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3700" windowHeight="11145" tabRatio="851" firstSheet="41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</externalReferences>
  <definedNames>
    <definedName name="_xlnm.Print_Area" localSheetId="16">'БАК ОФО   ГПА'!$A$1:$U$73</definedName>
    <definedName name="_xlnm.Print_Area" localSheetId="38">'Бак ОФО ТА'!$A$1:$P$138</definedName>
    <definedName name="_xlnm.Print_Area" localSheetId="2">'Бакалавр ОФО АСИА'!$A$1:$T$29</definedName>
    <definedName name="_xlnm.Print_Area" localSheetId="42">'Маг ОФО ТА'!$A$1:$L$113</definedName>
    <definedName name="_xlnm.Print_Area" localSheetId="49">'Свод по ВО '!$A$1:$AH$75</definedName>
    <definedName name="_xlnm.Print_Area" localSheetId="20">'Спец ЗФО ГПА'!$A$1:$Z$29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J69" i="163" l="1"/>
  <c r="I69" i="163"/>
  <c r="F69" i="163"/>
  <c r="E69" i="163"/>
  <c r="B69" i="163"/>
  <c r="M68" i="163"/>
  <c r="L68" i="163"/>
  <c r="K68" i="163"/>
  <c r="M67" i="163"/>
  <c r="L67" i="163"/>
  <c r="K67" i="163"/>
  <c r="L66" i="163"/>
  <c r="K66" i="163"/>
  <c r="M66" i="163" s="1"/>
  <c r="L65" i="163"/>
  <c r="K65" i="163"/>
  <c r="K62" i="163" s="1"/>
  <c r="M64" i="163"/>
  <c r="L64" i="163"/>
  <c r="K64" i="163"/>
  <c r="M63" i="163"/>
  <c r="L63" i="163"/>
  <c r="K63" i="163"/>
  <c r="L62" i="163"/>
  <c r="J62" i="163"/>
  <c r="I62" i="163"/>
  <c r="H62" i="163"/>
  <c r="G62" i="163"/>
  <c r="F62" i="163"/>
  <c r="E62" i="163"/>
  <c r="D62" i="163"/>
  <c r="C62" i="163"/>
  <c r="B62" i="163"/>
  <c r="L61" i="163"/>
  <c r="K61" i="163"/>
  <c r="M61" i="163" s="1"/>
  <c r="L60" i="163"/>
  <c r="K60" i="163"/>
  <c r="M60" i="163" s="1"/>
  <c r="M59" i="163"/>
  <c r="L59" i="163"/>
  <c r="K59" i="163"/>
  <c r="M58" i="163"/>
  <c r="L58" i="163"/>
  <c r="K58" i="163"/>
  <c r="L57" i="163"/>
  <c r="K57" i="163"/>
  <c r="M57" i="163" s="1"/>
  <c r="L56" i="163"/>
  <c r="K56" i="163"/>
  <c r="K53" i="163" s="1"/>
  <c r="K10" i="163" s="1"/>
  <c r="M55" i="163"/>
  <c r="L55" i="163"/>
  <c r="K55" i="163"/>
  <c r="M54" i="163"/>
  <c r="L54" i="163"/>
  <c r="K54" i="163"/>
  <c r="L53" i="163"/>
  <c r="J53" i="163"/>
  <c r="I53" i="163"/>
  <c r="H53" i="163"/>
  <c r="H69" i="163" s="1"/>
  <c r="G53" i="163"/>
  <c r="G69" i="163" s="1"/>
  <c r="F53" i="163"/>
  <c r="E53" i="163"/>
  <c r="D53" i="163"/>
  <c r="D69" i="163" s="1"/>
  <c r="C53" i="163"/>
  <c r="C69" i="163" s="1"/>
  <c r="B53" i="163"/>
  <c r="L52" i="163"/>
  <c r="K52" i="163"/>
  <c r="M52" i="163" s="1"/>
  <c r="L51" i="163"/>
  <c r="K51" i="163"/>
  <c r="M51" i="163" s="1"/>
  <c r="M50" i="163"/>
  <c r="L50" i="163"/>
  <c r="L69" i="163" s="1"/>
  <c r="K50" i="163"/>
  <c r="I48" i="163"/>
  <c r="I70" i="163" s="1"/>
  <c r="H48" i="163"/>
  <c r="H70" i="163" s="1"/>
  <c r="E48" i="163"/>
  <c r="E70" i="163" s="1"/>
  <c r="D48" i="163"/>
  <c r="D70" i="163" s="1"/>
  <c r="M47" i="163"/>
  <c r="M25" i="163" s="1"/>
  <c r="L47" i="163"/>
  <c r="K47" i="163"/>
  <c r="L46" i="163"/>
  <c r="K46" i="163"/>
  <c r="M46" i="163" s="1"/>
  <c r="M24" i="163" s="1"/>
  <c r="L45" i="163"/>
  <c r="K45" i="163"/>
  <c r="K23" i="163" s="1"/>
  <c r="M44" i="163"/>
  <c r="L44" i="163"/>
  <c r="K44" i="163"/>
  <c r="M43" i="163"/>
  <c r="M21" i="163" s="1"/>
  <c r="L43" i="163"/>
  <c r="K43" i="163"/>
  <c r="L42" i="163"/>
  <c r="L41" i="163" s="1"/>
  <c r="L19" i="163" s="1"/>
  <c r="K42" i="163"/>
  <c r="M42" i="163" s="1"/>
  <c r="K41" i="163"/>
  <c r="K19" i="163" s="1"/>
  <c r="J41" i="163"/>
  <c r="J19" i="163" s="1"/>
  <c r="I41" i="163"/>
  <c r="H41" i="163"/>
  <c r="G41" i="163"/>
  <c r="G19" i="163" s="1"/>
  <c r="F41" i="163"/>
  <c r="F19" i="163" s="1"/>
  <c r="E41" i="163"/>
  <c r="D41" i="163"/>
  <c r="C41" i="163"/>
  <c r="C19" i="163" s="1"/>
  <c r="B41" i="163"/>
  <c r="B19" i="163" s="1"/>
  <c r="L40" i="163"/>
  <c r="K40" i="163"/>
  <c r="K18" i="163" s="1"/>
  <c r="M39" i="163"/>
  <c r="M17" i="163" s="1"/>
  <c r="L39" i="163"/>
  <c r="K39" i="163"/>
  <c r="M38" i="163"/>
  <c r="M16" i="163" s="1"/>
  <c r="L38" i="163"/>
  <c r="K38" i="163"/>
  <c r="L37" i="163"/>
  <c r="K37" i="163"/>
  <c r="M37" i="163" s="1"/>
  <c r="M15" i="163" s="1"/>
  <c r="L36" i="163"/>
  <c r="K36" i="163"/>
  <c r="K14" i="163" s="1"/>
  <c r="M35" i="163"/>
  <c r="L35" i="163"/>
  <c r="K35" i="163"/>
  <c r="M34" i="163"/>
  <c r="M12" i="163" s="1"/>
  <c r="L34" i="163"/>
  <c r="K34" i="163"/>
  <c r="L33" i="163"/>
  <c r="L32" i="163" s="1"/>
  <c r="L10" i="163" s="1"/>
  <c r="K33" i="163"/>
  <c r="M33" i="163" s="1"/>
  <c r="K32" i="163"/>
  <c r="J32" i="163"/>
  <c r="J48" i="163" s="1"/>
  <c r="J70" i="163" s="1"/>
  <c r="I32" i="163"/>
  <c r="H32" i="163"/>
  <c r="G32" i="163"/>
  <c r="G48" i="163" s="1"/>
  <c r="G70" i="163" s="1"/>
  <c r="F32" i="163"/>
  <c r="F48" i="163" s="1"/>
  <c r="F70" i="163" s="1"/>
  <c r="E32" i="163"/>
  <c r="D32" i="163"/>
  <c r="C32" i="163"/>
  <c r="C48" i="163" s="1"/>
  <c r="C70" i="163" s="1"/>
  <c r="B32" i="163"/>
  <c r="B48" i="163" s="1"/>
  <c r="B70" i="163" s="1"/>
  <c r="L31" i="163"/>
  <c r="K31" i="163"/>
  <c r="M31" i="163" s="1"/>
  <c r="M9" i="163" s="1"/>
  <c r="M30" i="163"/>
  <c r="M8" i="163" s="1"/>
  <c r="L30" i="163"/>
  <c r="K30" i="163"/>
  <c r="M29" i="163"/>
  <c r="L29" i="163"/>
  <c r="L48" i="163" s="1"/>
  <c r="L70" i="163" s="1"/>
  <c r="K29" i="163"/>
  <c r="K48" i="163" s="1"/>
  <c r="L25" i="163"/>
  <c r="K25" i="163"/>
  <c r="J25" i="163"/>
  <c r="I25" i="163"/>
  <c r="H25" i="163"/>
  <c r="G25" i="163"/>
  <c r="F25" i="163"/>
  <c r="E25" i="163"/>
  <c r="D25" i="163"/>
  <c r="C25" i="163"/>
  <c r="B25" i="163"/>
  <c r="L24" i="163"/>
  <c r="K24" i="163"/>
  <c r="J24" i="163"/>
  <c r="I24" i="163"/>
  <c r="H24" i="163"/>
  <c r="G24" i="163"/>
  <c r="F24" i="163"/>
  <c r="E24" i="163"/>
  <c r="D24" i="163"/>
  <c r="C24" i="163"/>
  <c r="B24" i="163"/>
  <c r="L23" i="163"/>
  <c r="J23" i="163"/>
  <c r="I23" i="163"/>
  <c r="H23" i="163"/>
  <c r="G23" i="163"/>
  <c r="F23" i="163"/>
  <c r="E23" i="163"/>
  <c r="D23" i="163"/>
  <c r="C23" i="163"/>
  <c r="B23" i="163"/>
  <c r="L22" i="163"/>
  <c r="K22" i="163"/>
  <c r="J22" i="163"/>
  <c r="I22" i="163"/>
  <c r="H22" i="163"/>
  <c r="G22" i="163"/>
  <c r="F22" i="163"/>
  <c r="E22" i="163"/>
  <c r="D22" i="163"/>
  <c r="C22" i="163"/>
  <c r="B22" i="163"/>
  <c r="L21" i="163"/>
  <c r="K21" i="163"/>
  <c r="J21" i="163"/>
  <c r="I21" i="163"/>
  <c r="H21" i="163"/>
  <c r="G21" i="163"/>
  <c r="F21" i="163"/>
  <c r="E21" i="163"/>
  <c r="D21" i="163"/>
  <c r="C21" i="163"/>
  <c r="B21" i="163"/>
  <c r="L20" i="163"/>
  <c r="K20" i="163"/>
  <c r="J20" i="163"/>
  <c r="I20" i="163"/>
  <c r="H20" i="163"/>
  <c r="G20" i="163"/>
  <c r="F20" i="163"/>
  <c r="E20" i="163"/>
  <c r="D20" i="163"/>
  <c r="C20" i="163"/>
  <c r="B20" i="163"/>
  <c r="I19" i="163"/>
  <c r="H19" i="163"/>
  <c r="E19" i="163"/>
  <c r="D19" i="163"/>
  <c r="L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L16" i="163"/>
  <c r="K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L12" i="163"/>
  <c r="K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I10" i="163"/>
  <c r="H10" i="163"/>
  <c r="G10" i="163"/>
  <c r="F10" i="163"/>
  <c r="E10" i="163"/>
  <c r="D10" i="163"/>
  <c r="C10" i="163"/>
  <c r="B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L26" i="163" s="1"/>
  <c r="K7" i="163"/>
  <c r="J7" i="163"/>
  <c r="I7" i="163"/>
  <c r="I26" i="163" s="1"/>
  <c r="H7" i="163"/>
  <c r="H26" i="163" s="1"/>
  <c r="G7" i="163"/>
  <c r="F7" i="163"/>
  <c r="E7" i="163"/>
  <c r="E26" i="163" s="1"/>
  <c r="D7" i="163"/>
  <c r="D26" i="163" s="1"/>
  <c r="C7" i="163"/>
  <c r="B7" i="163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K35" i="142" s="1"/>
  <c r="K37" i="142" s="1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L35" i="142" s="1"/>
  <c r="L37" i="142" s="1"/>
  <c r="K29" i="142"/>
  <c r="J29" i="142"/>
  <c r="G29" i="142"/>
  <c r="M29" i="142" s="1"/>
  <c r="L28" i="142"/>
  <c r="K28" i="142"/>
  <c r="J28" i="142"/>
  <c r="J35" i="142" s="1"/>
  <c r="J37" i="142" s="1"/>
  <c r="G28" i="142"/>
  <c r="G35" i="142" s="1"/>
  <c r="G37" i="142" s="1"/>
  <c r="D28" i="142"/>
  <c r="I26" i="142"/>
  <c r="I36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K22" i="142"/>
  <c r="J22" i="142"/>
  <c r="H22" i="142"/>
  <c r="G22" i="142"/>
  <c r="D22" i="142"/>
  <c r="M22" i="142" s="1"/>
  <c r="L21" i="142"/>
  <c r="H21" i="142"/>
  <c r="J21" i="142" s="1"/>
  <c r="G21" i="142"/>
  <c r="E21" i="142"/>
  <c r="K21" i="142" s="1"/>
  <c r="D21" i="142"/>
  <c r="D26" i="142" s="1"/>
  <c r="D36" i="142" s="1"/>
  <c r="L20" i="142"/>
  <c r="H20" i="142"/>
  <c r="J20" i="142" s="1"/>
  <c r="E20" i="142"/>
  <c r="K20" i="142" s="1"/>
  <c r="L19" i="142"/>
  <c r="L26" i="142" s="1"/>
  <c r="L36" i="142" s="1"/>
  <c r="L38" i="142" s="1"/>
  <c r="H19" i="142"/>
  <c r="J19" i="142" s="1"/>
  <c r="G19" i="142"/>
  <c r="M19" i="142" s="1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H12" i="142"/>
  <c r="K12" i="142" s="1"/>
  <c r="G12" i="142"/>
  <c r="D12" i="142"/>
  <c r="L11" i="142"/>
  <c r="E11" i="142"/>
  <c r="G11" i="142" s="1"/>
  <c r="D11" i="142"/>
  <c r="L10" i="142"/>
  <c r="L16" i="142" s="1"/>
  <c r="E10" i="142"/>
  <c r="G10" i="142" s="1"/>
  <c r="L9" i="142"/>
  <c r="E9" i="142"/>
  <c r="E16" i="142" s="1"/>
  <c r="D9" i="142"/>
  <c r="B26" i="163" l="1"/>
  <c r="F26" i="163"/>
  <c r="J26" i="163"/>
  <c r="K69" i="163"/>
  <c r="C26" i="163"/>
  <c r="G26" i="163"/>
  <c r="K26" i="163"/>
  <c r="K70" i="163"/>
  <c r="M41" i="163"/>
  <c r="M20" i="163"/>
  <c r="M13" i="163"/>
  <c r="M11" i="163"/>
  <c r="M53" i="163"/>
  <c r="M7" i="163"/>
  <c r="M36" i="163"/>
  <c r="M14" i="163" s="1"/>
  <c r="M40" i="163"/>
  <c r="M18" i="163" s="1"/>
  <c r="M45" i="163"/>
  <c r="M23" i="163" s="1"/>
  <c r="M56" i="163"/>
  <c r="M65" i="163"/>
  <c r="M22" i="163" s="1"/>
  <c r="M20" i="142"/>
  <c r="M26" i="142" s="1"/>
  <c r="M36" i="142" s="1"/>
  <c r="M21" i="142"/>
  <c r="G20" i="142"/>
  <c r="G26" i="142" s="1"/>
  <c r="G36" i="142" s="1"/>
  <c r="G38" i="142" s="1"/>
  <c r="D38" i="142"/>
  <c r="F38" i="142"/>
  <c r="K11" i="142"/>
  <c r="J26" i="142"/>
  <c r="J36" i="142" s="1"/>
  <c r="J38" i="142" s="1"/>
  <c r="I38" i="142"/>
  <c r="K19" i="142"/>
  <c r="K26" i="142" s="1"/>
  <c r="K36" i="142" s="1"/>
  <c r="K38" i="142" s="1"/>
  <c r="D16" i="142"/>
  <c r="M28" i="142"/>
  <c r="M35" i="142" s="1"/>
  <c r="M37" i="142" s="1"/>
  <c r="G9" i="142"/>
  <c r="G16" i="142" s="1"/>
  <c r="H10" i="142"/>
  <c r="J10" i="142" s="1"/>
  <c r="M10" i="142" s="1"/>
  <c r="H11" i="142"/>
  <c r="J11" i="142" s="1"/>
  <c r="M11" i="142" s="1"/>
  <c r="J12" i="142"/>
  <c r="M12" i="142" s="1"/>
  <c r="H26" i="142"/>
  <c r="H36" i="142" s="1"/>
  <c r="H38" i="142" s="1"/>
  <c r="D35" i="142"/>
  <c r="D37" i="142" s="1"/>
  <c r="H9" i="142"/>
  <c r="R31" i="158"/>
  <c r="M69" i="163" l="1"/>
  <c r="M19" i="163"/>
  <c r="M32" i="163"/>
  <c r="M62" i="163"/>
  <c r="K10" i="142"/>
  <c r="H16" i="142"/>
  <c r="J9" i="142"/>
  <c r="K9" i="142"/>
  <c r="M38" i="142"/>
  <c r="I38" i="125"/>
  <c r="I40" i="125" s="1"/>
  <c r="E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D37" i="125" s="1"/>
  <c r="D39" i="125" s="1"/>
  <c r="I28" i="125"/>
  <c r="H28" i="125"/>
  <c r="H38" i="125" s="1"/>
  <c r="H40" i="125" s="1"/>
  <c r="F28" i="125"/>
  <c r="F38" i="125" s="1"/>
  <c r="E28" i="125"/>
  <c r="C28" i="125"/>
  <c r="C38" i="125" s="1"/>
  <c r="C40" i="125" s="1"/>
  <c r="B28" i="125"/>
  <c r="B38" i="125" s="1"/>
  <c r="B40" i="125" s="1"/>
  <c r="L27" i="125"/>
  <c r="K27" i="125"/>
  <c r="J27" i="125"/>
  <c r="G27" i="125"/>
  <c r="D27" i="125"/>
  <c r="M27" i="125" s="1"/>
  <c r="L26" i="125"/>
  <c r="K26" i="125"/>
  <c r="J26" i="125"/>
  <c r="G26" i="125"/>
  <c r="M26" i="125" s="1"/>
  <c r="D26" i="125"/>
  <c r="L25" i="125"/>
  <c r="K25" i="125"/>
  <c r="J25" i="125"/>
  <c r="G25" i="125"/>
  <c r="D25" i="125"/>
  <c r="M25" i="125" s="1"/>
  <c r="L24" i="125"/>
  <c r="K24" i="125"/>
  <c r="J24" i="125"/>
  <c r="G24" i="125"/>
  <c r="M24" i="125" s="1"/>
  <c r="D24" i="125"/>
  <c r="L23" i="125"/>
  <c r="K23" i="125"/>
  <c r="J23" i="125"/>
  <c r="G23" i="125"/>
  <c r="M23" i="125" s="1"/>
  <c r="D23" i="125"/>
  <c r="L22" i="125"/>
  <c r="K22" i="125"/>
  <c r="J22" i="125"/>
  <c r="G22" i="125"/>
  <c r="M22" i="125" s="1"/>
  <c r="D22" i="125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G21" i="125"/>
  <c r="M21" i="125" s="1"/>
  <c r="D21" i="125"/>
  <c r="D28" i="125" s="1"/>
  <c r="D38" i="125" s="1"/>
  <c r="D40" i="125" s="1"/>
  <c r="I17" i="125"/>
  <c r="H17" i="125"/>
  <c r="J17" i="125" s="1"/>
  <c r="F17" i="125"/>
  <c r="E17" i="125"/>
  <c r="G17" i="125" s="1"/>
  <c r="C17" i="125"/>
  <c r="L17" i="125" s="1"/>
  <c r="B17" i="125"/>
  <c r="D17" i="125" s="1"/>
  <c r="I16" i="125"/>
  <c r="H16" i="125"/>
  <c r="J16" i="125" s="1"/>
  <c r="F16" i="125"/>
  <c r="E16" i="125"/>
  <c r="G16" i="125" s="1"/>
  <c r="C16" i="125"/>
  <c r="L16" i="125" s="1"/>
  <c r="B16" i="125"/>
  <c r="D16" i="125" s="1"/>
  <c r="I15" i="125"/>
  <c r="H15" i="125"/>
  <c r="J15" i="125" s="1"/>
  <c r="F15" i="125"/>
  <c r="E15" i="125"/>
  <c r="G15" i="125" s="1"/>
  <c r="C15" i="125"/>
  <c r="L15" i="125" s="1"/>
  <c r="B15" i="125"/>
  <c r="D15" i="125" s="1"/>
  <c r="I14" i="125"/>
  <c r="H14" i="125"/>
  <c r="J14" i="125" s="1"/>
  <c r="F14" i="125"/>
  <c r="E14" i="125"/>
  <c r="G14" i="125" s="1"/>
  <c r="C14" i="125"/>
  <c r="L14" i="125" s="1"/>
  <c r="B14" i="125"/>
  <c r="D14" i="125" s="1"/>
  <c r="I13" i="125"/>
  <c r="H13" i="125"/>
  <c r="J13" i="125" s="1"/>
  <c r="F13" i="125"/>
  <c r="E13" i="125"/>
  <c r="G13" i="125" s="1"/>
  <c r="C13" i="125"/>
  <c r="L13" i="125" s="1"/>
  <c r="B13" i="125"/>
  <c r="D13" i="125" s="1"/>
  <c r="I12" i="125"/>
  <c r="H12" i="125"/>
  <c r="J12" i="125" s="1"/>
  <c r="F12" i="125"/>
  <c r="E12" i="125"/>
  <c r="G12" i="125" s="1"/>
  <c r="C12" i="125"/>
  <c r="L12" i="125" s="1"/>
  <c r="B12" i="125"/>
  <c r="D12" i="125" s="1"/>
  <c r="I11" i="125"/>
  <c r="I18" i="125" s="1"/>
  <c r="H11" i="125"/>
  <c r="H18" i="125" s="1"/>
  <c r="F11" i="125"/>
  <c r="F18" i="125" s="1"/>
  <c r="E11" i="125"/>
  <c r="G11" i="125" s="1"/>
  <c r="G18" i="125" s="1"/>
  <c r="C11" i="125"/>
  <c r="L11" i="125" s="1"/>
  <c r="L18" i="125" s="1"/>
  <c r="B11" i="125"/>
  <c r="D11" i="125" s="1"/>
  <c r="D18" i="125" s="1"/>
  <c r="M10" i="163" l="1"/>
  <c r="M26" i="163" s="1"/>
  <c r="M48" i="163"/>
  <c r="M70" i="163" s="1"/>
  <c r="K16" i="142"/>
  <c r="J16" i="142"/>
  <c r="M9" i="142"/>
  <c r="M16" i="142" s="1"/>
  <c r="M28" i="125"/>
  <c r="M38" i="125" s="1"/>
  <c r="J40" i="125"/>
  <c r="F40" i="125"/>
  <c r="E40" i="125"/>
  <c r="G28" i="125"/>
  <c r="G38" i="125" s="1"/>
  <c r="G40" i="125" s="1"/>
  <c r="M30" i="125"/>
  <c r="M37" i="125" s="1"/>
  <c r="M39" i="125" s="1"/>
  <c r="J11" i="125"/>
  <c r="J18" i="125" s="1"/>
  <c r="B18" i="125"/>
  <c r="E18" i="125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C18" i="125"/>
  <c r="M11" i="125" l="1"/>
  <c r="M18" i="125" s="1"/>
  <c r="K18" i="125"/>
  <c r="M40" i="125"/>
  <c r="I32" i="151" l="1"/>
  <c r="L31" i="151"/>
  <c r="L33" i="151" s="1"/>
  <c r="K31" i="151"/>
  <c r="K33" i="151" s="1"/>
  <c r="I31" i="151"/>
  <c r="I33" i="151" s="1"/>
  <c r="H31" i="151"/>
  <c r="H33" i="151" s="1"/>
  <c r="F31" i="151"/>
  <c r="F33" i="151" s="1"/>
  <c r="E31" i="151"/>
  <c r="E33" i="151" s="1"/>
  <c r="C31" i="151"/>
  <c r="C33" i="151" s="1"/>
  <c r="B31" i="151"/>
  <c r="B33" i="151" s="1"/>
  <c r="O30" i="151"/>
  <c r="N30" i="151"/>
  <c r="M30" i="151"/>
  <c r="J30" i="151"/>
  <c r="G30" i="151"/>
  <c r="D30" i="151"/>
  <c r="O29" i="151"/>
  <c r="N29" i="151"/>
  <c r="M29" i="151"/>
  <c r="J29" i="151"/>
  <c r="G29" i="151"/>
  <c r="D29" i="151"/>
  <c r="O28" i="151"/>
  <c r="N28" i="151"/>
  <c r="M28" i="151"/>
  <c r="J28" i="151"/>
  <c r="G28" i="151"/>
  <c r="D28" i="151"/>
  <c r="O27" i="151"/>
  <c r="N27" i="151"/>
  <c r="M27" i="151"/>
  <c r="J27" i="151"/>
  <c r="G27" i="151"/>
  <c r="G10" i="151" s="1"/>
  <c r="D27" i="151"/>
  <c r="O26" i="151"/>
  <c r="N26" i="151"/>
  <c r="M26" i="151"/>
  <c r="M9" i="151" s="1"/>
  <c r="J26" i="151"/>
  <c r="G26" i="151"/>
  <c r="D26" i="151"/>
  <c r="O25" i="151"/>
  <c r="N25" i="151"/>
  <c r="M25" i="151"/>
  <c r="J25" i="151"/>
  <c r="G25" i="151"/>
  <c r="D25" i="151"/>
  <c r="D31" i="151" s="1"/>
  <c r="D33" i="151" s="1"/>
  <c r="O24" i="151"/>
  <c r="N24" i="151"/>
  <c r="P24" i="151" s="1"/>
  <c r="L23" i="151"/>
  <c r="L32" i="151" s="1"/>
  <c r="K23" i="151"/>
  <c r="K32" i="151" s="1"/>
  <c r="I23" i="151"/>
  <c r="H23" i="151"/>
  <c r="H32" i="151" s="1"/>
  <c r="F23" i="151"/>
  <c r="F32" i="151" s="1"/>
  <c r="E23" i="151"/>
  <c r="E32" i="151" s="1"/>
  <c r="E34" i="151" s="1"/>
  <c r="C23" i="151"/>
  <c r="B23" i="151"/>
  <c r="B32" i="151" s="1"/>
  <c r="O22" i="151"/>
  <c r="N22" i="15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J12" i="151" s="1"/>
  <c r="G21" i="151"/>
  <c r="D21" i="151"/>
  <c r="O20" i="151"/>
  <c r="N20" i="151"/>
  <c r="P20" i="151" s="1"/>
  <c r="M20" i="151"/>
  <c r="J20" i="151"/>
  <c r="G20" i="151"/>
  <c r="G11" i="151" s="1"/>
  <c r="D20" i="151"/>
  <c r="D11" i="151" s="1"/>
  <c r="O19" i="151"/>
  <c r="N19" i="151"/>
  <c r="P19" i="151" s="1"/>
  <c r="M19" i="151"/>
  <c r="J19" i="151"/>
  <c r="G19" i="151"/>
  <c r="D19" i="151"/>
  <c r="O18" i="151"/>
  <c r="N18" i="151"/>
  <c r="M18" i="151"/>
  <c r="J18" i="151"/>
  <c r="G18" i="151"/>
  <c r="G9" i="151" s="1"/>
  <c r="D18" i="151"/>
  <c r="D9" i="151" s="1"/>
  <c r="O17" i="151"/>
  <c r="N17" i="151"/>
  <c r="M17" i="151"/>
  <c r="M8" i="151" s="1"/>
  <c r="J17" i="151"/>
  <c r="G17" i="151"/>
  <c r="D17" i="151"/>
  <c r="M13" i="151"/>
  <c r="L13" i="151"/>
  <c r="K13" i="151"/>
  <c r="I13" i="151"/>
  <c r="H13" i="151"/>
  <c r="F13" i="151"/>
  <c r="E13" i="151"/>
  <c r="C13" i="151"/>
  <c r="B13" i="151"/>
  <c r="L12" i="151"/>
  <c r="K12" i="151"/>
  <c r="I12" i="151"/>
  <c r="H12" i="151"/>
  <c r="G12" i="151"/>
  <c r="F12" i="151"/>
  <c r="E12" i="151"/>
  <c r="C12" i="151"/>
  <c r="B12" i="151"/>
  <c r="L11" i="151"/>
  <c r="K11" i="151"/>
  <c r="I11" i="151"/>
  <c r="F11" i="151"/>
  <c r="E11" i="151"/>
  <c r="C11" i="151"/>
  <c r="O11" i="151" s="1"/>
  <c r="B11" i="151"/>
  <c r="L10" i="151"/>
  <c r="K10" i="151"/>
  <c r="I10" i="151"/>
  <c r="H10" i="151"/>
  <c r="F10" i="151"/>
  <c r="E10" i="151"/>
  <c r="C10" i="151"/>
  <c r="B10" i="151"/>
  <c r="L9" i="151"/>
  <c r="K9" i="151"/>
  <c r="I9" i="151"/>
  <c r="H9" i="151"/>
  <c r="F9" i="151"/>
  <c r="E9" i="151"/>
  <c r="C9" i="151"/>
  <c r="B9" i="151"/>
  <c r="L8" i="151"/>
  <c r="K8" i="151"/>
  <c r="I8" i="151"/>
  <c r="H8" i="151"/>
  <c r="G8" i="151"/>
  <c r="F8" i="151"/>
  <c r="E8" i="151"/>
  <c r="C8" i="151"/>
  <c r="B8" i="151"/>
  <c r="J11" i="151" l="1"/>
  <c r="P18" i="151"/>
  <c r="O9" i="151"/>
  <c r="O13" i="151"/>
  <c r="K14" i="151"/>
  <c r="P30" i="151"/>
  <c r="K34" i="151"/>
  <c r="P25" i="151"/>
  <c r="P27" i="151"/>
  <c r="P29" i="151"/>
  <c r="M23" i="151"/>
  <c r="M32" i="151" s="1"/>
  <c r="M34" i="151" s="1"/>
  <c r="L14" i="151"/>
  <c r="N12" i="151"/>
  <c r="N23" i="151"/>
  <c r="N32" i="151" s="1"/>
  <c r="N34" i="151" s="1"/>
  <c r="D10" i="151"/>
  <c r="G13" i="151"/>
  <c r="G14" i="151" s="1"/>
  <c r="P22" i="151"/>
  <c r="G31" i="151"/>
  <c r="G33" i="151" s="1"/>
  <c r="C14" i="151"/>
  <c r="O14" i="151" s="1"/>
  <c r="H14" i="151"/>
  <c r="O10" i="151"/>
  <c r="M10" i="151"/>
  <c r="O12" i="151"/>
  <c r="G23" i="151"/>
  <c r="G32" i="151" s="1"/>
  <c r="G34" i="151" s="1"/>
  <c r="D12" i="151"/>
  <c r="J13" i="151"/>
  <c r="B34" i="151"/>
  <c r="J31" i="151"/>
  <c r="J33" i="151" s="1"/>
  <c r="O31" i="151"/>
  <c r="N9" i="151"/>
  <c r="E14" i="151"/>
  <c r="I14" i="151"/>
  <c r="N11" i="151"/>
  <c r="P11" i="151" s="1"/>
  <c r="N13" i="151"/>
  <c r="J8" i="151"/>
  <c r="J10" i="151"/>
  <c r="M11" i="151"/>
  <c r="O23" i="151"/>
  <c r="P26" i="151"/>
  <c r="M31" i="151"/>
  <c r="M33" i="151" s="1"/>
  <c r="P28" i="151"/>
  <c r="F14" i="151"/>
  <c r="N8" i="151"/>
  <c r="D23" i="151"/>
  <c r="D32" i="151" s="1"/>
  <c r="D34" i="151" s="1"/>
  <c r="J9" i="151"/>
  <c r="L34" i="151"/>
  <c r="B14" i="151"/>
  <c r="F34" i="151"/>
  <c r="H34" i="151"/>
  <c r="I34" i="151"/>
  <c r="O33" i="151"/>
  <c r="N10" i="151"/>
  <c r="P17" i="151"/>
  <c r="N31" i="151"/>
  <c r="N33" i="151" s="1"/>
  <c r="C32" i="151"/>
  <c r="O8" i="151"/>
  <c r="P8" i="151" s="1"/>
  <c r="D8" i="151"/>
  <c r="J23" i="151"/>
  <c r="J32" i="151" s="1"/>
  <c r="N14" i="151" l="1"/>
  <c r="P31" i="151"/>
  <c r="P33" i="151" s="1"/>
  <c r="P13" i="151"/>
  <c r="P9" i="151"/>
  <c r="D14" i="151"/>
  <c r="P23" i="151"/>
  <c r="P32" i="151" s="1"/>
  <c r="P34" i="151" s="1"/>
  <c r="J14" i="151"/>
  <c r="P12" i="151"/>
  <c r="P10" i="151"/>
  <c r="J34" i="151"/>
  <c r="M14" i="151"/>
  <c r="C34" i="151"/>
  <c r="O34" i="151" s="1"/>
  <c r="O32" i="151"/>
  <c r="P14" i="151" l="1"/>
  <c r="C40" i="172" l="1"/>
  <c r="B40" i="172"/>
  <c r="I16" i="172"/>
  <c r="J14" i="172"/>
  <c r="C40" i="124"/>
  <c r="C39" i="124"/>
  <c r="E38" i="124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I27" i="124"/>
  <c r="J27" i="124" s="1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D14" i="124" s="1"/>
  <c r="J23" i="124"/>
  <c r="I23" i="124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D40" i="124" s="1"/>
  <c r="I21" i="124"/>
  <c r="I28" i="124" s="1"/>
  <c r="I38" i="124" s="1"/>
  <c r="H21" i="124"/>
  <c r="H28" i="124" s="1"/>
  <c r="H38" i="124" s="1"/>
  <c r="G21" i="124"/>
  <c r="G28" i="124" s="1"/>
  <c r="G38" i="124" s="1"/>
  <c r="G40" i="124" s="1"/>
  <c r="D21" i="124"/>
  <c r="G17" i="124"/>
  <c r="F17" i="124"/>
  <c r="E17" i="124"/>
  <c r="C17" i="124"/>
  <c r="I17" i="124" s="1"/>
  <c r="B17" i="124"/>
  <c r="H17" i="124" s="1"/>
  <c r="H16" i="124"/>
  <c r="G16" i="124"/>
  <c r="F16" i="124"/>
  <c r="E16" i="124"/>
  <c r="D16" i="124"/>
  <c r="C16" i="124"/>
  <c r="I16" i="124" s="1"/>
  <c r="B16" i="124"/>
  <c r="I15" i="124"/>
  <c r="G15" i="124"/>
  <c r="F15" i="124"/>
  <c r="E15" i="124"/>
  <c r="H15" i="124" s="1"/>
  <c r="J15" i="124" s="1"/>
  <c r="D15" i="124"/>
  <c r="C15" i="124"/>
  <c r="B15" i="124"/>
  <c r="G14" i="124"/>
  <c r="F14" i="124"/>
  <c r="I14" i="124" s="1"/>
  <c r="E14" i="124"/>
  <c r="C14" i="124"/>
  <c r="B14" i="124"/>
  <c r="H14" i="124" s="1"/>
  <c r="J14" i="124" s="1"/>
  <c r="G13" i="124"/>
  <c r="F13" i="124"/>
  <c r="E13" i="124"/>
  <c r="C13" i="124"/>
  <c r="I13" i="124" s="1"/>
  <c r="B13" i="124"/>
  <c r="H13" i="124" s="1"/>
  <c r="H12" i="124"/>
  <c r="G12" i="124"/>
  <c r="F12" i="124"/>
  <c r="E12" i="124"/>
  <c r="D12" i="124"/>
  <c r="C12" i="124"/>
  <c r="I12" i="124" s="1"/>
  <c r="B12" i="124"/>
  <c r="I11" i="124"/>
  <c r="G11" i="124"/>
  <c r="G18" i="124" s="1"/>
  <c r="F11" i="124"/>
  <c r="E11" i="124"/>
  <c r="E18" i="124" s="1"/>
  <c r="D11" i="124"/>
  <c r="C11" i="124"/>
  <c r="C18" i="124" s="1"/>
  <c r="B11" i="124"/>
  <c r="Q34" i="175"/>
  <c r="Q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S33" i="175" s="1"/>
  <c r="Q33" i="175"/>
  <c r="P33" i="175"/>
  <c r="M33" i="175"/>
  <c r="J33" i="175"/>
  <c r="G33" i="175"/>
  <c r="D33" i="175"/>
  <c r="R32" i="175"/>
  <c r="S32" i="175" s="1"/>
  <c r="Q32" i="175"/>
  <c r="P32" i="175"/>
  <c r="M32" i="175"/>
  <c r="J32" i="175"/>
  <c r="G32" i="175"/>
  <c r="D32" i="175"/>
  <c r="R31" i="175"/>
  <c r="S31" i="175" s="1"/>
  <c r="Q31" i="175"/>
  <c r="P31" i="175"/>
  <c r="M31" i="175"/>
  <c r="J31" i="175"/>
  <c r="G31" i="175"/>
  <c r="D31" i="175"/>
  <c r="R30" i="175"/>
  <c r="S30" i="175" s="1"/>
  <c r="Q30" i="175"/>
  <c r="P30" i="175"/>
  <c r="M30" i="175"/>
  <c r="J30" i="175"/>
  <c r="G30" i="175"/>
  <c r="D30" i="175"/>
  <c r="R29" i="175"/>
  <c r="S29" i="175" s="1"/>
  <c r="Q29" i="175"/>
  <c r="P29" i="175"/>
  <c r="M29" i="175"/>
  <c r="J29" i="175"/>
  <c r="G29" i="175"/>
  <c r="D29" i="175"/>
  <c r="R28" i="175"/>
  <c r="S28" i="175" s="1"/>
  <c r="S34" i="175" s="1"/>
  <c r="S36" i="175" s="1"/>
  <c r="Q28" i="175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P26" i="175"/>
  <c r="P35" i="175" s="1"/>
  <c r="O26" i="175"/>
  <c r="O35" i="175" s="1"/>
  <c r="O37" i="175" s="1"/>
  <c r="N26" i="175"/>
  <c r="N35" i="175" s="1"/>
  <c r="N37" i="175" s="1"/>
  <c r="L26" i="175"/>
  <c r="L35" i="175" s="1"/>
  <c r="K26" i="175"/>
  <c r="K35" i="175" s="1"/>
  <c r="I26" i="175"/>
  <c r="I35" i="175" s="1"/>
  <c r="I37" i="175" s="1"/>
  <c r="H26" i="175"/>
  <c r="H35" i="175" s="1"/>
  <c r="F26" i="175"/>
  <c r="F35" i="175" s="1"/>
  <c r="E26" i="175"/>
  <c r="E35" i="175" s="1"/>
  <c r="E37" i="175" s="1"/>
  <c r="D26" i="175"/>
  <c r="D35" i="175" s="1"/>
  <c r="D37" i="175" s="1"/>
  <c r="C26" i="175"/>
  <c r="C35" i="175" s="1"/>
  <c r="C37" i="175" s="1"/>
  <c r="B26" i="175"/>
  <c r="B35" i="175" s="1"/>
  <c r="R25" i="175"/>
  <c r="Q25" i="175"/>
  <c r="S25" i="175" s="1"/>
  <c r="P25" i="175"/>
  <c r="M25" i="175"/>
  <c r="J25" i="175"/>
  <c r="G25" i="175"/>
  <c r="D25" i="175"/>
  <c r="R24" i="175"/>
  <c r="Q24" i="175"/>
  <c r="S24" i="175" s="1"/>
  <c r="P24" i="175"/>
  <c r="M24" i="175"/>
  <c r="J24" i="175"/>
  <c r="G24" i="175"/>
  <c r="D24" i="175"/>
  <c r="R23" i="175"/>
  <c r="Q23" i="175"/>
  <c r="S23" i="175" s="1"/>
  <c r="P23" i="175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S21" i="175" s="1"/>
  <c r="P21" i="175"/>
  <c r="M21" i="175"/>
  <c r="J21" i="175"/>
  <c r="G21" i="175"/>
  <c r="D21" i="175"/>
  <c r="R20" i="175"/>
  <c r="R26" i="175" s="1"/>
  <c r="R35" i="175" s="1"/>
  <c r="Q20" i="175"/>
  <c r="Q26" i="175" s="1"/>
  <c r="Q35" i="175" s="1"/>
  <c r="P20" i="175"/>
  <c r="M20" i="175"/>
  <c r="M26" i="175" s="1"/>
  <c r="M35" i="175" s="1"/>
  <c r="M37" i="175" s="1"/>
  <c r="J20" i="175"/>
  <c r="J26" i="175" s="1"/>
  <c r="J35" i="175" s="1"/>
  <c r="J37" i="175" s="1"/>
  <c r="G20" i="175"/>
  <c r="G26" i="175" s="1"/>
  <c r="G35" i="175" s="1"/>
  <c r="D20" i="175"/>
  <c r="P16" i="175"/>
  <c r="O16" i="175"/>
  <c r="N16" i="175"/>
  <c r="L16" i="175"/>
  <c r="K16" i="175"/>
  <c r="M16" i="175" s="1"/>
  <c r="I16" i="175"/>
  <c r="H16" i="175"/>
  <c r="J16" i="175" s="1"/>
  <c r="F16" i="175"/>
  <c r="G16" i="175" s="1"/>
  <c r="E16" i="175"/>
  <c r="D16" i="175"/>
  <c r="C16" i="175"/>
  <c r="B16" i="175"/>
  <c r="Q16" i="175" s="1"/>
  <c r="P15" i="175"/>
  <c r="O15" i="175"/>
  <c r="N15" i="175"/>
  <c r="L15" i="175"/>
  <c r="M15" i="175" s="1"/>
  <c r="K15" i="175"/>
  <c r="J15" i="175"/>
  <c r="I15" i="175"/>
  <c r="H15" i="175"/>
  <c r="F15" i="175"/>
  <c r="R15" i="175" s="1"/>
  <c r="E15" i="175"/>
  <c r="G15" i="175" s="1"/>
  <c r="C15" i="175"/>
  <c r="B15" i="175"/>
  <c r="Q15" i="175" s="1"/>
  <c r="S15" i="175" s="1"/>
  <c r="P14" i="175"/>
  <c r="O14" i="175"/>
  <c r="N14" i="175"/>
  <c r="L14" i="175"/>
  <c r="K14" i="175"/>
  <c r="M14" i="175" s="1"/>
  <c r="I14" i="175"/>
  <c r="H14" i="175"/>
  <c r="J14" i="175" s="1"/>
  <c r="F14" i="175"/>
  <c r="G14" i="175" s="1"/>
  <c r="E14" i="175"/>
  <c r="D14" i="175"/>
  <c r="C14" i="175"/>
  <c r="B14" i="175"/>
  <c r="Q14" i="175" s="1"/>
  <c r="P13" i="175"/>
  <c r="O13" i="175"/>
  <c r="N13" i="175"/>
  <c r="L13" i="175"/>
  <c r="M13" i="175" s="1"/>
  <c r="K13" i="175"/>
  <c r="J13" i="175"/>
  <c r="I13" i="175"/>
  <c r="H13" i="175"/>
  <c r="F13" i="175"/>
  <c r="R13" i="175" s="1"/>
  <c r="E13" i="175"/>
  <c r="G13" i="175" s="1"/>
  <c r="C13" i="175"/>
  <c r="B13" i="175"/>
  <c r="Q13" i="175" s="1"/>
  <c r="S13" i="175" s="1"/>
  <c r="P12" i="175"/>
  <c r="O12" i="175"/>
  <c r="N12" i="175"/>
  <c r="L12" i="175"/>
  <c r="K12" i="175"/>
  <c r="M12" i="175" s="1"/>
  <c r="I12" i="175"/>
  <c r="H12" i="175"/>
  <c r="J12" i="175" s="1"/>
  <c r="F12" i="175"/>
  <c r="G12" i="175" s="1"/>
  <c r="E12" i="175"/>
  <c r="D12" i="175"/>
  <c r="C12" i="175"/>
  <c r="B12" i="175"/>
  <c r="Q12" i="175" s="1"/>
  <c r="R11" i="175"/>
  <c r="P11" i="175"/>
  <c r="P17" i="175" s="1"/>
  <c r="O11" i="175"/>
  <c r="O17" i="175" s="1"/>
  <c r="N11" i="175"/>
  <c r="N17" i="175" s="1"/>
  <c r="L11" i="175"/>
  <c r="M11" i="175" s="1"/>
  <c r="K11" i="175"/>
  <c r="K17" i="175" s="1"/>
  <c r="J11" i="175"/>
  <c r="J17" i="175" s="1"/>
  <c r="I11" i="175"/>
  <c r="I17" i="175" s="1"/>
  <c r="H11" i="175"/>
  <c r="H17" i="175" s="1"/>
  <c r="F11" i="175"/>
  <c r="F17" i="175" s="1"/>
  <c r="E11" i="175"/>
  <c r="E17" i="175" s="1"/>
  <c r="C11" i="175"/>
  <c r="C17" i="175" s="1"/>
  <c r="B11" i="175"/>
  <c r="Q11" i="175" s="1"/>
  <c r="L32" i="122"/>
  <c r="L34" i="122" s="1"/>
  <c r="K32" i="122"/>
  <c r="K34" i="122" s="1"/>
  <c r="I32" i="122"/>
  <c r="I34" i="122" s="1"/>
  <c r="H32" i="122"/>
  <c r="H34" i="122" s="1"/>
  <c r="F32" i="122"/>
  <c r="F34" i="122" s="1"/>
  <c r="E32" i="122"/>
  <c r="E34" i="122" s="1"/>
  <c r="C32" i="122"/>
  <c r="C34" i="122" s="1"/>
  <c r="B32" i="122"/>
  <c r="B34" i="122" s="1"/>
  <c r="O31" i="122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N27" i="122"/>
  <c r="M27" i="122"/>
  <c r="J27" i="122"/>
  <c r="G27" i="122"/>
  <c r="D27" i="122"/>
  <c r="O26" i="122"/>
  <c r="N26" i="122"/>
  <c r="N32" i="122" s="1"/>
  <c r="N34" i="122" s="1"/>
  <c r="M26" i="122"/>
  <c r="M32" i="122" s="1"/>
  <c r="M34" i="122" s="1"/>
  <c r="J26" i="122"/>
  <c r="G26" i="122"/>
  <c r="D26" i="122"/>
  <c r="D32" i="122" s="1"/>
  <c r="D34" i="122" s="1"/>
  <c r="O25" i="122"/>
  <c r="N25" i="122"/>
  <c r="L24" i="122"/>
  <c r="L33" i="122" s="1"/>
  <c r="K24" i="122"/>
  <c r="K33" i="122" s="1"/>
  <c r="K35" i="122" s="1"/>
  <c r="I24" i="122"/>
  <c r="I33" i="122" s="1"/>
  <c r="I35" i="122" s="1"/>
  <c r="H24" i="122"/>
  <c r="H33" i="122" s="1"/>
  <c r="F24" i="122"/>
  <c r="F33" i="122" s="1"/>
  <c r="E24" i="122"/>
  <c r="E33" i="122" s="1"/>
  <c r="E35" i="122" s="1"/>
  <c r="C24" i="122"/>
  <c r="C33" i="122" s="1"/>
  <c r="C35" i="122" s="1"/>
  <c r="B24" i="122"/>
  <c r="B33" i="122" s="1"/>
  <c r="O23" i="122"/>
  <c r="N23" i="122"/>
  <c r="P23" i="122" s="1"/>
  <c r="M23" i="122"/>
  <c r="J23" i="122"/>
  <c r="G23" i="122"/>
  <c r="D23" i="122"/>
  <c r="O22" i="122"/>
  <c r="N22" i="122"/>
  <c r="M22" i="122"/>
  <c r="J22" i="122"/>
  <c r="G22" i="122"/>
  <c r="D22" i="122"/>
  <c r="O21" i="122"/>
  <c r="N21" i="122"/>
  <c r="P21" i="122" s="1"/>
  <c r="M21" i="122"/>
  <c r="J21" i="122"/>
  <c r="G21" i="122"/>
  <c r="D21" i="122"/>
  <c r="O20" i="122"/>
  <c r="N20" i="122"/>
  <c r="M20" i="122"/>
  <c r="J20" i="122"/>
  <c r="G20" i="122"/>
  <c r="D20" i="122"/>
  <c r="O19" i="122"/>
  <c r="N19" i="122"/>
  <c r="P19" i="122" s="1"/>
  <c r="M19" i="122"/>
  <c r="J19" i="122"/>
  <c r="G19" i="122"/>
  <c r="D19" i="122"/>
  <c r="O18" i="122"/>
  <c r="O24" i="122" s="1"/>
  <c r="O33" i="122" s="1"/>
  <c r="N18" i="122"/>
  <c r="M18" i="122"/>
  <c r="J18" i="122"/>
  <c r="J24" i="122" s="1"/>
  <c r="J33" i="122" s="1"/>
  <c r="G18" i="122"/>
  <c r="G24" i="122" s="1"/>
  <c r="G33" i="122" s="1"/>
  <c r="D18" i="122"/>
  <c r="L14" i="122"/>
  <c r="K14" i="122"/>
  <c r="M14" i="122" s="1"/>
  <c r="I14" i="122"/>
  <c r="H14" i="122"/>
  <c r="F14" i="122"/>
  <c r="E14" i="122"/>
  <c r="G14" i="122" s="1"/>
  <c r="C14" i="122"/>
  <c r="O14" i="122" s="1"/>
  <c r="B14" i="122"/>
  <c r="L13" i="122"/>
  <c r="K13" i="122"/>
  <c r="M13" i="122" s="1"/>
  <c r="I13" i="122"/>
  <c r="H13" i="122"/>
  <c r="F13" i="122"/>
  <c r="E13" i="122"/>
  <c r="G13" i="122" s="1"/>
  <c r="C13" i="122"/>
  <c r="O13" i="122" s="1"/>
  <c r="B13" i="122"/>
  <c r="L12" i="122"/>
  <c r="K12" i="122"/>
  <c r="M12" i="122" s="1"/>
  <c r="I12" i="122"/>
  <c r="H12" i="122"/>
  <c r="F12" i="122"/>
  <c r="E12" i="122"/>
  <c r="G12" i="122" s="1"/>
  <c r="C12" i="122"/>
  <c r="B12" i="122"/>
  <c r="L11" i="122"/>
  <c r="K11" i="122"/>
  <c r="M11" i="122" s="1"/>
  <c r="I11" i="122"/>
  <c r="H11" i="122"/>
  <c r="F11" i="122"/>
  <c r="E11" i="122"/>
  <c r="G11" i="122" s="1"/>
  <c r="D11" i="122"/>
  <c r="C11" i="122"/>
  <c r="B11" i="122"/>
  <c r="L10" i="122"/>
  <c r="K10" i="122"/>
  <c r="M10" i="122" s="1"/>
  <c r="I10" i="122"/>
  <c r="H10" i="122"/>
  <c r="J10" i="122" s="1"/>
  <c r="F10" i="122"/>
  <c r="G10" i="122" s="1"/>
  <c r="E10" i="122"/>
  <c r="C10" i="122"/>
  <c r="B10" i="122"/>
  <c r="D10" i="122" s="1"/>
  <c r="L9" i="122"/>
  <c r="L15" i="122" s="1"/>
  <c r="K9" i="122"/>
  <c r="I9" i="122"/>
  <c r="H9" i="122"/>
  <c r="H15" i="122" s="1"/>
  <c r="F9" i="122"/>
  <c r="E9" i="122"/>
  <c r="C9" i="122"/>
  <c r="B9" i="122"/>
  <c r="B15" i="122" s="1"/>
  <c r="J12" i="124" l="1"/>
  <c r="J16" i="124"/>
  <c r="H40" i="124"/>
  <c r="D18" i="124"/>
  <c r="I18" i="124"/>
  <c r="J13" i="124"/>
  <c r="J17" i="124"/>
  <c r="I40" i="124"/>
  <c r="E40" i="124"/>
  <c r="B18" i="124"/>
  <c r="F18" i="124"/>
  <c r="J21" i="124"/>
  <c r="J28" i="124" s="1"/>
  <c r="J38" i="124" s="1"/>
  <c r="J31" i="124"/>
  <c r="J37" i="124" s="1"/>
  <c r="J39" i="124" s="1"/>
  <c r="H11" i="124"/>
  <c r="S14" i="175"/>
  <c r="S16" i="175"/>
  <c r="G37" i="175"/>
  <c r="Q37" i="175"/>
  <c r="K37" i="175"/>
  <c r="P37" i="175"/>
  <c r="B37" i="175"/>
  <c r="F37" i="175"/>
  <c r="L37" i="175"/>
  <c r="Q17" i="175"/>
  <c r="S11" i="175"/>
  <c r="M17" i="175"/>
  <c r="H37" i="175"/>
  <c r="B17" i="175"/>
  <c r="R34" i="175"/>
  <c r="R36" i="175" s="1"/>
  <c r="R37" i="175" s="1"/>
  <c r="G11" i="175"/>
  <c r="G17" i="175" s="1"/>
  <c r="S20" i="175"/>
  <c r="S26" i="175" s="1"/>
  <c r="S35" i="175" s="1"/>
  <c r="S37" i="175" s="1"/>
  <c r="D11" i="175"/>
  <c r="D17" i="175" s="1"/>
  <c r="R12" i="175"/>
  <c r="S12" i="175" s="1"/>
  <c r="D13" i="175"/>
  <c r="R14" i="175"/>
  <c r="R16" i="175"/>
  <c r="L17" i="175"/>
  <c r="D15" i="175"/>
  <c r="O9" i="122"/>
  <c r="I15" i="122"/>
  <c r="J9" i="122"/>
  <c r="J15" i="122" s="1"/>
  <c r="F35" i="122"/>
  <c r="L35" i="122"/>
  <c r="G32" i="122"/>
  <c r="G34" i="122" s="1"/>
  <c r="G35" i="122" s="1"/>
  <c r="O32" i="122"/>
  <c r="O34" i="122" s="1"/>
  <c r="O35" i="122" s="1"/>
  <c r="O12" i="122"/>
  <c r="E15" i="122"/>
  <c r="O10" i="122"/>
  <c r="N11" i="122"/>
  <c r="P11" i="122" s="1"/>
  <c r="M24" i="122"/>
  <c r="M33" i="122" s="1"/>
  <c r="M35" i="122" s="1"/>
  <c r="F15" i="122"/>
  <c r="K15" i="122"/>
  <c r="O11" i="122"/>
  <c r="J11" i="122"/>
  <c r="N12" i="122"/>
  <c r="P12" i="122" s="1"/>
  <c r="J12" i="122"/>
  <c r="D13" i="122"/>
  <c r="J13" i="122"/>
  <c r="D14" i="122"/>
  <c r="J14" i="122"/>
  <c r="D24" i="122"/>
  <c r="D33" i="122" s="1"/>
  <c r="D35" i="122" s="1"/>
  <c r="N24" i="122"/>
  <c r="N33" i="122" s="1"/>
  <c r="P20" i="122"/>
  <c r="P22" i="122"/>
  <c r="P25" i="122"/>
  <c r="J32" i="122"/>
  <c r="J34" i="122" s="1"/>
  <c r="J35" i="122" s="1"/>
  <c r="P27" i="122"/>
  <c r="P29" i="122"/>
  <c r="P31" i="122"/>
  <c r="N35" i="122"/>
  <c r="B35" i="122"/>
  <c r="H35" i="122"/>
  <c r="M9" i="122"/>
  <c r="M15" i="122" s="1"/>
  <c r="N10" i="122"/>
  <c r="P10" i="122" s="1"/>
  <c r="D12" i="122"/>
  <c r="N14" i="122"/>
  <c r="P14" i="122" s="1"/>
  <c r="C15" i="122"/>
  <c r="P18" i="122"/>
  <c r="P24" i="122" s="1"/>
  <c r="P33" i="122" s="1"/>
  <c r="P26" i="122"/>
  <c r="N9" i="122"/>
  <c r="N13" i="122"/>
  <c r="P13" i="122" s="1"/>
  <c r="G9" i="122"/>
  <c r="G15" i="122" s="1"/>
  <c r="D9" i="122"/>
  <c r="J40" i="124" l="1"/>
  <c r="H18" i="124"/>
  <c r="J11" i="124"/>
  <c r="J18" i="124" s="1"/>
  <c r="S17" i="175"/>
  <c r="R17" i="175"/>
  <c r="O15" i="122"/>
  <c r="D15" i="122"/>
  <c r="P32" i="122"/>
  <c r="P34" i="122" s="1"/>
  <c r="P35" i="122"/>
  <c r="N15" i="122"/>
  <c r="P9" i="122"/>
  <c r="P15" i="122" s="1"/>
  <c r="I38" i="120" l="1"/>
  <c r="E38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M36" i="120"/>
  <c r="L36" i="120"/>
  <c r="K36" i="120"/>
  <c r="D36" i="120"/>
  <c r="M35" i="120"/>
  <c r="L35" i="120"/>
  <c r="K35" i="120"/>
  <c r="J35" i="120"/>
  <c r="D35" i="120"/>
  <c r="L34" i="120"/>
  <c r="M34" i="120" s="1"/>
  <c r="K34" i="120"/>
  <c r="J34" i="120"/>
  <c r="J13" i="120" s="1"/>
  <c r="G34" i="120"/>
  <c r="D34" i="120"/>
  <c r="L33" i="120"/>
  <c r="K33" i="120"/>
  <c r="M33" i="120" s="1"/>
  <c r="J33" i="120"/>
  <c r="G33" i="120"/>
  <c r="D33" i="120"/>
  <c r="L32" i="120"/>
  <c r="M32" i="120" s="1"/>
  <c r="K32" i="120"/>
  <c r="G32" i="120"/>
  <c r="G11" i="120" s="1"/>
  <c r="D32" i="120"/>
  <c r="L31" i="120"/>
  <c r="K31" i="120"/>
  <c r="M31" i="120" s="1"/>
  <c r="J31" i="120"/>
  <c r="G31" i="120"/>
  <c r="D31" i="120"/>
  <c r="M30" i="120"/>
  <c r="L30" i="120"/>
  <c r="K30" i="120"/>
  <c r="J30" i="120"/>
  <c r="J37" i="120" s="1"/>
  <c r="J39" i="120" s="1"/>
  <c r="J40" i="120" s="1"/>
  <c r="G30" i="120"/>
  <c r="G9" i="120" s="1"/>
  <c r="D30" i="120"/>
  <c r="L29" i="120"/>
  <c r="K29" i="120"/>
  <c r="M29" i="120" s="1"/>
  <c r="G29" i="120"/>
  <c r="D29" i="120"/>
  <c r="D37" i="120" s="1"/>
  <c r="D39" i="120" s="1"/>
  <c r="L27" i="120"/>
  <c r="I27" i="120"/>
  <c r="H27" i="120"/>
  <c r="H38" i="120" s="1"/>
  <c r="F27" i="120"/>
  <c r="F38" i="120" s="1"/>
  <c r="E27" i="120"/>
  <c r="C27" i="120"/>
  <c r="C38" i="120" s="1"/>
  <c r="B27" i="120"/>
  <c r="K27" i="120" s="1"/>
  <c r="M27" i="120" s="1"/>
  <c r="L26" i="120"/>
  <c r="K26" i="120"/>
  <c r="M26" i="120" s="1"/>
  <c r="J26" i="120"/>
  <c r="G26" i="120"/>
  <c r="D26" i="120"/>
  <c r="L25" i="120"/>
  <c r="M25" i="120" s="1"/>
  <c r="K25" i="120"/>
  <c r="J25" i="120"/>
  <c r="J14" i="120" s="1"/>
  <c r="G25" i="120"/>
  <c r="D25" i="120"/>
  <c r="L24" i="120"/>
  <c r="K24" i="120"/>
  <c r="M24" i="120" s="1"/>
  <c r="J24" i="120"/>
  <c r="G24" i="120"/>
  <c r="D24" i="120"/>
  <c r="L23" i="120"/>
  <c r="M23" i="120" s="1"/>
  <c r="K23" i="120"/>
  <c r="J23" i="120"/>
  <c r="J12" i="120" s="1"/>
  <c r="G23" i="120"/>
  <c r="D23" i="120"/>
  <c r="L22" i="120"/>
  <c r="K22" i="120"/>
  <c r="M22" i="120" s="1"/>
  <c r="J22" i="120"/>
  <c r="G22" i="120"/>
  <c r="D22" i="120"/>
  <c r="L21" i="120"/>
  <c r="M21" i="120" s="1"/>
  <c r="K21" i="120"/>
  <c r="J21" i="120"/>
  <c r="J10" i="120" s="1"/>
  <c r="G21" i="120"/>
  <c r="D21" i="120"/>
  <c r="L20" i="120"/>
  <c r="K20" i="120"/>
  <c r="M20" i="120" s="1"/>
  <c r="J20" i="120"/>
  <c r="G20" i="120"/>
  <c r="D20" i="120"/>
  <c r="D27" i="120" s="1"/>
  <c r="D38" i="120" s="1"/>
  <c r="L19" i="120"/>
  <c r="M19" i="120" s="1"/>
  <c r="K19" i="120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G15" i="120"/>
  <c r="F15" i="120"/>
  <c r="E15" i="120"/>
  <c r="D15" i="120"/>
  <c r="C15" i="120"/>
  <c r="B15" i="120"/>
  <c r="K15" i="120" s="1"/>
  <c r="M15" i="120" s="1"/>
  <c r="L14" i="120"/>
  <c r="I14" i="120"/>
  <c r="H14" i="120"/>
  <c r="G14" i="120"/>
  <c r="F14" i="120"/>
  <c r="E14" i="120"/>
  <c r="D14" i="120"/>
  <c r="C14" i="120"/>
  <c r="B14" i="120"/>
  <c r="K14" i="120" s="1"/>
  <c r="M14" i="120" s="1"/>
  <c r="L13" i="120"/>
  <c r="I13" i="120"/>
  <c r="H13" i="120"/>
  <c r="G13" i="120"/>
  <c r="F13" i="120"/>
  <c r="E13" i="120"/>
  <c r="D13" i="120"/>
  <c r="C13" i="120"/>
  <c r="B13" i="120"/>
  <c r="K13" i="120" s="1"/>
  <c r="M13" i="120" s="1"/>
  <c r="L12" i="120"/>
  <c r="I12" i="120"/>
  <c r="H12" i="120"/>
  <c r="G12" i="120"/>
  <c r="F12" i="120"/>
  <c r="E12" i="120"/>
  <c r="D12" i="120"/>
  <c r="C12" i="120"/>
  <c r="B12" i="120"/>
  <c r="K12" i="120" s="1"/>
  <c r="M12" i="120" s="1"/>
  <c r="L11" i="120"/>
  <c r="J11" i="120"/>
  <c r="I11" i="120"/>
  <c r="H11" i="120"/>
  <c r="F11" i="120"/>
  <c r="E11" i="120"/>
  <c r="D11" i="120"/>
  <c r="C11" i="120"/>
  <c r="B11" i="120"/>
  <c r="K11" i="120" s="1"/>
  <c r="M11" i="120" s="1"/>
  <c r="L10" i="120"/>
  <c r="I10" i="120"/>
  <c r="H10" i="120"/>
  <c r="G10" i="120"/>
  <c r="F10" i="120"/>
  <c r="E10" i="120"/>
  <c r="D10" i="120"/>
  <c r="C10" i="120"/>
  <c r="B10" i="120"/>
  <c r="K10" i="120" s="1"/>
  <c r="M10" i="120" s="1"/>
  <c r="L9" i="120"/>
  <c r="J9" i="120"/>
  <c r="I9" i="120"/>
  <c r="H9" i="120"/>
  <c r="F9" i="120"/>
  <c r="E9" i="120"/>
  <c r="D9" i="120"/>
  <c r="C9" i="120"/>
  <c r="B9" i="120"/>
  <c r="K9" i="120" s="1"/>
  <c r="M9" i="120" s="1"/>
  <c r="L8" i="120"/>
  <c r="I8" i="120"/>
  <c r="I16" i="120" s="1"/>
  <c r="H8" i="120"/>
  <c r="H16" i="120" s="1"/>
  <c r="G8" i="120"/>
  <c r="G16" i="120" s="1"/>
  <c r="F8" i="120"/>
  <c r="F16" i="120" s="1"/>
  <c r="E8" i="120"/>
  <c r="E16" i="120" s="1"/>
  <c r="D8" i="120"/>
  <c r="D16" i="120" s="1"/>
  <c r="C8" i="120"/>
  <c r="C16" i="120" s="1"/>
  <c r="B8" i="120"/>
  <c r="K8" i="120" s="1"/>
  <c r="M8" i="120" s="1"/>
  <c r="F40" i="121"/>
  <c r="F41" i="121" s="1"/>
  <c r="E40" i="121"/>
  <c r="E41" i="121" s="1"/>
  <c r="H41" i="121" s="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J13" i="121" s="1"/>
  <c r="D34" i="12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D16" i="121" s="1"/>
  <c r="J16" i="121" s="1"/>
  <c r="I26" i="121"/>
  <c r="H26" i="121"/>
  <c r="G26" i="121"/>
  <c r="D26" i="121"/>
  <c r="J26" i="121" s="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D23" i="121"/>
  <c r="D12" i="121" s="1"/>
  <c r="J12" i="121" s="1"/>
  <c r="I22" i="121"/>
  <c r="H22" i="121"/>
  <c r="G22" i="121"/>
  <c r="D22" i="121"/>
  <c r="D28" i="121" s="1"/>
  <c r="D39" i="121" s="1"/>
  <c r="I21" i="121"/>
  <c r="H21" i="121"/>
  <c r="G21" i="121"/>
  <c r="J21" i="121" s="1"/>
  <c r="D21" i="121"/>
  <c r="I20" i="121"/>
  <c r="H20" i="121"/>
  <c r="G20" i="121"/>
  <c r="J20" i="121" s="1"/>
  <c r="D20" i="121"/>
  <c r="G16" i="121"/>
  <c r="F16" i="121"/>
  <c r="I16" i="121" s="1"/>
  <c r="E16" i="121"/>
  <c r="H16" i="121" s="1"/>
  <c r="C16" i="121"/>
  <c r="B16" i="121"/>
  <c r="H15" i="121"/>
  <c r="G15" i="121"/>
  <c r="F15" i="121"/>
  <c r="I15" i="121" s="1"/>
  <c r="E15" i="121"/>
  <c r="C15" i="12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D13" i="121"/>
  <c r="C13" i="121"/>
  <c r="B13" i="121"/>
  <c r="G12" i="121"/>
  <c r="F12" i="121"/>
  <c r="I12" i="121" s="1"/>
  <c r="E12" i="121"/>
  <c r="H12" i="121" s="1"/>
  <c r="C12" i="121"/>
  <c r="B12" i="121"/>
  <c r="H11" i="121"/>
  <c r="G11" i="121"/>
  <c r="F11" i="121"/>
  <c r="I11" i="121" s="1"/>
  <c r="E11" i="121"/>
  <c r="C11" i="121"/>
  <c r="B11" i="121"/>
  <c r="I10" i="121"/>
  <c r="H10" i="121"/>
  <c r="F10" i="121"/>
  <c r="E10" i="121"/>
  <c r="D10" i="121"/>
  <c r="C10" i="121"/>
  <c r="B10" i="121"/>
  <c r="I9" i="121"/>
  <c r="F9" i="121"/>
  <c r="F17" i="121" s="1"/>
  <c r="E9" i="121"/>
  <c r="E17" i="121" s="1"/>
  <c r="H17" i="121" s="1"/>
  <c r="D9" i="12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I12" i="117" s="1"/>
  <c r="R12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Q9" i="117" s="1"/>
  <c r="J9" i="117"/>
  <c r="I9" i="117"/>
  <c r="H9" i="117"/>
  <c r="F9" i="117"/>
  <c r="F12" i="117" s="1"/>
  <c r="E9" i="117"/>
  <c r="C9" i="117"/>
  <c r="B9" i="117"/>
  <c r="B12" i="117" s="1"/>
  <c r="R8" i="117"/>
  <c r="Q8" i="117"/>
  <c r="S8" i="117" s="1"/>
  <c r="P8" i="117"/>
  <c r="P9" i="117" s="1"/>
  <c r="M8" i="117"/>
  <c r="M9" i="117" s="1"/>
  <c r="J8" i="117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R46" i="115" s="1"/>
  <c r="E44" i="115"/>
  <c r="E46" i="115" s="1"/>
  <c r="C44" i="115"/>
  <c r="C46" i="115" s="1"/>
  <c r="B44" i="115"/>
  <c r="B46" i="115" s="1"/>
  <c r="R43" i="115"/>
  <c r="Q43" i="115"/>
  <c r="P43" i="115"/>
  <c r="M43" i="115"/>
  <c r="S43" i="115" s="1"/>
  <c r="J43" i="115"/>
  <c r="G43" i="115"/>
  <c r="D43" i="115"/>
  <c r="R42" i="115"/>
  <c r="Q42" i="115"/>
  <c r="P42" i="115"/>
  <c r="M42" i="115"/>
  <c r="S42" i="115" s="1"/>
  <c r="J42" i="115"/>
  <c r="G42" i="115"/>
  <c r="D42" i="115"/>
  <c r="R41" i="115"/>
  <c r="Q41" i="115"/>
  <c r="P41" i="115"/>
  <c r="M41" i="115"/>
  <c r="S41" i="115" s="1"/>
  <c r="J41" i="115"/>
  <c r="G41" i="115"/>
  <c r="D41" i="115"/>
  <c r="R40" i="115"/>
  <c r="Q40" i="115"/>
  <c r="P40" i="115"/>
  <c r="M40" i="115"/>
  <c r="S40" i="115" s="1"/>
  <c r="J40" i="115"/>
  <c r="G40" i="115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S38" i="115" s="1"/>
  <c r="J38" i="115"/>
  <c r="G38" i="115"/>
  <c r="D38" i="115"/>
  <c r="R37" i="115"/>
  <c r="Q37" i="115"/>
  <c r="P37" i="115"/>
  <c r="M37" i="115"/>
  <c r="S37" i="115" s="1"/>
  <c r="J37" i="115"/>
  <c r="G37" i="115"/>
  <c r="D37" i="115"/>
  <c r="R36" i="115"/>
  <c r="Q36" i="115"/>
  <c r="P36" i="115"/>
  <c r="M36" i="115"/>
  <c r="S36" i="115" s="1"/>
  <c r="J36" i="115"/>
  <c r="G36" i="115"/>
  <c r="D36" i="115"/>
  <c r="R35" i="115"/>
  <c r="Q35" i="115"/>
  <c r="P35" i="115"/>
  <c r="M35" i="115"/>
  <c r="S35" i="115" s="1"/>
  <c r="J35" i="115"/>
  <c r="G35" i="115"/>
  <c r="D35" i="115"/>
  <c r="R34" i="115"/>
  <c r="Q34" i="115"/>
  <c r="P34" i="115"/>
  <c r="P44" i="115" s="1"/>
  <c r="P46" i="115" s="1"/>
  <c r="M34" i="115"/>
  <c r="M44" i="115" s="1"/>
  <c r="M46" i="115" s="1"/>
  <c r="J34" i="115"/>
  <c r="J44" i="115" s="1"/>
  <c r="J46" i="115" s="1"/>
  <c r="G34" i="115"/>
  <c r="G44" i="115" s="1"/>
  <c r="D34" i="115"/>
  <c r="D44" i="115" s="1"/>
  <c r="D46" i="115" s="1"/>
  <c r="O32" i="115"/>
  <c r="O45" i="115" s="1"/>
  <c r="O47" i="115" s="1"/>
  <c r="N32" i="115"/>
  <c r="N45" i="115" s="1"/>
  <c r="L32" i="115"/>
  <c r="L45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J31" i="115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L18" i="115"/>
  <c r="K18" i="115"/>
  <c r="J18" i="115"/>
  <c r="I18" i="115"/>
  <c r="H18" i="115"/>
  <c r="G18" i="115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L16" i="115"/>
  <c r="K16" i="115"/>
  <c r="J16" i="115"/>
  <c r="I16" i="115"/>
  <c r="H16" i="115"/>
  <c r="G16" i="115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D15" i="115"/>
  <c r="C15" i="115"/>
  <c r="B15" i="115"/>
  <c r="P14" i="115"/>
  <c r="O14" i="115"/>
  <c r="N14" i="115"/>
  <c r="L14" i="115"/>
  <c r="K14" i="115"/>
  <c r="J14" i="115"/>
  <c r="I14" i="115"/>
  <c r="H14" i="115"/>
  <c r="G14" i="115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D13" i="115"/>
  <c r="C13" i="115"/>
  <c r="B13" i="115"/>
  <c r="P12" i="115"/>
  <c r="O12" i="115"/>
  <c r="N12" i="115"/>
  <c r="L12" i="115"/>
  <c r="K12" i="115"/>
  <c r="J12" i="115"/>
  <c r="I12" i="115"/>
  <c r="H12" i="115"/>
  <c r="G12" i="115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D11" i="115"/>
  <c r="C11" i="115"/>
  <c r="B11" i="115"/>
  <c r="P10" i="115"/>
  <c r="O10" i="115"/>
  <c r="N10" i="115"/>
  <c r="L10" i="115"/>
  <c r="K10" i="115"/>
  <c r="J10" i="115"/>
  <c r="I10" i="115"/>
  <c r="H10" i="115"/>
  <c r="G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R19" i="115" s="1"/>
  <c r="E9" i="115"/>
  <c r="Q9" i="115" s="1"/>
  <c r="D9" i="115"/>
  <c r="D19" i="115" s="1"/>
  <c r="C9" i="115"/>
  <c r="C19" i="115" s="1"/>
  <c r="B9" i="115"/>
  <c r="B19" i="115" s="1"/>
  <c r="F45" i="113"/>
  <c r="E45" i="113"/>
  <c r="B45" i="113"/>
  <c r="K44" i="113"/>
  <c r="I44" i="113"/>
  <c r="E44" i="113"/>
  <c r="E46" i="113" s="1"/>
  <c r="C44" i="113"/>
  <c r="L43" i="113"/>
  <c r="L45" i="113" s="1"/>
  <c r="K43" i="113"/>
  <c r="K45" i="113" s="1"/>
  <c r="K46" i="113" s="1"/>
  <c r="H43" i="113"/>
  <c r="H45" i="113" s="1"/>
  <c r="F43" i="113"/>
  <c r="E43" i="113"/>
  <c r="C43" i="113"/>
  <c r="C45" i="113" s="1"/>
  <c r="C46" i="113" s="1"/>
  <c r="B43" i="113"/>
  <c r="N42" i="113"/>
  <c r="M42" i="113"/>
  <c r="I42" i="113"/>
  <c r="I43" i="113" s="1"/>
  <c r="G42" i="113"/>
  <c r="D42" i="113"/>
  <c r="O41" i="113"/>
  <c r="O16" i="113" s="1"/>
  <c r="N41" i="113"/>
  <c r="P41" i="113" s="1"/>
  <c r="M41" i="113"/>
  <c r="J41" i="113"/>
  <c r="G41" i="113"/>
  <c r="G16" i="113" s="1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M14" i="113" s="1"/>
  <c r="J39" i="113"/>
  <c r="G39" i="113"/>
  <c r="D39" i="113"/>
  <c r="P38" i="113"/>
  <c r="P13" i="113" s="1"/>
  <c r="O38" i="113"/>
  <c r="N38" i="113"/>
  <c r="M38" i="113"/>
  <c r="J38" i="113"/>
  <c r="G38" i="113"/>
  <c r="D38" i="113"/>
  <c r="O37" i="113"/>
  <c r="O12" i="113" s="1"/>
  <c r="N37" i="113"/>
  <c r="P37" i="113" s="1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D43" i="113" s="1"/>
  <c r="D45" i="113" s="1"/>
  <c r="P35" i="113"/>
  <c r="O35" i="113"/>
  <c r="N35" i="113"/>
  <c r="M35" i="113"/>
  <c r="M10" i="113" s="1"/>
  <c r="J35" i="113"/>
  <c r="G35" i="113"/>
  <c r="D35" i="113"/>
  <c r="P34" i="113"/>
  <c r="P9" i="113" s="1"/>
  <c r="O34" i="113"/>
  <c r="N34" i="113"/>
  <c r="M34" i="113"/>
  <c r="J34" i="113"/>
  <c r="G34" i="113"/>
  <c r="D34" i="113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F46" i="113" s="1"/>
  <c r="E31" i="113"/>
  <c r="C31" i="113"/>
  <c r="B31" i="113"/>
  <c r="B44" i="113" s="1"/>
  <c r="B46" i="113" s="1"/>
  <c r="P30" i="113"/>
  <c r="O30" i="113"/>
  <c r="N30" i="113"/>
  <c r="M30" i="113"/>
  <c r="M17" i="113" s="1"/>
  <c r="J30" i="113"/>
  <c r="G30" i="113"/>
  <c r="G17" i="113" s="1"/>
  <c r="D30" i="113"/>
  <c r="P29" i="113"/>
  <c r="P16" i="113" s="1"/>
  <c r="O29" i="113"/>
  <c r="N29" i="113"/>
  <c r="N16" i="113" s="1"/>
  <c r="M29" i="113"/>
  <c r="J29" i="113"/>
  <c r="J16" i="113" s="1"/>
  <c r="G29" i="113"/>
  <c r="D29" i="113"/>
  <c r="O28" i="113"/>
  <c r="O15" i="113" s="1"/>
  <c r="N28" i="113"/>
  <c r="P28" i="113" s="1"/>
  <c r="M28" i="113"/>
  <c r="M15" i="113" s="1"/>
  <c r="J28" i="113"/>
  <c r="G28" i="113"/>
  <c r="G15" i="113" s="1"/>
  <c r="D28" i="113"/>
  <c r="O27" i="113"/>
  <c r="N27" i="113"/>
  <c r="N14" i="113" s="1"/>
  <c r="M27" i="113"/>
  <c r="J27" i="113"/>
  <c r="G27" i="113"/>
  <c r="D27" i="113"/>
  <c r="D14" i="113" s="1"/>
  <c r="P26" i="113"/>
  <c r="O26" i="113"/>
  <c r="O13" i="113" s="1"/>
  <c r="N26" i="113"/>
  <c r="M26" i="113"/>
  <c r="M13" i="113" s="1"/>
  <c r="J26" i="113"/>
  <c r="G26" i="113"/>
  <c r="G13" i="113" s="1"/>
  <c r="D26" i="113"/>
  <c r="P25" i="113"/>
  <c r="P12" i="113" s="1"/>
  <c r="O25" i="113"/>
  <c r="N25" i="113"/>
  <c r="N12" i="113" s="1"/>
  <c r="M25" i="113"/>
  <c r="J25" i="113"/>
  <c r="J12" i="113" s="1"/>
  <c r="G25" i="113"/>
  <c r="D25" i="113"/>
  <c r="O24" i="113"/>
  <c r="O11" i="113" s="1"/>
  <c r="N24" i="113"/>
  <c r="P24" i="113" s="1"/>
  <c r="P11" i="113" s="1"/>
  <c r="M24" i="113"/>
  <c r="M11" i="113" s="1"/>
  <c r="J24" i="113"/>
  <c r="G24" i="113"/>
  <c r="G11" i="113" s="1"/>
  <c r="D24" i="113"/>
  <c r="O23" i="113"/>
  <c r="N23" i="113"/>
  <c r="N10" i="113" s="1"/>
  <c r="M23" i="113"/>
  <c r="J23" i="113"/>
  <c r="G23" i="113"/>
  <c r="D23" i="113"/>
  <c r="D10" i="113" s="1"/>
  <c r="P22" i="113"/>
  <c r="O22" i="113"/>
  <c r="O9" i="113" s="1"/>
  <c r="N22" i="113"/>
  <c r="M22" i="113"/>
  <c r="M31" i="113" s="1"/>
  <c r="J22" i="113"/>
  <c r="G22" i="113"/>
  <c r="G9" i="113" s="1"/>
  <c r="D22" i="113"/>
  <c r="P21" i="113"/>
  <c r="P8" i="113" s="1"/>
  <c r="O21" i="113"/>
  <c r="O31" i="113" s="1"/>
  <c r="N21" i="113"/>
  <c r="N8" i="113" s="1"/>
  <c r="M21" i="113"/>
  <c r="J21" i="113"/>
  <c r="J8" i="113" s="1"/>
  <c r="G21" i="113"/>
  <c r="G31" i="113" s="1"/>
  <c r="D21" i="113"/>
  <c r="D31" i="113" s="1"/>
  <c r="K18" i="113"/>
  <c r="E18" i="113"/>
  <c r="C18" i="113"/>
  <c r="N17" i="113"/>
  <c r="L17" i="113"/>
  <c r="K17" i="113"/>
  <c r="H17" i="113"/>
  <c r="F17" i="113"/>
  <c r="E17" i="113"/>
  <c r="D17" i="113"/>
  <c r="C17" i="113"/>
  <c r="B17" i="113"/>
  <c r="M16" i="113"/>
  <c r="L16" i="113"/>
  <c r="K16" i="113"/>
  <c r="I16" i="113"/>
  <c r="H16" i="113"/>
  <c r="F16" i="113"/>
  <c r="E16" i="113"/>
  <c r="D16" i="113"/>
  <c r="C16" i="113"/>
  <c r="B16" i="113"/>
  <c r="L15" i="113"/>
  <c r="K15" i="113"/>
  <c r="J15" i="113"/>
  <c r="I15" i="113"/>
  <c r="H15" i="113"/>
  <c r="F15" i="113"/>
  <c r="E15" i="113"/>
  <c r="D15" i="113"/>
  <c r="C15" i="113"/>
  <c r="B15" i="113"/>
  <c r="O14" i="113"/>
  <c r="L14" i="113"/>
  <c r="K14" i="113"/>
  <c r="J14" i="113"/>
  <c r="I14" i="113"/>
  <c r="H14" i="113"/>
  <c r="G14" i="113"/>
  <c r="F14" i="113"/>
  <c r="E14" i="113"/>
  <c r="C14" i="113"/>
  <c r="B14" i="113"/>
  <c r="N13" i="113"/>
  <c r="L13" i="113"/>
  <c r="K13" i="113"/>
  <c r="J13" i="113"/>
  <c r="I13" i="113"/>
  <c r="H13" i="113"/>
  <c r="F13" i="113"/>
  <c r="E13" i="113"/>
  <c r="D13" i="113"/>
  <c r="C13" i="113"/>
  <c r="B13" i="113"/>
  <c r="M12" i="113"/>
  <c r="L12" i="113"/>
  <c r="K12" i="113"/>
  <c r="I12" i="113"/>
  <c r="H12" i="113"/>
  <c r="F12" i="113"/>
  <c r="E12" i="113"/>
  <c r="D12" i="113"/>
  <c r="C12" i="113"/>
  <c r="B12" i="113"/>
  <c r="L11" i="113"/>
  <c r="K11" i="113"/>
  <c r="J11" i="113"/>
  <c r="I11" i="113"/>
  <c r="H11" i="113"/>
  <c r="F11" i="113"/>
  <c r="E11" i="113"/>
  <c r="D11" i="113"/>
  <c r="C11" i="113"/>
  <c r="B11" i="113"/>
  <c r="O10" i="113"/>
  <c r="L10" i="113"/>
  <c r="K10" i="113"/>
  <c r="J10" i="113"/>
  <c r="I10" i="113"/>
  <c r="H10" i="113"/>
  <c r="G10" i="113"/>
  <c r="F10" i="113"/>
  <c r="E10" i="113"/>
  <c r="C10" i="113"/>
  <c r="B10" i="113"/>
  <c r="N9" i="113"/>
  <c r="L9" i="113"/>
  <c r="K9" i="113"/>
  <c r="J9" i="113"/>
  <c r="I9" i="113"/>
  <c r="H9" i="113"/>
  <c r="F9" i="113"/>
  <c r="E9" i="113"/>
  <c r="D9" i="113"/>
  <c r="C9" i="113"/>
  <c r="B9" i="113"/>
  <c r="M8" i="113"/>
  <c r="L8" i="113"/>
  <c r="K8" i="113"/>
  <c r="I8" i="113"/>
  <c r="H8" i="113"/>
  <c r="F8" i="113"/>
  <c r="E8" i="113"/>
  <c r="D8" i="113"/>
  <c r="C8" i="113"/>
  <c r="B8" i="113"/>
  <c r="M43" i="160"/>
  <c r="L16" i="164"/>
  <c r="M16" i="164" s="1"/>
  <c r="K16" i="164"/>
  <c r="L12" i="164"/>
  <c r="K12" i="164"/>
  <c r="M12" i="164" s="1"/>
  <c r="L11" i="164"/>
  <c r="K11" i="164"/>
  <c r="M11" i="164" s="1"/>
  <c r="M7" i="164" s="1"/>
  <c r="M8" i="164" s="1"/>
  <c r="L7" i="164"/>
  <c r="L8" i="164" s="1"/>
  <c r="J7" i="164"/>
  <c r="J8" i="164" s="1"/>
  <c r="I7" i="164"/>
  <c r="I8" i="164" s="1"/>
  <c r="H7" i="164"/>
  <c r="H8" i="164" s="1"/>
  <c r="G7" i="164"/>
  <c r="G8" i="164" s="1"/>
  <c r="F7" i="164"/>
  <c r="F8" i="164" s="1"/>
  <c r="E7" i="164"/>
  <c r="E8" i="164" s="1"/>
  <c r="D7" i="164"/>
  <c r="D8" i="164" s="1"/>
  <c r="C7" i="164"/>
  <c r="C8" i="164" s="1"/>
  <c r="B7" i="164"/>
  <c r="B8" i="164" s="1"/>
  <c r="P28" i="161"/>
  <c r="O28" i="161"/>
  <c r="O29" i="161" s="1"/>
  <c r="N28" i="161"/>
  <c r="M28" i="161"/>
  <c r="L28" i="161"/>
  <c r="K28" i="161"/>
  <c r="K29" i="161" s="1"/>
  <c r="J28" i="161"/>
  <c r="I28" i="161"/>
  <c r="H28" i="161"/>
  <c r="G28" i="161"/>
  <c r="G29" i="161" s="1"/>
  <c r="F28" i="161"/>
  <c r="E28" i="161"/>
  <c r="D28" i="161"/>
  <c r="C28" i="161"/>
  <c r="C29" i="161" s="1"/>
  <c r="B28" i="161"/>
  <c r="R27" i="161"/>
  <c r="Q27" i="161"/>
  <c r="S27" i="161" s="1"/>
  <c r="R26" i="161"/>
  <c r="Q26" i="161"/>
  <c r="S26" i="161" s="1"/>
  <c r="S25" i="161"/>
  <c r="R25" i="161"/>
  <c r="Q25" i="161"/>
  <c r="R24" i="161"/>
  <c r="S24" i="161" s="1"/>
  <c r="Q24" i="161"/>
  <c r="R23" i="161"/>
  <c r="R28" i="161" s="1"/>
  <c r="Q23" i="161"/>
  <c r="Q28" i="161" s="1"/>
  <c r="P21" i="161"/>
  <c r="P29" i="161" s="1"/>
  <c r="O21" i="161"/>
  <c r="N21" i="161"/>
  <c r="N29" i="161" s="1"/>
  <c r="M21" i="161"/>
  <c r="M29" i="161" s="1"/>
  <c r="L21" i="161"/>
  <c r="L29" i="161" s="1"/>
  <c r="K21" i="161"/>
  <c r="J21" i="161"/>
  <c r="J29" i="161" s="1"/>
  <c r="I21" i="161"/>
  <c r="I29" i="161" s="1"/>
  <c r="H21" i="161"/>
  <c r="H29" i="161" s="1"/>
  <c r="G21" i="161"/>
  <c r="F21" i="161"/>
  <c r="F29" i="161" s="1"/>
  <c r="E21" i="161"/>
  <c r="E29" i="161" s="1"/>
  <c r="D21" i="161"/>
  <c r="D29" i="161" s="1"/>
  <c r="C21" i="161"/>
  <c r="B21" i="161"/>
  <c r="B29" i="161" s="1"/>
  <c r="R20" i="161"/>
  <c r="S20" i="161" s="1"/>
  <c r="Q20" i="161"/>
  <c r="R19" i="161"/>
  <c r="Q19" i="161"/>
  <c r="S19" i="161" s="1"/>
  <c r="R18" i="161"/>
  <c r="Q18" i="161"/>
  <c r="S18" i="161" s="1"/>
  <c r="S17" i="161"/>
  <c r="R17" i="161"/>
  <c r="Q17" i="161"/>
  <c r="Q21" i="161" s="1"/>
  <c r="Q29" i="161" s="1"/>
  <c r="R16" i="161"/>
  <c r="R21" i="161" s="1"/>
  <c r="R29" i="161" s="1"/>
  <c r="Q16" i="161"/>
  <c r="P12" i="161"/>
  <c r="O12" i="161"/>
  <c r="N12" i="161"/>
  <c r="M12" i="161"/>
  <c r="L12" i="161"/>
  <c r="K12" i="161"/>
  <c r="J12" i="161"/>
  <c r="I12" i="161"/>
  <c r="H12" i="161"/>
  <c r="G12" i="161"/>
  <c r="F12" i="161"/>
  <c r="E12" i="161"/>
  <c r="Q12" i="161" s="1"/>
  <c r="D12" i="161"/>
  <c r="C12" i="161"/>
  <c r="R12" i="161" s="1"/>
  <c r="B12" i="161"/>
  <c r="P11" i="161"/>
  <c r="O11" i="161"/>
  <c r="N11" i="161"/>
  <c r="M11" i="161"/>
  <c r="L11" i="161"/>
  <c r="K11" i="161"/>
  <c r="J11" i="161"/>
  <c r="I11" i="161"/>
  <c r="H11" i="161"/>
  <c r="G11" i="161"/>
  <c r="F11" i="161"/>
  <c r="E11" i="161"/>
  <c r="Q11" i="161" s="1"/>
  <c r="S11" i="161" s="1"/>
  <c r="D11" i="161"/>
  <c r="C11" i="161"/>
  <c r="R11" i="161" s="1"/>
  <c r="B11" i="16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O9" i="161"/>
  <c r="N9" i="161"/>
  <c r="N13" i="161" s="1"/>
  <c r="M9" i="161"/>
  <c r="L9" i="161"/>
  <c r="K9" i="161"/>
  <c r="J9" i="161"/>
  <c r="J13" i="161" s="1"/>
  <c r="I9" i="161"/>
  <c r="H9" i="161"/>
  <c r="G9" i="161"/>
  <c r="F9" i="161"/>
  <c r="F13" i="161" s="1"/>
  <c r="E9" i="161"/>
  <c r="Q9" i="161" s="1"/>
  <c r="D9" i="161"/>
  <c r="C9" i="161"/>
  <c r="R9" i="161" s="1"/>
  <c r="B9" i="161"/>
  <c r="B13" i="161" s="1"/>
  <c r="P8" i="161"/>
  <c r="P13" i="161" s="1"/>
  <c r="O8" i="161"/>
  <c r="O13" i="161" s="1"/>
  <c r="N8" i="161"/>
  <c r="M8" i="161"/>
  <c r="M13" i="161" s="1"/>
  <c r="L8" i="161"/>
  <c r="L13" i="161" s="1"/>
  <c r="K8" i="161"/>
  <c r="K13" i="161" s="1"/>
  <c r="J8" i="161"/>
  <c r="I8" i="161"/>
  <c r="I13" i="161" s="1"/>
  <c r="H8" i="161"/>
  <c r="H13" i="161" s="1"/>
  <c r="G8" i="161"/>
  <c r="G13" i="161" s="1"/>
  <c r="F8" i="161"/>
  <c r="E8" i="161"/>
  <c r="Q8" i="161" s="1"/>
  <c r="D8" i="161"/>
  <c r="D13" i="161" s="1"/>
  <c r="C8" i="161"/>
  <c r="C13" i="161" s="1"/>
  <c r="B8" i="161"/>
  <c r="N76" i="160"/>
  <c r="J76" i="160"/>
  <c r="F76" i="160"/>
  <c r="B76" i="160"/>
  <c r="R75" i="160"/>
  <c r="S75" i="160" s="1"/>
  <c r="Q75" i="160"/>
  <c r="S74" i="160"/>
  <c r="R74" i="160"/>
  <c r="Q74" i="160"/>
  <c r="R73" i="160"/>
  <c r="Q73" i="160"/>
  <c r="S73" i="160" s="1"/>
  <c r="R72" i="160"/>
  <c r="Q72" i="160"/>
  <c r="S72" i="160" s="1"/>
  <c r="S25" i="160" s="1"/>
  <c r="R71" i="160"/>
  <c r="S71" i="160" s="1"/>
  <c r="Q71" i="160"/>
  <c r="S70" i="160"/>
  <c r="R70" i="160"/>
  <c r="Q70" i="160"/>
  <c r="R69" i="160"/>
  <c r="R66" i="160" s="1"/>
  <c r="Q69" i="160"/>
  <c r="S69" i="160" s="1"/>
  <c r="R68" i="160"/>
  <c r="Q68" i="160"/>
  <c r="S68" i="160" s="1"/>
  <c r="S21" i="160" s="1"/>
  <c r="R67" i="160"/>
  <c r="S67" i="160" s="1"/>
  <c r="Q67" i="160"/>
  <c r="P66" i="160"/>
  <c r="O66" i="160"/>
  <c r="O19" i="160" s="1"/>
  <c r="N66" i="160"/>
  <c r="M66" i="160"/>
  <c r="L66" i="160"/>
  <c r="K66" i="160"/>
  <c r="K19" i="160" s="1"/>
  <c r="J66" i="160"/>
  <c r="I66" i="160"/>
  <c r="H66" i="160"/>
  <c r="G66" i="160"/>
  <c r="G19" i="160" s="1"/>
  <c r="F66" i="160"/>
  <c r="E66" i="160"/>
  <c r="D66" i="160"/>
  <c r="C66" i="160"/>
  <c r="C19" i="160" s="1"/>
  <c r="B66" i="160"/>
  <c r="R65" i="160"/>
  <c r="Q65" i="160"/>
  <c r="Q18" i="160" s="1"/>
  <c r="R64" i="160"/>
  <c r="S64" i="160" s="1"/>
  <c r="Q64" i="160"/>
  <c r="S63" i="160"/>
  <c r="R63" i="160"/>
  <c r="Q63" i="160"/>
  <c r="R62" i="160"/>
  <c r="R15" i="160" s="1"/>
  <c r="Q62" i="160"/>
  <c r="S62" i="160" s="1"/>
  <c r="R61" i="160"/>
  <c r="Q61" i="160"/>
  <c r="Q14" i="160" s="1"/>
  <c r="R60" i="160"/>
  <c r="S60" i="160" s="1"/>
  <c r="S59" i="160" s="1"/>
  <c r="Q60" i="160"/>
  <c r="R59" i="160"/>
  <c r="Q59" i="160"/>
  <c r="P59" i="160"/>
  <c r="P76" i="160" s="1"/>
  <c r="O59" i="160"/>
  <c r="O76" i="160" s="1"/>
  <c r="N59" i="160"/>
  <c r="M59" i="160"/>
  <c r="M76" i="160" s="1"/>
  <c r="L59" i="160"/>
  <c r="L76" i="160" s="1"/>
  <c r="K59" i="160"/>
  <c r="K76" i="160" s="1"/>
  <c r="J59" i="160"/>
  <c r="I59" i="160"/>
  <c r="I76" i="160" s="1"/>
  <c r="H59" i="160"/>
  <c r="H76" i="160" s="1"/>
  <c r="G59" i="160"/>
  <c r="G76" i="160" s="1"/>
  <c r="F59" i="160"/>
  <c r="E59" i="160"/>
  <c r="E76" i="160" s="1"/>
  <c r="D59" i="160"/>
  <c r="D76" i="160" s="1"/>
  <c r="C59" i="160"/>
  <c r="C76" i="160" s="1"/>
  <c r="B59" i="160"/>
  <c r="R58" i="160"/>
  <c r="Q58" i="160"/>
  <c r="S58" i="160" s="1"/>
  <c r="R57" i="160"/>
  <c r="S57" i="160" s="1"/>
  <c r="Q57" i="160"/>
  <c r="S56" i="160"/>
  <c r="R56" i="160"/>
  <c r="Q56" i="160"/>
  <c r="R55" i="160"/>
  <c r="R76" i="160" s="1"/>
  <c r="Q55" i="160"/>
  <c r="M53" i="160"/>
  <c r="M77" i="160" s="1"/>
  <c r="I53" i="160"/>
  <c r="I77" i="160" s="1"/>
  <c r="E53" i="160"/>
  <c r="S52" i="160"/>
  <c r="S28" i="160" s="1"/>
  <c r="R52" i="160"/>
  <c r="Q52" i="160"/>
  <c r="R51" i="160"/>
  <c r="R27" i="160" s="1"/>
  <c r="Q51" i="160"/>
  <c r="S51" i="160" s="1"/>
  <c r="S27" i="160" s="1"/>
  <c r="R50" i="160"/>
  <c r="Q50" i="160"/>
  <c r="Q26" i="160" s="1"/>
  <c r="S49" i="160"/>
  <c r="R49" i="160"/>
  <c r="Q49" i="160"/>
  <c r="S48" i="160"/>
  <c r="S24" i="160" s="1"/>
  <c r="R48" i="160"/>
  <c r="Q48" i="160"/>
  <c r="R47" i="160"/>
  <c r="R23" i="160" s="1"/>
  <c r="Q47" i="160"/>
  <c r="S47" i="160" s="1"/>
  <c r="R46" i="160"/>
  <c r="Q46" i="160"/>
  <c r="Q43" i="160" s="1"/>
  <c r="S45" i="160"/>
  <c r="R45" i="160"/>
  <c r="Q45" i="160"/>
  <c r="S44" i="160"/>
  <c r="R44" i="160"/>
  <c r="Q44" i="160"/>
  <c r="R43" i="160"/>
  <c r="R19" i="160" s="1"/>
  <c r="P43" i="160"/>
  <c r="O43" i="160"/>
  <c r="N43" i="160"/>
  <c r="N19" i="160" s="1"/>
  <c r="L43" i="160"/>
  <c r="K43" i="160"/>
  <c r="J43" i="160"/>
  <c r="J19" i="160" s="1"/>
  <c r="I43" i="160"/>
  <c r="H43" i="160"/>
  <c r="G43" i="160"/>
  <c r="F43" i="160"/>
  <c r="F19" i="160" s="1"/>
  <c r="E43" i="160"/>
  <c r="D43" i="160"/>
  <c r="C43" i="160"/>
  <c r="B43" i="160"/>
  <c r="B19" i="160" s="1"/>
  <c r="S42" i="160"/>
  <c r="R42" i="160"/>
  <c r="Q42" i="160"/>
  <c r="S41" i="160"/>
  <c r="S17" i="160" s="1"/>
  <c r="R41" i="160"/>
  <c r="Q41" i="160"/>
  <c r="R40" i="160"/>
  <c r="Q40" i="160"/>
  <c r="S40" i="160" s="1"/>
  <c r="S16" i="160" s="1"/>
  <c r="R39" i="160"/>
  <c r="Q39" i="160"/>
  <c r="S39" i="160" s="1"/>
  <c r="S38" i="160"/>
  <c r="R38" i="160"/>
  <c r="Q38" i="160"/>
  <c r="S37" i="160"/>
  <c r="S13" i="160" s="1"/>
  <c r="R37" i="160"/>
  <c r="Q37" i="160"/>
  <c r="R36" i="160"/>
  <c r="Q36" i="160"/>
  <c r="P36" i="160"/>
  <c r="P53" i="160" s="1"/>
  <c r="P77" i="160" s="1"/>
  <c r="O36" i="160"/>
  <c r="O53" i="160" s="1"/>
  <c r="O77" i="160" s="1"/>
  <c r="N36" i="160"/>
  <c r="N53" i="160" s="1"/>
  <c r="N77" i="160" s="1"/>
  <c r="M36" i="160"/>
  <c r="L36" i="160"/>
  <c r="L53" i="160" s="1"/>
  <c r="L77" i="160" s="1"/>
  <c r="K36" i="160"/>
  <c r="K53" i="160" s="1"/>
  <c r="K77" i="160" s="1"/>
  <c r="J36" i="160"/>
  <c r="J53" i="160" s="1"/>
  <c r="J77" i="160" s="1"/>
  <c r="I36" i="160"/>
  <c r="H36" i="160"/>
  <c r="H53" i="160" s="1"/>
  <c r="H77" i="160" s="1"/>
  <c r="G36" i="160"/>
  <c r="G53" i="160" s="1"/>
  <c r="G77" i="160" s="1"/>
  <c r="F36" i="160"/>
  <c r="F53" i="160" s="1"/>
  <c r="F77" i="160" s="1"/>
  <c r="E36" i="160"/>
  <c r="D36" i="160"/>
  <c r="D53" i="160" s="1"/>
  <c r="D77" i="160" s="1"/>
  <c r="C36" i="160"/>
  <c r="C53" i="160" s="1"/>
  <c r="C77" i="160" s="1"/>
  <c r="B36" i="160"/>
  <c r="B53" i="160" s="1"/>
  <c r="B77" i="160" s="1"/>
  <c r="R35" i="160"/>
  <c r="S35" i="160" s="1"/>
  <c r="S11" i="160" s="1"/>
  <c r="Q35" i="160"/>
  <c r="S34" i="160"/>
  <c r="S10" i="160" s="1"/>
  <c r="R34" i="160"/>
  <c r="Q34" i="160"/>
  <c r="R33" i="160"/>
  <c r="R9" i="160" s="1"/>
  <c r="Q33" i="160"/>
  <c r="S33" i="160" s="1"/>
  <c r="S9" i="160" s="1"/>
  <c r="R32" i="160"/>
  <c r="R53" i="160" s="1"/>
  <c r="R77" i="160" s="1"/>
  <c r="Q32" i="160"/>
  <c r="Q8" i="160" s="1"/>
  <c r="R28" i="160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Q27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R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R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R24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Q23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R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R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M19" i="160"/>
  <c r="L19" i="160"/>
  <c r="I19" i="160"/>
  <c r="H19" i="160"/>
  <c r="E19" i="160"/>
  <c r="D19" i="160"/>
  <c r="R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N12" i="160"/>
  <c r="M12" i="160"/>
  <c r="L12" i="160"/>
  <c r="J12" i="160"/>
  <c r="I12" i="160"/>
  <c r="H12" i="160"/>
  <c r="F12" i="160"/>
  <c r="E12" i="160"/>
  <c r="D12" i="160"/>
  <c r="B12" i="160"/>
  <c r="R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Q9" i="160"/>
  <c r="P9" i="160"/>
  <c r="P29" i="160" s="1"/>
  <c r="O9" i="160"/>
  <c r="N9" i="160"/>
  <c r="M9" i="160"/>
  <c r="L9" i="160"/>
  <c r="L29" i="160" s="1"/>
  <c r="K9" i="160"/>
  <c r="J9" i="160"/>
  <c r="I9" i="160"/>
  <c r="H9" i="160"/>
  <c r="H29" i="160" s="1"/>
  <c r="G9" i="160"/>
  <c r="F9" i="160"/>
  <c r="E9" i="160"/>
  <c r="D9" i="160"/>
  <c r="D29" i="160" s="1"/>
  <c r="C9" i="160"/>
  <c r="B9" i="160"/>
  <c r="R8" i="160"/>
  <c r="R29" i="160" s="1"/>
  <c r="P8" i="160"/>
  <c r="O8" i="160"/>
  <c r="N8" i="160"/>
  <c r="N29" i="160" s="1"/>
  <c r="M8" i="160"/>
  <c r="M29" i="160" s="1"/>
  <c r="L8" i="160"/>
  <c r="K8" i="160"/>
  <c r="J8" i="160"/>
  <c r="J29" i="160" s="1"/>
  <c r="I8" i="160"/>
  <c r="I29" i="160" s="1"/>
  <c r="H8" i="160"/>
  <c r="G8" i="160"/>
  <c r="F8" i="160"/>
  <c r="F29" i="160" s="1"/>
  <c r="E8" i="160"/>
  <c r="E29" i="160" s="1"/>
  <c r="D8" i="160"/>
  <c r="C8" i="160"/>
  <c r="B8" i="160"/>
  <c r="B29" i="160" s="1"/>
  <c r="I110" i="162"/>
  <c r="J110" i="162" s="1"/>
  <c r="H110" i="162"/>
  <c r="I109" i="162"/>
  <c r="H109" i="162"/>
  <c r="J109" i="162" s="1"/>
  <c r="I108" i="162"/>
  <c r="H108" i="162"/>
  <c r="J108" i="162" s="1"/>
  <c r="J107" i="162"/>
  <c r="I107" i="162"/>
  <c r="H107" i="162"/>
  <c r="I106" i="162"/>
  <c r="J106" i="162" s="1"/>
  <c r="H106" i="162"/>
  <c r="I105" i="162"/>
  <c r="H105" i="162"/>
  <c r="J105" i="162" s="1"/>
  <c r="I104" i="162"/>
  <c r="H104" i="162"/>
  <c r="J104" i="162" s="1"/>
  <c r="J103" i="162"/>
  <c r="I103" i="162"/>
  <c r="H103" i="162"/>
  <c r="I102" i="162"/>
  <c r="J102" i="162" s="1"/>
  <c r="H102" i="162"/>
  <c r="I101" i="162"/>
  <c r="H101" i="162"/>
  <c r="J101" i="162" s="1"/>
  <c r="I100" i="162"/>
  <c r="H100" i="162"/>
  <c r="J100" i="162" s="1"/>
  <c r="J99" i="162"/>
  <c r="I99" i="162"/>
  <c r="H99" i="162"/>
  <c r="I98" i="162"/>
  <c r="I97" i="162" s="1"/>
  <c r="H98" i="162"/>
  <c r="H97" i="162"/>
  <c r="G97" i="162"/>
  <c r="F97" i="162"/>
  <c r="E97" i="162"/>
  <c r="D97" i="162"/>
  <c r="D111" i="162" s="1"/>
  <c r="C97" i="162"/>
  <c r="B97" i="162"/>
  <c r="I96" i="162"/>
  <c r="J96" i="162" s="1"/>
  <c r="H96" i="162"/>
  <c r="I95" i="162"/>
  <c r="H95" i="162"/>
  <c r="J95" i="162" s="1"/>
  <c r="I94" i="162"/>
  <c r="H94" i="162"/>
  <c r="J94" i="162" s="1"/>
  <c r="J93" i="162"/>
  <c r="I93" i="162"/>
  <c r="H93" i="162"/>
  <c r="I92" i="162"/>
  <c r="J92" i="162" s="1"/>
  <c r="H92" i="162"/>
  <c r="I91" i="162"/>
  <c r="H91" i="162"/>
  <c r="J91" i="162" s="1"/>
  <c r="I90" i="162"/>
  <c r="H90" i="162"/>
  <c r="J90" i="162" s="1"/>
  <c r="J89" i="162"/>
  <c r="I89" i="162"/>
  <c r="H89" i="162"/>
  <c r="H88" i="162" s="1"/>
  <c r="I88" i="162"/>
  <c r="G88" i="162"/>
  <c r="G111" i="162" s="1"/>
  <c r="F88" i="162"/>
  <c r="F111" i="162" s="1"/>
  <c r="E88" i="162"/>
  <c r="E111" i="162" s="1"/>
  <c r="D88" i="162"/>
  <c r="C88" i="162"/>
  <c r="C111" i="162" s="1"/>
  <c r="B88" i="162"/>
  <c r="B111" i="162" s="1"/>
  <c r="J87" i="162"/>
  <c r="I87" i="162"/>
  <c r="H87" i="162"/>
  <c r="I86" i="162"/>
  <c r="J86" i="162" s="1"/>
  <c r="H86" i="162"/>
  <c r="I85" i="162"/>
  <c r="H85" i="162"/>
  <c r="J85" i="162" s="1"/>
  <c r="I84" i="162"/>
  <c r="H84" i="162"/>
  <c r="J84" i="162" s="1"/>
  <c r="J83" i="162"/>
  <c r="I83" i="162"/>
  <c r="H83" i="162"/>
  <c r="I82" i="162"/>
  <c r="J82" i="162" s="1"/>
  <c r="H82" i="162"/>
  <c r="I81" i="162"/>
  <c r="H81" i="162"/>
  <c r="J81" i="162" s="1"/>
  <c r="I80" i="162"/>
  <c r="H80" i="162"/>
  <c r="J80" i="162" s="1"/>
  <c r="J79" i="162"/>
  <c r="I79" i="162"/>
  <c r="H79" i="162"/>
  <c r="I78" i="162"/>
  <c r="I111" i="162" s="1"/>
  <c r="H78" i="162"/>
  <c r="I75" i="162"/>
  <c r="J75" i="162" s="1"/>
  <c r="J39" i="162" s="1"/>
  <c r="H75" i="162"/>
  <c r="I74" i="162"/>
  <c r="I38" i="162" s="1"/>
  <c r="H74" i="162"/>
  <c r="J74" i="162" s="1"/>
  <c r="J38" i="162" s="1"/>
  <c r="I73" i="162"/>
  <c r="H73" i="162"/>
  <c r="J73" i="162" s="1"/>
  <c r="J37" i="162" s="1"/>
  <c r="J72" i="162"/>
  <c r="J36" i="162" s="1"/>
  <c r="I72" i="162"/>
  <c r="H72" i="162"/>
  <c r="I71" i="162"/>
  <c r="J71" i="162" s="1"/>
  <c r="J35" i="162" s="1"/>
  <c r="H71" i="162"/>
  <c r="I70" i="162"/>
  <c r="I34" i="162" s="1"/>
  <c r="H70" i="162"/>
  <c r="J70" i="162" s="1"/>
  <c r="J34" i="162" s="1"/>
  <c r="I69" i="162"/>
  <c r="H69" i="162"/>
  <c r="J69" i="162" s="1"/>
  <c r="J33" i="162" s="1"/>
  <c r="J68" i="162"/>
  <c r="J32" i="162" s="1"/>
  <c r="I68" i="162"/>
  <c r="H68" i="162"/>
  <c r="I67" i="162"/>
  <c r="J67" i="162" s="1"/>
  <c r="J31" i="162" s="1"/>
  <c r="H67" i="162"/>
  <c r="I66" i="162"/>
  <c r="I30" i="162" s="1"/>
  <c r="H66" i="162"/>
  <c r="J66" i="162" s="1"/>
  <c r="J30" i="162" s="1"/>
  <c r="I65" i="162"/>
  <c r="H65" i="162"/>
  <c r="J65" i="162" s="1"/>
  <c r="J29" i="162" s="1"/>
  <c r="J64" i="162"/>
  <c r="J28" i="162" s="1"/>
  <c r="I64" i="162"/>
  <c r="H64" i="162"/>
  <c r="I63" i="162"/>
  <c r="J63" i="162" s="1"/>
  <c r="H63" i="162"/>
  <c r="H62" i="162"/>
  <c r="H26" i="162" s="1"/>
  <c r="G62" i="162"/>
  <c r="F62" i="162"/>
  <c r="E62" i="162"/>
  <c r="E26" i="162" s="1"/>
  <c r="D62" i="162"/>
  <c r="D76" i="162" s="1"/>
  <c r="C62" i="162"/>
  <c r="B62" i="162"/>
  <c r="I61" i="162"/>
  <c r="J61" i="162" s="1"/>
  <c r="J25" i="162" s="1"/>
  <c r="H61" i="162"/>
  <c r="I60" i="162"/>
  <c r="H60" i="162"/>
  <c r="J60" i="162" s="1"/>
  <c r="J24" i="162" s="1"/>
  <c r="I59" i="162"/>
  <c r="H59" i="162"/>
  <c r="J59" i="162" s="1"/>
  <c r="J23" i="162" s="1"/>
  <c r="J58" i="162"/>
  <c r="I58" i="162"/>
  <c r="H58" i="162"/>
  <c r="I57" i="162"/>
  <c r="I21" i="162" s="1"/>
  <c r="H57" i="162"/>
  <c r="I56" i="162"/>
  <c r="H56" i="162"/>
  <c r="J56" i="162" s="1"/>
  <c r="J20" i="162" s="1"/>
  <c r="I55" i="162"/>
  <c r="H55" i="162"/>
  <c r="J55" i="162" s="1"/>
  <c r="J19" i="162" s="1"/>
  <c r="J54" i="162"/>
  <c r="I54" i="162"/>
  <c r="H54" i="162"/>
  <c r="H53" i="162" s="1"/>
  <c r="H17" i="162" s="1"/>
  <c r="I53" i="162"/>
  <c r="I17" i="162" s="1"/>
  <c r="G53" i="162"/>
  <c r="G76" i="162" s="1"/>
  <c r="F53" i="162"/>
  <c r="F17" i="162" s="1"/>
  <c r="E53" i="162"/>
  <c r="E17" i="162" s="1"/>
  <c r="D53" i="162"/>
  <c r="C53" i="162"/>
  <c r="C76" i="162" s="1"/>
  <c r="B53" i="162"/>
  <c r="B17" i="162" s="1"/>
  <c r="J52" i="162"/>
  <c r="J16" i="162" s="1"/>
  <c r="I52" i="162"/>
  <c r="H52" i="162"/>
  <c r="I51" i="162"/>
  <c r="J51" i="162" s="1"/>
  <c r="J15" i="162" s="1"/>
  <c r="H51" i="162"/>
  <c r="I50" i="162"/>
  <c r="I14" i="162" s="1"/>
  <c r="H50" i="162"/>
  <c r="J50" i="162" s="1"/>
  <c r="J14" i="162" s="1"/>
  <c r="I49" i="162"/>
  <c r="H49" i="162"/>
  <c r="J49" i="162" s="1"/>
  <c r="J13" i="162" s="1"/>
  <c r="J48" i="162"/>
  <c r="J12" i="162" s="1"/>
  <c r="I48" i="162"/>
  <c r="H48" i="162"/>
  <c r="I47" i="162"/>
  <c r="J47" i="162" s="1"/>
  <c r="J11" i="162" s="1"/>
  <c r="H47" i="162"/>
  <c r="I46" i="162"/>
  <c r="I10" i="162" s="1"/>
  <c r="H46" i="162"/>
  <c r="J46" i="162" s="1"/>
  <c r="J10" i="162" s="1"/>
  <c r="I45" i="162"/>
  <c r="H45" i="162"/>
  <c r="J45" i="162" s="1"/>
  <c r="J9" i="162" s="1"/>
  <c r="J44" i="162"/>
  <c r="J8" i="162" s="1"/>
  <c r="I44" i="162"/>
  <c r="H44" i="162"/>
  <c r="I43" i="162"/>
  <c r="H43" i="162"/>
  <c r="I39" i="162"/>
  <c r="H39" i="162"/>
  <c r="G39" i="162"/>
  <c r="F39" i="162"/>
  <c r="E39" i="162"/>
  <c r="D39" i="162"/>
  <c r="C39" i="162"/>
  <c r="B39" i="162"/>
  <c r="G38" i="162"/>
  <c r="F38" i="162"/>
  <c r="E38" i="162"/>
  <c r="D38" i="162"/>
  <c r="C38" i="162"/>
  <c r="B38" i="162"/>
  <c r="I37" i="162"/>
  <c r="H37" i="162"/>
  <c r="G37" i="162"/>
  <c r="F37" i="162"/>
  <c r="E37" i="162"/>
  <c r="D37" i="162"/>
  <c r="C37" i="162"/>
  <c r="B37" i="162"/>
  <c r="I36" i="162"/>
  <c r="H36" i="162"/>
  <c r="G36" i="162"/>
  <c r="F36" i="162"/>
  <c r="E36" i="162"/>
  <c r="D36" i="162"/>
  <c r="C36" i="162"/>
  <c r="B36" i="162"/>
  <c r="I35" i="162"/>
  <c r="H35" i="162"/>
  <c r="G35" i="162"/>
  <c r="F35" i="162"/>
  <c r="E35" i="162"/>
  <c r="D35" i="162"/>
  <c r="C35" i="162"/>
  <c r="B35" i="162"/>
  <c r="G34" i="162"/>
  <c r="F34" i="162"/>
  <c r="E34" i="162"/>
  <c r="D34" i="162"/>
  <c r="C34" i="162"/>
  <c r="B34" i="162"/>
  <c r="I33" i="162"/>
  <c r="H33" i="162"/>
  <c r="G33" i="162"/>
  <c r="F33" i="162"/>
  <c r="E33" i="162"/>
  <c r="D33" i="162"/>
  <c r="C33" i="162"/>
  <c r="B33" i="162"/>
  <c r="I32" i="162"/>
  <c r="H32" i="162"/>
  <c r="G32" i="162"/>
  <c r="F32" i="162"/>
  <c r="E32" i="162"/>
  <c r="D32" i="162"/>
  <c r="C32" i="162"/>
  <c r="B32" i="162"/>
  <c r="I31" i="162"/>
  <c r="H31" i="162"/>
  <c r="G31" i="162"/>
  <c r="F31" i="162"/>
  <c r="E31" i="162"/>
  <c r="D31" i="162"/>
  <c r="C31" i="162"/>
  <c r="B31" i="162"/>
  <c r="G30" i="162"/>
  <c r="F30" i="162"/>
  <c r="E30" i="162"/>
  <c r="D30" i="162"/>
  <c r="C30" i="162"/>
  <c r="B30" i="162"/>
  <c r="I29" i="162"/>
  <c r="H29" i="162"/>
  <c r="G29" i="162"/>
  <c r="F29" i="162"/>
  <c r="E29" i="162"/>
  <c r="D29" i="162"/>
  <c r="C29" i="162"/>
  <c r="B29" i="162"/>
  <c r="I28" i="162"/>
  <c r="H28" i="162"/>
  <c r="G28" i="162"/>
  <c r="F28" i="162"/>
  <c r="E28" i="162"/>
  <c r="D28" i="162"/>
  <c r="C28" i="162"/>
  <c r="B28" i="162"/>
  <c r="I27" i="162"/>
  <c r="H27" i="162"/>
  <c r="G27" i="162"/>
  <c r="F27" i="162"/>
  <c r="E27" i="162"/>
  <c r="D27" i="162"/>
  <c r="C27" i="162"/>
  <c r="B27" i="162"/>
  <c r="G26" i="162"/>
  <c r="F26" i="162"/>
  <c r="C26" i="162"/>
  <c r="B26" i="162"/>
  <c r="H25" i="162"/>
  <c r="G25" i="162"/>
  <c r="F25" i="162"/>
  <c r="E25" i="162"/>
  <c r="D25" i="162"/>
  <c r="C25" i="162"/>
  <c r="B25" i="162"/>
  <c r="I24" i="162"/>
  <c r="H24" i="162"/>
  <c r="G24" i="162"/>
  <c r="F24" i="162"/>
  <c r="E24" i="162"/>
  <c r="D24" i="162"/>
  <c r="C24" i="162"/>
  <c r="B24" i="162"/>
  <c r="I23" i="162"/>
  <c r="G23" i="162"/>
  <c r="F23" i="162"/>
  <c r="E23" i="162"/>
  <c r="D23" i="162"/>
  <c r="C23" i="162"/>
  <c r="B23" i="162"/>
  <c r="J22" i="162"/>
  <c r="I22" i="162"/>
  <c r="H22" i="162"/>
  <c r="G22" i="162"/>
  <c r="F22" i="162"/>
  <c r="E22" i="162"/>
  <c r="D22" i="162"/>
  <c r="C22" i="162"/>
  <c r="B22" i="162"/>
  <c r="H21" i="162"/>
  <c r="G21" i="162"/>
  <c r="F21" i="162"/>
  <c r="E21" i="162"/>
  <c r="D21" i="162"/>
  <c r="C21" i="162"/>
  <c r="B21" i="162"/>
  <c r="I20" i="162"/>
  <c r="H20" i="162"/>
  <c r="G20" i="162"/>
  <c r="F20" i="162"/>
  <c r="E20" i="162"/>
  <c r="D20" i="162"/>
  <c r="C20" i="162"/>
  <c r="B20" i="162"/>
  <c r="I19" i="162"/>
  <c r="G19" i="162"/>
  <c r="F19" i="162"/>
  <c r="E19" i="162"/>
  <c r="D19" i="162"/>
  <c r="C19" i="162"/>
  <c r="B19" i="162"/>
  <c r="J18" i="162"/>
  <c r="I18" i="162"/>
  <c r="H18" i="162"/>
  <c r="G18" i="162"/>
  <c r="F18" i="162"/>
  <c r="E18" i="162"/>
  <c r="D18" i="162"/>
  <c r="C18" i="162"/>
  <c r="B18" i="162"/>
  <c r="G17" i="162"/>
  <c r="D17" i="162"/>
  <c r="C17" i="162"/>
  <c r="I16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I12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N99" i="159"/>
  <c r="P99" i="159" s="1"/>
  <c r="O99" i="159"/>
  <c r="N100" i="159"/>
  <c r="O100" i="159"/>
  <c r="P100" i="159"/>
  <c r="O131" i="159"/>
  <c r="N131" i="159"/>
  <c r="O130" i="159"/>
  <c r="N130" i="159"/>
  <c r="O129" i="159"/>
  <c r="N129" i="159"/>
  <c r="O128" i="159"/>
  <c r="N128" i="159"/>
  <c r="O127" i="159"/>
  <c r="N127" i="159"/>
  <c r="O126" i="159"/>
  <c r="N126" i="159"/>
  <c r="O125" i="159"/>
  <c r="N125" i="159"/>
  <c r="O124" i="159"/>
  <c r="N124" i="159"/>
  <c r="O123" i="159"/>
  <c r="N123" i="159"/>
  <c r="O122" i="159"/>
  <c r="N122" i="159"/>
  <c r="O121" i="159"/>
  <c r="N121" i="159"/>
  <c r="O120" i="159"/>
  <c r="N120" i="159"/>
  <c r="P120" i="159" s="1"/>
  <c r="O119" i="159"/>
  <c r="N119" i="159"/>
  <c r="O118" i="159"/>
  <c r="N118" i="159"/>
  <c r="O117" i="159"/>
  <c r="N117" i="159"/>
  <c r="M116" i="159"/>
  <c r="L116" i="159"/>
  <c r="K116" i="159"/>
  <c r="J116" i="159"/>
  <c r="I116" i="159"/>
  <c r="H116" i="159"/>
  <c r="G116" i="159"/>
  <c r="F116" i="159"/>
  <c r="E116" i="159"/>
  <c r="D116" i="159"/>
  <c r="C116" i="159"/>
  <c r="B116" i="159"/>
  <c r="O115" i="159"/>
  <c r="N115" i="159"/>
  <c r="P115" i="159" s="1"/>
  <c r="O114" i="159"/>
  <c r="N114" i="159"/>
  <c r="O113" i="159"/>
  <c r="N113" i="159"/>
  <c r="O112" i="159"/>
  <c r="N112" i="159"/>
  <c r="O111" i="159"/>
  <c r="N111" i="159"/>
  <c r="P111" i="159" s="1"/>
  <c r="O110" i="159"/>
  <c r="N110" i="159"/>
  <c r="O109" i="159"/>
  <c r="N109" i="159"/>
  <c r="O108" i="159"/>
  <c r="N108" i="159"/>
  <c r="O107" i="159"/>
  <c r="N107" i="159"/>
  <c r="O106" i="159"/>
  <c r="N106" i="159"/>
  <c r="O105" i="159"/>
  <c r="N105" i="159"/>
  <c r="O104" i="159"/>
  <c r="N104" i="159"/>
  <c r="M103" i="159"/>
  <c r="M132" i="159" s="1"/>
  <c r="L103" i="159"/>
  <c r="K103" i="159"/>
  <c r="J103" i="159"/>
  <c r="I103" i="159"/>
  <c r="I132" i="159" s="1"/>
  <c r="H103" i="159"/>
  <c r="G103" i="159"/>
  <c r="F103" i="159"/>
  <c r="E103" i="159"/>
  <c r="E132" i="159" s="1"/>
  <c r="D103" i="159"/>
  <c r="C103" i="159"/>
  <c r="B103" i="159"/>
  <c r="O102" i="159"/>
  <c r="N102" i="159"/>
  <c r="O101" i="159"/>
  <c r="N101" i="159"/>
  <c r="O98" i="159"/>
  <c r="N98" i="159"/>
  <c r="O97" i="159"/>
  <c r="N97" i="159"/>
  <c r="O96" i="159"/>
  <c r="N96" i="159"/>
  <c r="O95" i="159"/>
  <c r="N95" i="159"/>
  <c r="O94" i="159"/>
  <c r="N94" i="159"/>
  <c r="O93" i="159"/>
  <c r="P93" i="159" s="1"/>
  <c r="N93" i="159"/>
  <c r="O92" i="159"/>
  <c r="N92" i="159"/>
  <c r="O89" i="159"/>
  <c r="N89" i="159"/>
  <c r="O88" i="159"/>
  <c r="N88" i="159"/>
  <c r="O87" i="159"/>
  <c r="N87" i="159"/>
  <c r="O86" i="159"/>
  <c r="N86" i="159"/>
  <c r="O85" i="159"/>
  <c r="N85" i="159"/>
  <c r="O84" i="159"/>
  <c r="N84" i="159"/>
  <c r="O83" i="159"/>
  <c r="N83" i="159"/>
  <c r="O82" i="159"/>
  <c r="N82" i="159"/>
  <c r="O81" i="159"/>
  <c r="N81" i="159"/>
  <c r="O80" i="159"/>
  <c r="N80" i="159"/>
  <c r="O79" i="159"/>
  <c r="P79" i="159" s="1"/>
  <c r="N79" i="159"/>
  <c r="O78" i="159"/>
  <c r="N78" i="159"/>
  <c r="O77" i="159"/>
  <c r="N77" i="159"/>
  <c r="O76" i="159"/>
  <c r="N76" i="159"/>
  <c r="O75" i="159"/>
  <c r="N75" i="159"/>
  <c r="M74" i="159"/>
  <c r="L74" i="159"/>
  <c r="K74" i="159"/>
  <c r="J74" i="159"/>
  <c r="I74" i="159"/>
  <c r="H74" i="159"/>
  <c r="G74" i="159"/>
  <c r="F74" i="159"/>
  <c r="E74" i="159"/>
  <c r="D74" i="159"/>
  <c r="C74" i="159"/>
  <c r="B74" i="159"/>
  <c r="O73" i="159"/>
  <c r="N73" i="159"/>
  <c r="O72" i="159"/>
  <c r="N72" i="159"/>
  <c r="O71" i="159"/>
  <c r="N71" i="159"/>
  <c r="P71" i="159" s="1"/>
  <c r="O70" i="159"/>
  <c r="N70" i="159"/>
  <c r="O69" i="159"/>
  <c r="N69" i="159"/>
  <c r="O68" i="159"/>
  <c r="N68" i="159"/>
  <c r="O67" i="159"/>
  <c r="N67" i="159"/>
  <c r="O66" i="159"/>
  <c r="N66" i="159"/>
  <c r="O65" i="159"/>
  <c r="N65" i="159"/>
  <c r="O64" i="159"/>
  <c r="N64" i="159"/>
  <c r="O63" i="159"/>
  <c r="N63" i="159"/>
  <c r="O62" i="159"/>
  <c r="N62" i="159"/>
  <c r="M61" i="159"/>
  <c r="M90" i="159" s="1"/>
  <c r="L61" i="159"/>
  <c r="L90" i="159" s="1"/>
  <c r="K61" i="159"/>
  <c r="J61" i="159"/>
  <c r="I61" i="159"/>
  <c r="I90" i="159" s="1"/>
  <c r="H61" i="159"/>
  <c r="H90" i="159" s="1"/>
  <c r="G61" i="159"/>
  <c r="F61" i="159"/>
  <c r="E61" i="159"/>
  <c r="E90" i="159" s="1"/>
  <c r="D61" i="159"/>
  <c r="D90" i="159" s="1"/>
  <c r="C61" i="159"/>
  <c r="B61" i="159"/>
  <c r="O60" i="159"/>
  <c r="N60" i="159"/>
  <c r="O59" i="159"/>
  <c r="N59" i="159"/>
  <c r="O58" i="159"/>
  <c r="N58" i="159"/>
  <c r="O57" i="159"/>
  <c r="N57" i="159"/>
  <c r="O56" i="159"/>
  <c r="N56" i="159"/>
  <c r="O55" i="159"/>
  <c r="P55" i="159" s="1"/>
  <c r="N55" i="159"/>
  <c r="O54" i="159"/>
  <c r="N54" i="159"/>
  <c r="O53" i="159"/>
  <c r="N53" i="159"/>
  <c r="O52" i="159"/>
  <c r="N52" i="159"/>
  <c r="O51" i="159"/>
  <c r="N51" i="159"/>
  <c r="P51" i="159" s="1"/>
  <c r="O50" i="159"/>
  <c r="N50" i="159"/>
  <c r="M46" i="159"/>
  <c r="L46" i="159"/>
  <c r="K46" i="159"/>
  <c r="J46" i="159"/>
  <c r="I46" i="159"/>
  <c r="H46" i="159"/>
  <c r="G46" i="159"/>
  <c r="F46" i="159"/>
  <c r="E46" i="159"/>
  <c r="D46" i="159"/>
  <c r="C46" i="159"/>
  <c r="B46" i="159"/>
  <c r="M45" i="159"/>
  <c r="L45" i="159"/>
  <c r="K45" i="159"/>
  <c r="J45" i="159"/>
  <c r="I45" i="159"/>
  <c r="H45" i="159"/>
  <c r="G45" i="159"/>
  <c r="F45" i="159"/>
  <c r="E45" i="159"/>
  <c r="D45" i="159"/>
  <c r="C45" i="159"/>
  <c r="B45" i="159"/>
  <c r="M44" i="159"/>
  <c r="L44" i="159"/>
  <c r="K44" i="159"/>
  <c r="J44" i="159"/>
  <c r="I44" i="159"/>
  <c r="H44" i="159"/>
  <c r="G44" i="159"/>
  <c r="F44" i="159"/>
  <c r="E44" i="159"/>
  <c r="D44" i="159"/>
  <c r="C44" i="159"/>
  <c r="B44" i="159"/>
  <c r="M43" i="159"/>
  <c r="L43" i="159"/>
  <c r="K43" i="159"/>
  <c r="J43" i="159"/>
  <c r="I43" i="159"/>
  <c r="H43" i="159"/>
  <c r="G43" i="159"/>
  <c r="F43" i="159"/>
  <c r="E43" i="159"/>
  <c r="D43" i="159"/>
  <c r="C43" i="159"/>
  <c r="B43" i="159"/>
  <c r="M42" i="159"/>
  <c r="L42" i="159"/>
  <c r="K42" i="159"/>
  <c r="J42" i="159"/>
  <c r="I42" i="159"/>
  <c r="H42" i="159"/>
  <c r="G42" i="159"/>
  <c r="F42" i="159"/>
  <c r="E42" i="159"/>
  <c r="D42" i="159"/>
  <c r="C42" i="159"/>
  <c r="B42" i="159"/>
  <c r="M41" i="159"/>
  <c r="L41" i="159"/>
  <c r="K41" i="159"/>
  <c r="J41" i="159"/>
  <c r="I41" i="159"/>
  <c r="H41" i="159"/>
  <c r="G41" i="159"/>
  <c r="F41" i="159"/>
  <c r="E41" i="159"/>
  <c r="D41" i="159"/>
  <c r="C41" i="159"/>
  <c r="B41" i="159"/>
  <c r="M40" i="159"/>
  <c r="L40" i="159"/>
  <c r="K40" i="159"/>
  <c r="J40" i="159"/>
  <c r="I40" i="159"/>
  <c r="H40" i="159"/>
  <c r="G40" i="159"/>
  <c r="F40" i="159"/>
  <c r="E40" i="159"/>
  <c r="D40" i="159"/>
  <c r="C40" i="159"/>
  <c r="B40" i="159"/>
  <c r="M39" i="159"/>
  <c r="L39" i="159"/>
  <c r="K39" i="159"/>
  <c r="J39" i="159"/>
  <c r="I39" i="159"/>
  <c r="H39" i="159"/>
  <c r="G39" i="159"/>
  <c r="F39" i="159"/>
  <c r="E39" i="159"/>
  <c r="D39" i="159"/>
  <c r="C39" i="159"/>
  <c r="B39" i="159"/>
  <c r="M38" i="159"/>
  <c r="L38" i="159"/>
  <c r="K38" i="159"/>
  <c r="J38" i="159"/>
  <c r="I38" i="159"/>
  <c r="H38" i="159"/>
  <c r="G38" i="159"/>
  <c r="F38" i="159"/>
  <c r="E38" i="159"/>
  <c r="D38" i="159"/>
  <c r="C38" i="159"/>
  <c r="B38" i="159"/>
  <c r="M37" i="159"/>
  <c r="L37" i="159"/>
  <c r="K37" i="159"/>
  <c r="J37" i="159"/>
  <c r="I37" i="159"/>
  <c r="H37" i="159"/>
  <c r="G37" i="159"/>
  <c r="F37" i="159"/>
  <c r="E37" i="159"/>
  <c r="D37" i="159"/>
  <c r="C37" i="159"/>
  <c r="B37" i="159"/>
  <c r="M36" i="159"/>
  <c r="L36" i="159"/>
  <c r="K36" i="159"/>
  <c r="J36" i="159"/>
  <c r="I36" i="159"/>
  <c r="H36" i="159"/>
  <c r="G36" i="159"/>
  <c r="F36" i="159"/>
  <c r="E36" i="159"/>
  <c r="D36" i="159"/>
  <c r="C36" i="159"/>
  <c r="B36" i="159"/>
  <c r="M35" i="159"/>
  <c r="L35" i="159"/>
  <c r="K35" i="159"/>
  <c r="J35" i="159"/>
  <c r="I35" i="159"/>
  <c r="H35" i="159"/>
  <c r="G35" i="159"/>
  <c r="F35" i="159"/>
  <c r="E35" i="159"/>
  <c r="D35" i="159"/>
  <c r="C35" i="159"/>
  <c r="B35" i="159"/>
  <c r="M34" i="159"/>
  <c r="L34" i="159"/>
  <c r="K34" i="159"/>
  <c r="J34" i="159"/>
  <c r="I34" i="159"/>
  <c r="H34" i="159"/>
  <c r="G34" i="159"/>
  <c r="F34" i="159"/>
  <c r="E34" i="159"/>
  <c r="D34" i="159"/>
  <c r="C34" i="159"/>
  <c r="B34" i="159"/>
  <c r="M33" i="159"/>
  <c r="L33" i="159"/>
  <c r="K33" i="159"/>
  <c r="J33" i="159"/>
  <c r="I33" i="159"/>
  <c r="H33" i="159"/>
  <c r="G33" i="159"/>
  <c r="F33" i="159"/>
  <c r="E33" i="159"/>
  <c r="D33" i="159"/>
  <c r="C33" i="159"/>
  <c r="B33" i="159"/>
  <c r="M32" i="159"/>
  <c r="M31" i="159" s="1"/>
  <c r="L32" i="159"/>
  <c r="K32" i="159"/>
  <c r="K31" i="159" s="1"/>
  <c r="J32" i="159"/>
  <c r="J31" i="159" s="1"/>
  <c r="I32" i="159"/>
  <c r="I31" i="159" s="1"/>
  <c r="H32" i="159"/>
  <c r="G32" i="159"/>
  <c r="G31" i="159" s="1"/>
  <c r="F32" i="159"/>
  <c r="F31" i="159" s="1"/>
  <c r="E32" i="159"/>
  <c r="E31" i="159" s="1"/>
  <c r="D32" i="159"/>
  <c r="C32" i="159"/>
  <c r="B32" i="159"/>
  <c r="M30" i="159"/>
  <c r="L30" i="159"/>
  <c r="K30" i="159"/>
  <c r="J30" i="159"/>
  <c r="I30" i="159"/>
  <c r="H30" i="159"/>
  <c r="G30" i="159"/>
  <c r="F30" i="159"/>
  <c r="E30" i="159"/>
  <c r="D30" i="159"/>
  <c r="C30" i="159"/>
  <c r="B30" i="159"/>
  <c r="M29" i="159"/>
  <c r="L29" i="159"/>
  <c r="K29" i="159"/>
  <c r="J29" i="159"/>
  <c r="I29" i="159"/>
  <c r="H29" i="159"/>
  <c r="G29" i="159"/>
  <c r="F29" i="159"/>
  <c r="E29" i="159"/>
  <c r="D29" i="159"/>
  <c r="C29" i="159"/>
  <c r="B29" i="159"/>
  <c r="M28" i="159"/>
  <c r="L28" i="159"/>
  <c r="K28" i="159"/>
  <c r="J28" i="159"/>
  <c r="I28" i="159"/>
  <c r="H28" i="159"/>
  <c r="G28" i="159"/>
  <c r="F28" i="159"/>
  <c r="E28" i="159"/>
  <c r="D28" i="159"/>
  <c r="C28" i="159"/>
  <c r="B28" i="159"/>
  <c r="M27" i="159"/>
  <c r="L27" i="159"/>
  <c r="K27" i="159"/>
  <c r="J27" i="159"/>
  <c r="I27" i="159"/>
  <c r="H27" i="159"/>
  <c r="G27" i="159"/>
  <c r="F27" i="159"/>
  <c r="E27" i="159"/>
  <c r="D27" i="159"/>
  <c r="C27" i="159"/>
  <c r="B27" i="159"/>
  <c r="M26" i="159"/>
  <c r="L26" i="159"/>
  <c r="K26" i="159"/>
  <c r="J26" i="159"/>
  <c r="I26" i="159"/>
  <c r="H26" i="159"/>
  <c r="G26" i="159"/>
  <c r="F26" i="159"/>
  <c r="E26" i="159"/>
  <c r="D26" i="159"/>
  <c r="C26" i="159"/>
  <c r="B26" i="159"/>
  <c r="M25" i="159"/>
  <c r="L25" i="159"/>
  <c r="K25" i="159"/>
  <c r="J25" i="159"/>
  <c r="I25" i="159"/>
  <c r="H25" i="159"/>
  <c r="G25" i="159"/>
  <c r="F25" i="159"/>
  <c r="E25" i="159"/>
  <c r="D25" i="159"/>
  <c r="C25" i="159"/>
  <c r="B25" i="159"/>
  <c r="M24" i="159"/>
  <c r="L24" i="159"/>
  <c r="K24" i="159"/>
  <c r="J24" i="159"/>
  <c r="I24" i="159"/>
  <c r="H24" i="159"/>
  <c r="G24" i="159"/>
  <c r="F24" i="159"/>
  <c r="E24" i="159"/>
  <c r="D24" i="159"/>
  <c r="C24" i="159"/>
  <c r="B24" i="159"/>
  <c r="M23" i="159"/>
  <c r="L23" i="159"/>
  <c r="K23" i="159"/>
  <c r="J23" i="159"/>
  <c r="I23" i="159"/>
  <c r="H23" i="159"/>
  <c r="G23" i="159"/>
  <c r="F23" i="159"/>
  <c r="E23" i="159"/>
  <c r="D23" i="159"/>
  <c r="C23" i="159"/>
  <c r="B23" i="159"/>
  <c r="M22" i="159"/>
  <c r="L22" i="159"/>
  <c r="K22" i="159"/>
  <c r="J22" i="159"/>
  <c r="I22" i="159"/>
  <c r="H22" i="159"/>
  <c r="G22" i="159"/>
  <c r="F22" i="159"/>
  <c r="E22" i="159"/>
  <c r="D22" i="159"/>
  <c r="C22" i="159"/>
  <c r="B22" i="159"/>
  <c r="M21" i="159"/>
  <c r="L21" i="159"/>
  <c r="K21" i="159"/>
  <c r="J21" i="159"/>
  <c r="I21" i="159"/>
  <c r="H21" i="159"/>
  <c r="G21" i="159"/>
  <c r="F21" i="159"/>
  <c r="E21" i="159"/>
  <c r="D21" i="159"/>
  <c r="C21" i="159"/>
  <c r="B21" i="159"/>
  <c r="M20" i="159"/>
  <c r="L20" i="159"/>
  <c r="K20" i="159"/>
  <c r="J20" i="159"/>
  <c r="I20" i="159"/>
  <c r="H20" i="159"/>
  <c r="G20" i="159"/>
  <c r="F20" i="159"/>
  <c r="E20" i="159"/>
  <c r="D20" i="159"/>
  <c r="C20" i="159"/>
  <c r="B20" i="159"/>
  <c r="M19" i="159"/>
  <c r="L19" i="159"/>
  <c r="K19" i="159"/>
  <c r="J19" i="159"/>
  <c r="J18" i="159" s="1"/>
  <c r="I19" i="159"/>
  <c r="H19" i="159"/>
  <c r="G19" i="159"/>
  <c r="F19" i="159"/>
  <c r="F18" i="159" s="1"/>
  <c r="E19" i="159"/>
  <c r="D19" i="159"/>
  <c r="C19" i="159"/>
  <c r="B19" i="159"/>
  <c r="B18" i="159" s="1"/>
  <c r="M17" i="159"/>
  <c r="L17" i="159"/>
  <c r="K17" i="159"/>
  <c r="J17" i="159"/>
  <c r="I17" i="159"/>
  <c r="H17" i="159"/>
  <c r="G17" i="159"/>
  <c r="F17" i="159"/>
  <c r="E17" i="159"/>
  <c r="D17" i="159"/>
  <c r="C17" i="159"/>
  <c r="B17" i="159"/>
  <c r="M16" i="159"/>
  <c r="L16" i="159"/>
  <c r="K16" i="159"/>
  <c r="J16" i="159"/>
  <c r="I16" i="159"/>
  <c r="H16" i="159"/>
  <c r="G16" i="159"/>
  <c r="F16" i="159"/>
  <c r="E16" i="159"/>
  <c r="D16" i="159"/>
  <c r="C16" i="159"/>
  <c r="B16" i="159"/>
  <c r="M15" i="159"/>
  <c r="L15" i="159"/>
  <c r="K15" i="159"/>
  <c r="J15" i="159"/>
  <c r="I15" i="159"/>
  <c r="H15" i="159"/>
  <c r="G15" i="159"/>
  <c r="F15" i="159"/>
  <c r="E15" i="159"/>
  <c r="D15" i="159"/>
  <c r="C15" i="159"/>
  <c r="B15" i="159"/>
  <c r="M14" i="159"/>
  <c r="L14" i="159"/>
  <c r="K14" i="159"/>
  <c r="J14" i="159"/>
  <c r="I14" i="159"/>
  <c r="H14" i="159"/>
  <c r="G14" i="159"/>
  <c r="F14" i="159"/>
  <c r="E14" i="159"/>
  <c r="D14" i="159"/>
  <c r="C14" i="159"/>
  <c r="B14" i="159"/>
  <c r="M13" i="159"/>
  <c r="L13" i="159"/>
  <c r="K13" i="159"/>
  <c r="J13" i="159"/>
  <c r="I13" i="159"/>
  <c r="H13" i="159"/>
  <c r="G13" i="159"/>
  <c r="F13" i="159"/>
  <c r="E13" i="159"/>
  <c r="D13" i="159"/>
  <c r="C13" i="159"/>
  <c r="B13" i="159"/>
  <c r="M12" i="159"/>
  <c r="L12" i="159"/>
  <c r="K12" i="159"/>
  <c r="J12" i="159"/>
  <c r="I12" i="159"/>
  <c r="H12" i="159"/>
  <c r="G12" i="159"/>
  <c r="F12" i="159"/>
  <c r="E12" i="159"/>
  <c r="D12" i="159"/>
  <c r="C12" i="159"/>
  <c r="B12" i="159"/>
  <c r="M11" i="159"/>
  <c r="L11" i="159"/>
  <c r="K11" i="159"/>
  <c r="J11" i="159"/>
  <c r="I11" i="159"/>
  <c r="H11" i="159"/>
  <c r="G11" i="159"/>
  <c r="F11" i="159"/>
  <c r="E11" i="159"/>
  <c r="D11" i="159"/>
  <c r="C11" i="159"/>
  <c r="B11" i="159"/>
  <c r="M10" i="159"/>
  <c r="L10" i="159"/>
  <c r="K10" i="159"/>
  <c r="J10" i="159"/>
  <c r="I10" i="159"/>
  <c r="H10" i="159"/>
  <c r="G10" i="159"/>
  <c r="F10" i="159"/>
  <c r="E10" i="159"/>
  <c r="D10" i="159"/>
  <c r="C10" i="159"/>
  <c r="B10" i="159"/>
  <c r="M9" i="159"/>
  <c r="L9" i="159"/>
  <c r="K9" i="159"/>
  <c r="J9" i="159"/>
  <c r="I9" i="159"/>
  <c r="H9" i="159"/>
  <c r="G9" i="159"/>
  <c r="F9" i="159"/>
  <c r="E9" i="159"/>
  <c r="D9" i="159"/>
  <c r="C9" i="159"/>
  <c r="B9" i="159"/>
  <c r="M8" i="159"/>
  <c r="L8" i="159"/>
  <c r="K8" i="159"/>
  <c r="J8" i="159"/>
  <c r="I8" i="159"/>
  <c r="H8" i="159"/>
  <c r="G8" i="159"/>
  <c r="F8" i="159"/>
  <c r="E8" i="159"/>
  <c r="D8" i="159"/>
  <c r="C8" i="159"/>
  <c r="B8" i="159"/>
  <c r="M7" i="159"/>
  <c r="L7" i="159"/>
  <c r="K7" i="159"/>
  <c r="J7" i="159"/>
  <c r="I7" i="159"/>
  <c r="H7" i="159"/>
  <c r="G7" i="159"/>
  <c r="F7" i="159"/>
  <c r="E7" i="159"/>
  <c r="D7" i="159"/>
  <c r="C7" i="159"/>
  <c r="B7" i="159"/>
  <c r="L38" i="120" l="1"/>
  <c r="D40" i="120"/>
  <c r="E40" i="120"/>
  <c r="K39" i="120"/>
  <c r="K38" i="120"/>
  <c r="M38" i="120" s="1"/>
  <c r="L16" i="120"/>
  <c r="L39" i="120"/>
  <c r="F40" i="120"/>
  <c r="L40" i="120" s="1"/>
  <c r="B38" i="120"/>
  <c r="B40" i="120" s="1"/>
  <c r="J8" i="120"/>
  <c r="J16" i="120" s="1"/>
  <c r="B16" i="120"/>
  <c r="K16" i="120" s="1"/>
  <c r="M16" i="120" s="1"/>
  <c r="G37" i="120"/>
  <c r="G39" i="120" s="1"/>
  <c r="G40" i="120" s="1"/>
  <c r="K37" i="120"/>
  <c r="M37" i="120" s="1"/>
  <c r="C39" i="120"/>
  <c r="C40" i="120" s="1"/>
  <c r="D41" i="121"/>
  <c r="J11" i="121"/>
  <c r="J9" i="121"/>
  <c r="I17" i="121"/>
  <c r="I41" i="121"/>
  <c r="D11" i="121"/>
  <c r="D17" i="121" s="1"/>
  <c r="D15" i="121"/>
  <c r="J15" i="121" s="1"/>
  <c r="J23" i="121"/>
  <c r="H9" i="121"/>
  <c r="G10" i="121"/>
  <c r="J10" i="121" s="1"/>
  <c r="G14" i="121"/>
  <c r="J14" i="121" s="1"/>
  <c r="G28" i="121"/>
  <c r="J30" i="121"/>
  <c r="J34" i="121"/>
  <c r="J22" i="121"/>
  <c r="J31" i="121"/>
  <c r="G38" i="121"/>
  <c r="J27" i="121"/>
  <c r="I38" i="121"/>
  <c r="I40" i="121" s="1"/>
  <c r="D12" i="117"/>
  <c r="P12" i="117"/>
  <c r="M12" i="117"/>
  <c r="R11" i="117"/>
  <c r="S11" i="117" s="1"/>
  <c r="H12" i="117"/>
  <c r="Q12" i="117" s="1"/>
  <c r="S12" i="117" s="1"/>
  <c r="R9" i="117"/>
  <c r="S9" i="117" s="1"/>
  <c r="N47" i="115"/>
  <c r="S10" i="115"/>
  <c r="S14" i="115"/>
  <c r="S18" i="115"/>
  <c r="Q46" i="115"/>
  <c r="E47" i="115"/>
  <c r="Q45" i="115"/>
  <c r="G45" i="115"/>
  <c r="F47" i="115"/>
  <c r="R45" i="115"/>
  <c r="L47" i="115"/>
  <c r="G46" i="115"/>
  <c r="S46" i="115" s="1"/>
  <c r="S44" i="115"/>
  <c r="R9" i="115"/>
  <c r="D32" i="115"/>
  <c r="D45" i="115" s="1"/>
  <c r="D47" i="115" s="1"/>
  <c r="R44" i="115"/>
  <c r="E19" i="115"/>
  <c r="Q19" i="115" s="1"/>
  <c r="S34" i="115"/>
  <c r="G9" i="115"/>
  <c r="M10" i="115"/>
  <c r="G11" i="115"/>
  <c r="S11" i="115" s="1"/>
  <c r="M12" i="115"/>
  <c r="S12" i="115" s="1"/>
  <c r="G13" i="115"/>
  <c r="S13" i="115" s="1"/>
  <c r="M14" i="115"/>
  <c r="G15" i="115"/>
  <c r="S15" i="115" s="1"/>
  <c r="M16" i="115"/>
  <c r="S16" i="115" s="1"/>
  <c r="G17" i="115"/>
  <c r="S17" i="115" s="1"/>
  <c r="M18" i="115"/>
  <c r="S22" i="115"/>
  <c r="Q32" i="115"/>
  <c r="Q44" i="115"/>
  <c r="R32" i="115"/>
  <c r="D18" i="113"/>
  <c r="D44" i="113"/>
  <c r="D46" i="113" s="1"/>
  <c r="G44" i="113"/>
  <c r="G46" i="113" s="1"/>
  <c r="G18" i="113"/>
  <c r="O44" i="113"/>
  <c r="M18" i="113"/>
  <c r="M44" i="113"/>
  <c r="M46" i="113" s="1"/>
  <c r="P15" i="113"/>
  <c r="I45" i="113"/>
  <c r="I46" i="113" s="1"/>
  <c r="I18" i="113"/>
  <c r="J31" i="113"/>
  <c r="O42" i="113"/>
  <c r="O43" i="113" s="1"/>
  <c r="G8" i="113"/>
  <c r="O8" i="113"/>
  <c r="N11" i="113"/>
  <c r="N15" i="113"/>
  <c r="P23" i="113"/>
  <c r="P10" i="113" s="1"/>
  <c r="P27" i="113"/>
  <c r="P14" i="113" s="1"/>
  <c r="P31" i="113"/>
  <c r="N43" i="113"/>
  <c r="N45" i="113" s="1"/>
  <c r="N31" i="113"/>
  <c r="M9" i="113"/>
  <c r="I17" i="113"/>
  <c r="B18" i="113"/>
  <c r="F18" i="113"/>
  <c r="H44" i="113"/>
  <c r="H46" i="113" s="1"/>
  <c r="L44" i="113"/>
  <c r="L46" i="113" s="1"/>
  <c r="J42" i="113"/>
  <c r="J17" i="113" s="1"/>
  <c r="K7" i="164"/>
  <c r="K8" i="164" s="1"/>
  <c r="Q13" i="161"/>
  <c r="S8" i="161"/>
  <c r="S13" i="161" s="1"/>
  <c r="S12" i="161"/>
  <c r="S9" i="161"/>
  <c r="R8" i="161"/>
  <c r="R13" i="161" s="1"/>
  <c r="E13" i="161"/>
  <c r="S16" i="161"/>
  <c r="S21" i="161" s="1"/>
  <c r="S29" i="161" s="1"/>
  <c r="S23" i="161"/>
  <c r="S28" i="161" s="1"/>
  <c r="S23" i="160"/>
  <c r="C29" i="160"/>
  <c r="K29" i="160"/>
  <c r="S66" i="160"/>
  <c r="S15" i="160"/>
  <c r="S43" i="160"/>
  <c r="S19" i="160" s="1"/>
  <c r="Q76" i="160"/>
  <c r="E77" i="160"/>
  <c r="Q11" i="160"/>
  <c r="C12" i="160"/>
  <c r="G12" i="160"/>
  <c r="G29" i="160" s="1"/>
  <c r="K12" i="160"/>
  <c r="O12" i="160"/>
  <c r="O29" i="160" s="1"/>
  <c r="Q15" i="160"/>
  <c r="S20" i="160"/>
  <c r="Q21" i="160"/>
  <c r="Q25" i="160"/>
  <c r="S36" i="160"/>
  <c r="S12" i="160" s="1"/>
  <c r="S55" i="160"/>
  <c r="S76" i="160" s="1"/>
  <c r="Q53" i="160"/>
  <c r="S32" i="160"/>
  <c r="S46" i="160"/>
  <c r="S22" i="160" s="1"/>
  <c r="S50" i="160"/>
  <c r="S26" i="160" s="1"/>
  <c r="S61" i="160"/>
  <c r="S14" i="160" s="1"/>
  <c r="S65" i="160"/>
  <c r="S18" i="160" s="1"/>
  <c r="Q66" i="160"/>
  <c r="Q19" i="160" s="1"/>
  <c r="Q29" i="160" s="1"/>
  <c r="Q22" i="160"/>
  <c r="C40" i="162"/>
  <c r="C112" i="162"/>
  <c r="G40" i="162"/>
  <c r="G112" i="162"/>
  <c r="J53" i="162"/>
  <c r="J17" i="162" s="1"/>
  <c r="J62" i="162"/>
  <c r="J26" i="162" s="1"/>
  <c r="J88" i="162"/>
  <c r="I76" i="162"/>
  <c r="D112" i="162"/>
  <c r="D40" i="162"/>
  <c r="H76" i="162"/>
  <c r="H111" i="162"/>
  <c r="J43" i="162"/>
  <c r="J57" i="162"/>
  <c r="J21" i="162" s="1"/>
  <c r="E76" i="162"/>
  <c r="J78" i="162"/>
  <c r="J111" i="162" s="1"/>
  <c r="J98" i="162"/>
  <c r="J97" i="162" s="1"/>
  <c r="H10" i="162"/>
  <c r="H14" i="162"/>
  <c r="I25" i="162"/>
  <c r="D26" i="162"/>
  <c r="H30" i="162"/>
  <c r="H34" i="162"/>
  <c r="H38" i="162"/>
  <c r="B76" i="162"/>
  <c r="F76" i="162"/>
  <c r="I62" i="162"/>
  <c r="I26" i="162" s="1"/>
  <c r="H19" i="162"/>
  <c r="H23" i="162"/>
  <c r="P72" i="159"/>
  <c r="P75" i="159"/>
  <c r="P108" i="159"/>
  <c r="P114" i="159"/>
  <c r="P117" i="159"/>
  <c r="P119" i="159"/>
  <c r="O8" i="159"/>
  <c r="N20" i="159"/>
  <c r="O20" i="159"/>
  <c r="N32" i="159"/>
  <c r="N33" i="159"/>
  <c r="N34" i="159"/>
  <c r="N35" i="159"/>
  <c r="N36" i="159"/>
  <c r="N37" i="159"/>
  <c r="N38" i="159"/>
  <c r="N39" i="159"/>
  <c r="N40" i="159"/>
  <c r="N41" i="159"/>
  <c r="N42" i="159"/>
  <c r="N43" i="159"/>
  <c r="N44" i="159"/>
  <c r="N45" i="159"/>
  <c r="N46" i="159"/>
  <c r="P84" i="159"/>
  <c r="P124" i="159"/>
  <c r="P52" i="159"/>
  <c r="P54" i="159"/>
  <c r="P56" i="159"/>
  <c r="P58" i="159"/>
  <c r="P63" i="159"/>
  <c r="P65" i="159"/>
  <c r="P67" i="159"/>
  <c r="P69" i="159"/>
  <c r="P81" i="159"/>
  <c r="P83" i="159"/>
  <c r="P85" i="159"/>
  <c r="P87" i="159"/>
  <c r="P89" i="159"/>
  <c r="P104" i="159"/>
  <c r="P106" i="159"/>
  <c r="P126" i="159"/>
  <c r="P128" i="159"/>
  <c r="P130" i="159"/>
  <c r="E133" i="159"/>
  <c r="I133" i="159"/>
  <c r="M133" i="159"/>
  <c r="O74" i="159"/>
  <c r="E18" i="159"/>
  <c r="I18" i="159"/>
  <c r="P57" i="159"/>
  <c r="P59" i="159"/>
  <c r="B90" i="159"/>
  <c r="F90" i="159"/>
  <c r="J90" i="159"/>
  <c r="P62" i="159"/>
  <c r="P68" i="159"/>
  <c r="P70" i="159"/>
  <c r="P76" i="159"/>
  <c r="P78" i="159"/>
  <c r="P80" i="159"/>
  <c r="P82" i="159"/>
  <c r="P92" i="159"/>
  <c r="P94" i="159"/>
  <c r="P96" i="159"/>
  <c r="P98" i="159"/>
  <c r="P107" i="159"/>
  <c r="P112" i="159"/>
  <c r="P121" i="159"/>
  <c r="P123" i="159"/>
  <c r="M18" i="159"/>
  <c r="N8" i="159"/>
  <c r="P8" i="159" s="1"/>
  <c r="O19" i="159"/>
  <c r="N21" i="159"/>
  <c r="N23" i="159"/>
  <c r="N25" i="159"/>
  <c r="N27" i="159"/>
  <c r="N30" i="159"/>
  <c r="B31" i="159"/>
  <c r="O32" i="159"/>
  <c r="P32" i="159" s="1"/>
  <c r="O33" i="159"/>
  <c r="O34" i="159"/>
  <c r="P34" i="159" s="1"/>
  <c r="O35" i="159"/>
  <c r="O36" i="159"/>
  <c r="P36" i="159" s="1"/>
  <c r="O37" i="159"/>
  <c r="O38" i="159"/>
  <c r="P38" i="159" s="1"/>
  <c r="O39" i="159"/>
  <c r="O40" i="159"/>
  <c r="P40" i="159" s="1"/>
  <c r="O41" i="159"/>
  <c r="O42" i="159"/>
  <c r="O43" i="159"/>
  <c r="P43" i="159" s="1"/>
  <c r="O44" i="159"/>
  <c r="P44" i="159" s="1"/>
  <c r="O45" i="159"/>
  <c r="O46" i="159"/>
  <c r="N61" i="159"/>
  <c r="P88" i="159"/>
  <c r="P97" i="159"/>
  <c r="N103" i="159"/>
  <c r="F132" i="159"/>
  <c r="J132" i="159"/>
  <c r="P105" i="159"/>
  <c r="O116" i="159"/>
  <c r="N9" i="159"/>
  <c r="N11" i="159"/>
  <c r="N13" i="159"/>
  <c r="N15" i="159"/>
  <c r="O23" i="159"/>
  <c r="O24" i="159"/>
  <c r="O25" i="159"/>
  <c r="O28" i="159"/>
  <c r="O29" i="159"/>
  <c r="O30" i="159"/>
  <c r="D31" i="159"/>
  <c r="H31" i="159"/>
  <c r="L31" i="159"/>
  <c r="C90" i="159"/>
  <c r="G90" i="159"/>
  <c r="K90" i="159"/>
  <c r="N74" i="159"/>
  <c r="P101" i="159"/>
  <c r="C132" i="159"/>
  <c r="G132" i="159"/>
  <c r="K132" i="159"/>
  <c r="P109" i="159"/>
  <c r="D132" i="159"/>
  <c r="H132" i="159"/>
  <c r="L132" i="159"/>
  <c r="L133" i="159" s="1"/>
  <c r="P118" i="159"/>
  <c r="P125" i="159"/>
  <c r="P127" i="159"/>
  <c r="P20" i="159"/>
  <c r="O11" i="159"/>
  <c r="O12" i="159"/>
  <c r="O13" i="159"/>
  <c r="O16" i="159"/>
  <c r="O17" i="159"/>
  <c r="D18" i="159"/>
  <c r="D47" i="159" s="1"/>
  <c r="H18" i="159"/>
  <c r="H47" i="159" s="1"/>
  <c r="L18" i="159"/>
  <c r="L47" i="159" s="1"/>
  <c r="P53" i="159"/>
  <c r="P60" i="159"/>
  <c r="O61" i="159"/>
  <c r="O90" i="159" s="1"/>
  <c r="P64" i="159"/>
  <c r="P66" i="159"/>
  <c r="P73" i="159"/>
  <c r="P77" i="159"/>
  <c r="P74" i="159" s="1"/>
  <c r="P86" i="159"/>
  <c r="P95" i="159"/>
  <c r="P102" i="159"/>
  <c r="P110" i="159"/>
  <c r="P113" i="159"/>
  <c r="P122" i="159"/>
  <c r="P129" i="159"/>
  <c r="P131" i="159"/>
  <c r="G18" i="159"/>
  <c r="G47" i="159" s="1"/>
  <c r="N14" i="159"/>
  <c r="C18" i="159"/>
  <c r="K18" i="159"/>
  <c r="K47" i="159" s="1"/>
  <c r="N26" i="159"/>
  <c r="E47" i="159"/>
  <c r="I47" i="159"/>
  <c r="M47" i="159"/>
  <c r="O9" i="159"/>
  <c r="N10" i="159"/>
  <c r="O14" i="159"/>
  <c r="O15" i="159"/>
  <c r="P15" i="159" s="1"/>
  <c r="N16" i="159"/>
  <c r="O21" i="159"/>
  <c r="N22" i="159"/>
  <c r="O26" i="159"/>
  <c r="O27" i="159"/>
  <c r="P27" i="159" s="1"/>
  <c r="N28" i="159"/>
  <c r="D133" i="159"/>
  <c r="H133" i="159"/>
  <c r="B47" i="159"/>
  <c r="F47" i="159"/>
  <c r="J47" i="159"/>
  <c r="N7" i="159"/>
  <c r="O10" i="159"/>
  <c r="N12" i="159"/>
  <c r="P12" i="159" s="1"/>
  <c r="N17" i="159"/>
  <c r="P17" i="159" s="1"/>
  <c r="N19" i="159"/>
  <c r="O22" i="159"/>
  <c r="N24" i="159"/>
  <c r="P24" i="159" s="1"/>
  <c r="N29" i="159"/>
  <c r="P29" i="159" s="1"/>
  <c r="P33" i="159"/>
  <c r="P35" i="159"/>
  <c r="P37" i="159"/>
  <c r="P39" i="159"/>
  <c r="P41" i="159"/>
  <c r="P42" i="159"/>
  <c r="P45" i="159"/>
  <c r="P46" i="159"/>
  <c r="N90" i="159"/>
  <c r="O7" i="159"/>
  <c r="C31" i="159"/>
  <c r="P50" i="159"/>
  <c r="O103" i="159"/>
  <c r="N116" i="159"/>
  <c r="B132" i="159"/>
  <c r="B133" i="159" s="1"/>
  <c r="K40" i="120" l="1"/>
  <c r="M40" i="120" s="1"/>
  <c r="M39" i="120"/>
  <c r="J28" i="121"/>
  <c r="G39" i="121"/>
  <c r="J39" i="121" s="1"/>
  <c r="G17" i="121"/>
  <c r="J17" i="121" s="1"/>
  <c r="G40" i="121"/>
  <c r="J38" i="121"/>
  <c r="G19" i="115"/>
  <c r="S9" i="115"/>
  <c r="G47" i="115"/>
  <c r="S45" i="115"/>
  <c r="S47" i="115" s="1"/>
  <c r="R47" i="115"/>
  <c r="Q47" i="115"/>
  <c r="M19" i="115"/>
  <c r="S32" i="115"/>
  <c r="O45" i="113"/>
  <c r="O46" i="113" s="1"/>
  <c r="O18" i="113"/>
  <c r="J44" i="113"/>
  <c r="J18" i="113"/>
  <c r="N44" i="113"/>
  <c r="N46" i="113" s="1"/>
  <c r="N18" i="113"/>
  <c r="O17" i="113"/>
  <c r="P44" i="113"/>
  <c r="J43" i="113"/>
  <c r="J45" i="113" s="1"/>
  <c r="P42" i="113"/>
  <c r="S53" i="160"/>
  <c r="S77" i="160" s="1"/>
  <c r="S8" i="160"/>
  <c r="S29" i="160" s="1"/>
  <c r="Q77" i="160"/>
  <c r="I40" i="162"/>
  <c r="I112" i="162"/>
  <c r="E112" i="162"/>
  <c r="E40" i="162"/>
  <c r="H40" i="162"/>
  <c r="H112" i="162"/>
  <c r="F112" i="162"/>
  <c r="F40" i="162"/>
  <c r="B112" i="162"/>
  <c r="B40" i="162"/>
  <c r="J7" i="162"/>
  <c r="J76" i="162"/>
  <c r="J27" i="162"/>
  <c r="N132" i="159"/>
  <c r="P30" i="159"/>
  <c r="P21" i="159"/>
  <c r="O18" i="159"/>
  <c r="O47" i="159" s="1"/>
  <c r="P28" i="159"/>
  <c r="G133" i="159"/>
  <c r="C47" i="159"/>
  <c r="O132" i="159"/>
  <c r="O133" i="159" s="1"/>
  <c r="P16" i="159"/>
  <c r="P9" i="159"/>
  <c r="P26" i="159"/>
  <c r="P116" i="159"/>
  <c r="P61" i="159"/>
  <c r="P90" i="159" s="1"/>
  <c r="J133" i="159"/>
  <c r="F133" i="159"/>
  <c r="N31" i="159"/>
  <c r="P22" i="159"/>
  <c r="O31" i="159"/>
  <c r="K133" i="159"/>
  <c r="P13" i="159"/>
  <c r="P25" i="159"/>
  <c r="C133" i="159"/>
  <c r="P11" i="159"/>
  <c r="P23" i="159"/>
  <c r="P19" i="159"/>
  <c r="N18" i="159"/>
  <c r="P7" i="159"/>
  <c r="N47" i="159"/>
  <c r="N133" i="159"/>
  <c r="P10" i="159"/>
  <c r="P14" i="159"/>
  <c r="P103" i="159"/>
  <c r="G41" i="121" l="1"/>
  <c r="J41" i="121" s="1"/>
  <c r="J40" i="121"/>
  <c r="S19" i="115"/>
  <c r="P17" i="113"/>
  <c r="P43" i="113"/>
  <c r="J46" i="113"/>
  <c r="J112" i="162"/>
  <c r="J40" i="162"/>
  <c r="P132" i="159"/>
  <c r="P133" i="159" s="1"/>
  <c r="P18" i="159"/>
  <c r="P47" i="159" s="1"/>
  <c r="P31" i="159"/>
  <c r="P45" i="113" l="1"/>
  <c r="P46" i="113" s="1"/>
  <c r="P18" i="113"/>
  <c r="D27" i="155"/>
  <c r="D29" i="155" s="1"/>
  <c r="E27" i="155"/>
  <c r="E29" i="155" s="1"/>
  <c r="F27" i="155"/>
  <c r="G27" i="155"/>
  <c r="H27" i="155"/>
  <c r="H29" i="155" s="1"/>
  <c r="J27" i="155"/>
  <c r="L27" i="155"/>
  <c r="M27" i="155"/>
  <c r="M29" i="155" s="1"/>
  <c r="N27" i="155"/>
  <c r="O27" i="155"/>
  <c r="P27" i="155"/>
  <c r="Q27" i="155"/>
  <c r="R27" i="155"/>
  <c r="S27" i="155"/>
  <c r="T27" i="155"/>
  <c r="T29" i="155" s="1"/>
  <c r="C27" i="155"/>
  <c r="L29" i="155"/>
  <c r="S29" i="155"/>
  <c r="R29" i="155"/>
  <c r="J29" i="155"/>
  <c r="G29" i="155"/>
  <c r="F29" i="155"/>
  <c r="S26" i="155"/>
  <c r="R26" i="155"/>
  <c r="G26" i="155"/>
  <c r="F26" i="155"/>
  <c r="T24" i="155"/>
  <c r="H24" i="155"/>
  <c r="T23" i="155"/>
  <c r="T26" i="155" s="1"/>
  <c r="H23" i="155"/>
  <c r="H26" i="155" s="1"/>
  <c r="S20" i="155"/>
  <c r="P20" i="155"/>
  <c r="O20" i="155"/>
  <c r="M20" i="155"/>
  <c r="L20" i="155"/>
  <c r="J20" i="155"/>
  <c r="I20" i="155"/>
  <c r="I27" i="155" s="1"/>
  <c r="I29" i="155" s="1"/>
  <c r="G20" i="155"/>
  <c r="F20" i="155"/>
  <c r="E20" i="155"/>
  <c r="D20" i="155"/>
  <c r="C20" i="155"/>
  <c r="T19" i="155"/>
  <c r="S19" i="155"/>
  <c r="R19" i="155"/>
  <c r="Q19" i="155"/>
  <c r="N19" i="155"/>
  <c r="N20" i="155" s="1"/>
  <c r="K19" i="155"/>
  <c r="H19" i="155"/>
  <c r="R18" i="155"/>
  <c r="T18" i="155" s="1"/>
  <c r="Q18" i="155"/>
  <c r="N18" i="155"/>
  <c r="K18" i="155"/>
  <c r="H18" i="155"/>
  <c r="S17" i="155"/>
  <c r="R17" i="155"/>
  <c r="T17" i="155" s="1"/>
  <c r="Q17" i="155"/>
  <c r="N17" i="155"/>
  <c r="K17" i="155"/>
  <c r="H17" i="155"/>
  <c r="Q16" i="155"/>
  <c r="Q20" i="155" s="1"/>
  <c r="N16" i="155"/>
  <c r="K16" i="155"/>
  <c r="H16" i="155"/>
  <c r="H20" i="155" s="1"/>
  <c r="P13" i="155"/>
  <c r="O13" i="155"/>
  <c r="M13" i="155"/>
  <c r="L13" i="155"/>
  <c r="J13" i="155"/>
  <c r="I13" i="155"/>
  <c r="G13" i="155"/>
  <c r="F13" i="155"/>
  <c r="E13" i="155"/>
  <c r="C13" i="155"/>
  <c r="S12" i="155"/>
  <c r="R12" i="155"/>
  <c r="T12" i="155" s="1"/>
  <c r="Q12" i="155"/>
  <c r="N12" i="155"/>
  <c r="K12" i="155"/>
  <c r="H12" i="155"/>
  <c r="T11" i="155"/>
  <c r="S11" i="155"/>
  <c r="R11" i="155"/>
  <c r="Q11" i="155"/>
  <c r="Q13" i="155" s="1"/>
  <c r="N11" i="155"/>
  <c r="K11" i="155"/>
  <c r="H11" i="155"/>
  <c r="S10" i="155"/>
  <c r="T10" i="155" s="1"/>
  <c r="R10" i="155"/>
  <c r="Q10" i="155"/>
  <c r="N10" i="155"/>
  <c r="K10" i="155"/>
  <c r="H10" i="155"/>
  <c r="S9" i="155"/>
  <c r="S13" i="155" s="1"/>
  <c r="R9" i="155"/>
  <c r="R13" i="155" s="1"/>
  <c r="Q9" i="155"/>
  <c r="N9" i="155"/>
  <c r="N13" i="155" s="1"/>
  <c r="K9" i="155"/>
  <c r="K13" i="155" s="1"/>
  <c r="H9" i="155"/>
  <c r="H13" i="155" s="1"/>
  <c r="K20" i="155" l="1"/>
  <c r="K27" i="155" s="1"/>
  <c r="K29" i="155" s="1"/>
  <c r="C29" i="155"/>
  <c r="T9" i="155"/>
  <c r="T13" i="155" s="1"/>
  <c r="D28" i="140" l="1"/>
  <c r="H27" i="139"/>
  <c r="J27" i="139" s="1"/>
  <c r="C27" i="139"/>
  <c r="I27" i="139" s="1"/>
  <c r="B27" i="139"/>
  <c r="E26" i="139"/>
  <c r="E28" i="139" s="1"/>
  <c r="D26" i="139"/>
  <c r="D24" i="139"/>
  <c r="F23" i="139"/>
  <c r="G23" i="139" s="1"/>
  <c r="E23" i="139"/>
  <c r="D23" i="139"/>
  <c r="E22" i="139"/>
  <c r="H22" i="139" s="1"/>
  <c r="D22" i="139"/>
  <c r="D21" i="139"/>
  <c r="D25" i="139" s="1"/>
  <c r="G19" i="139"/>
  <c r="G26" i="139" s="1"/>
  <c r="G28" i="139" s="1"/>
  <c r="E19" i="139"/>
  <c r="D19" i="139"/>
  <c r="C19" i="139"/>
  <c r="C26" i="139" s="1"/>
  <c r="B19" i="139"/>
  <c r="B26" i="139" s="1"/>
  <c r="I18" i="139"/>
  <c r="H18" i="139"/>
  <c r="J18" i="139" s="1"/>
  <c r="J17" i="139"/>
  <c r="I17" i="139"/>
  <c r="H17" i="139"/>
  <c r="I16" i="139"/>
  <c r="J16" i="139" s="1"/>
  <c r="H16" i="139"/>
  <c r="I15" i="139"/>
  <c r="I19" i="139" s="1"/>
  <c r="H15" i="139"/>
  <c r="H19" i="139" s="1"/>
  <c r="G12" i="139"/>
  <c r="E12" i="139"/>
  <c r="D12" i="139"/>
  <c r="C12" i="139"/>
  <c r="B12" i="139"/>
  <c r="J11" i="139"/>
  <c r="I11" i="139"/>
  <c r="H11" i="139"/>
  <c r="I10" i="139"/>
  <c r="J10" i="139" s="1"/>
  <c r="H10" i="139"/>
  <c r="I9" i="139"/>
  <c r="I12" i="139" s="1"/>
  <c r="H9" i="139"/>
  <c r="H12" i="139" s="1"/>
  <c r="J12" i="139" s="1"/>
  <c r="J8" i="139"/>
  <c r="I8" i="139"/>
  <c r="S29" i="138"/>
  <c r="R29" i="138"/>
  <c r="Q29" i="138"/>
  <c r="S16" i="138"/>
  <c r="N27" i="140"/>
  <c r="H27" i="140"/>
  <c r="G27" i="140"/>
  <c r="F27" i="140"/>
  <c r="E27" i="140"/>
  <c r="D27" i="140"/>
  <c r="C27" i="140"/>
  <c r="O27" i="140" s="1"/>
  <c r="B27" i="140"/>
  <c r="I25" i="140"/>
  <c r="I27" i="140" s="1"/>
  <c r="H25" i="140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J25" i="140" s="1"/>
  <c r="J27" i="140" s="1"/>
  <c r="K21" i="140"/>
  <c r="N21" i="140" s="1"/>
  <c r="J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G19" i="140"/>
  <c r="G26" i="140" s="1"/>
  <c r="G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D17" i="140"/>
  <c r="O16" i="140"/>
  <c r="O19" i="140" s="1"/>
  <c r="N16" i="140"/>
  <c r="N19" i="140" s="1"/>
  <c r="M16" i="140"/>
  <c r="J16" i="140"/>
  <c r="D16" i="140"/>
  <c r="P15" i="140"/>
  <c r="O15" i="140"/>
  <c r="N15" i="140"/>
  <c r="M15" i="140"/>
  <c r="M19" i="140" s="1"/>
  <c r="M26" i="140" s="1"/>
  <c r="M28" i="140" s="1"/>
  <c r="J15" i="140"/>
  <c r="J19" i="140" s="1"/>
  <c r="J26" i="140" s="1"/>
  <c r="J28" i="140" s="1"/>
  <c r="G15" i="140"/>
  <c r="D15" i="140"/>
  <c r="D19" i="140" s="1"/>
  <c r="D26" i="140" s="1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P9" i="140"/>
  <c r="O9" i="140"/>
  <c r="N9" i="140"/>
  <c r="M9" i="140"/>
  <c r="J9" i="140"/>
  <c r="J12" i="140" s="1"/>
  <c r="G9" i="140"/>
  <c r="D9" i="140"/>
  <c r="O8" i="140"/>
  <c r="O12" i="140" s="1"/>
  <c r="N8" i="140"/>
  <c r="N12" i="140" s="1"/>
  <c r="P12" i="140" s="1"/>
  <c r="M8" i="140"/>
  <c r="M12" i="140" s="1"/>
  <c r="H26" i="139" l="1"/>
  <c r="B28" i="139"/>
  <c r="H28" i="139" s="1"/>
  <c r="C28" i="139"/>
  <c r="I28" i="139" s="1"/>
  <c r="I26" i="139"/>
  <c r="E25" i="139"/>
  <c r="F25" i="139" s="1"/>
  <c r="D27" i="139"/>
  <c r="D28" i="139" s="1"/>
  <c r="J19" i="139"/>
  <c r="E24" i="139"/>
  <c r="F24" i="139" s="1"/>
  <c r="I24" i="139" s="1"/>
  <c r="J9" i="139"/>
  <c r="I23" i="139"/>
  <c r="J23" i="139" s="1"/>
  <c r="E21" i="139"/>
  <c r="F21" i="139" s="1"/>
  <c r="I21" i="139" s="1"/>
  <c r="F22" i="139"/>
  <c r="I22" i="139" s="1"/>
  <c r="J22" i="139" s="1"/>
  <c r="B28" i="140"/>
  <c r="N28" i="140" s="1"/>
  <c r="N26" i="140"/>
  <c r="P26" i="140" s="1"/>
  <c r="C28" i="140"/>
  <c r="O28" i="140" s="1"/>
  <c r="O26" i="140"/>
  <c r="N25" i="140"/>
  <c r="P27" i="140"/>
  <c r="P8" i="140"/>
  <c r="L21" i="140"/>
  <c r="P16" i="140"/>
  <c r="P19" i="140" s="1"/>
  <c r="K25" i="140"/>
  <c r="H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J9" i="110" s="1"/>
  <c r="G25" i="110"/>
  <c r="G29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H22" i="110"/>
  <c r="F22" i="110"/>
  <c r="F30" i="110" s="1"/>
  <c r="F32" i="110" s="1"/>
  <c r="E22" i="110"/>
  <c r="E30" i="110" s="1"/>
  <c r="E32" i="110" s="1"/>
  <c r="C22" i="110"/>
  <c r="C30" i="110" s="1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D19" i="110"/>
  <c r="D11" i="110" s="1"/>
  <c r="L18" i="110"/>
  <c r="K18" i="110"/>
  <c r="J18" i="110"/>
  <c r="G18" i="110"/>
  <c r="D18" i="110"/>
  <c r="M18" i="110" s="1"/>
  <c r="L17" i="110"/>
  <c r="K17" i="110"/>
  <c r="J17" i="110"/>
  <c r="J22" i="110" s="1"/>
  <c r="J30" i="110" s="1"/>
  <c r="G17" i="110"/>
  <c r="G22" i="110" s="1"/>
  <c r="G30" i="110" s="1"/>
  <c r="D17" i="110"/>
  <c r="L13" i="110"/>
  <c r="I13" i="110"/>
  <c r="H13" i="110"/>
  <c r="K13" i="110" s="1"/>
  <c r="F13" i="110"/>
  <c r="E13" i="110"/>
  <c r="D13" i="110"/>
  <c r="C13" i="110"/>
  <c r="C14" i="110" s="1"/>
  <c r="B13" i="110"/>
  <c r="L12" i="110"/>
  <c r="J12" i="110"/>
  <c r="I12" i="110"/>
  <c r="H12" i="110"/>
  <c r="K12" i="110" s="1"/>
  <c r="G12" i="110"/>
  <c r="M12" i="110" s="1"/>
  <c r="F12" i="110"/>
  <c r="E12" i="110"/>
  <c r="I11" i="110"/>
  <c r="H11" i="110"/>
  <c r="F11" i="110"/>
  <c r="E11" i="110"/>
  <c r="C11" i="110"/>
  <c r="B11" i="110"/>
  <c r="J10" i="110"/>
  <c r="I10" i="110"/>
  <c r="L10" i="110" s="1"/>
  <c r="H10" i="110"/>
  <c r="G10" i="110"/>
  <c r="F10" i="110"/>
  <c r="E10" i="110"/>
  <c r="C10" i="110"/>
  <c r="B10" i="110"/>
  <c r="K10" i="110" s="1"/>
  <c r="I9" i="110"/>
  <c r="I14" i="110" s="1"/>
  <c r="H9" i="110"/>
  <c r="F9" i="110"/>
  <c r="F14" i="110" s="1"/>
  <c r="E9" i="110"/>
  <c r="D9" i="110"/>
  <c r="C9" i="110"/>
  <c r="B9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G23" i="111"/>
  <c r="G28" i="111" s="1"/>
  <c r="G30" i="111" s="1"/>
  <c r="D23" i="11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D10" i="111" s="1"/>
  <c r="I16" i="111"/>
  <c r="I21" i="111" s="1"/>
  <c r="I29" i="111" s="1"/>
  <c r="H16" i="111"/>
  <c r="H21" i="111" s="1"/>
  <c r="H29" i="111" s="1"/>
  <c r="G16" i="111"/>
  <c r="G21" i="111" s="1"/>
  <c r="G29" i="111" s="1"/>
  <c r="G31" i="111" s="1"/>
  <c r="D16" i="111"/>
  <c r="J16" i="111" s="1"/>
  <c r="G12" i="111"/>
  <c r="F12" i="111"/>
  <c r="E12" i="111"/>
  <c r="C12" i="111"/>
  <c r="B12" i="111"/>
  <c r="H12" i="111" s="1"/>
  <c r="F11" i="111"/>
  <c r="D11" i="111"/>
  <c r="J11" i="111" s="1"/>
  <c r="C11" i="111"/>
  <c r="B11" i="111"/>
  <c r="H11" i="111" s="1"/>
  <c r="G10" i="111"/>
  <c r="F10" i="111"/>
  <c r="E10" i="111"/>
  <c r="C10" i="111"/>
  <c r="I10" i="111" s="1"/>
  <c r="B10" i="111"/>
  <c r="H10" i="111" s="1"/>
  <c r="F9" i="111"/>
  <c r="E9" i="111"/>
  <c r="E13" i="111" s="1"/>
  <c r="C9" i="111"/>
  <c r="B9" i="111"/>
  <c r="B13" i="111" s="1"/>
  <c r="Q30" i="106"/>
  <c r="P30" i="106"/>
  <c r="O30" i="106"/>
  <c r="M30" i="106"/>
  <c r="L30" i="106"/>
  <c r="J30" i="106"/>
  <c r="I30" i="106"/>
  <c r="G30" i="106"/>
  <c r="F30" i="106"/>
  <c r="E30" i="106"/>
  <c r="D30" i="106"/>
  <c r="C30" i="106"/>
  <c r="S29" i="106"/>
  <c r="P29" i="106"/>
  <c r="P31" i="106" s="1"/>
  <c r="O29" i="106"/>
  <c r="O31" i="106" s="1"/>
  <c r="M29" i="106"/>
  <c r="M31" i="106" s="1"/>
  <c r="L29" i="106"/>
  <c r="L31" i="106" s="1"/>
  <c r="K29" i="106"/>
  <c r="J29" i="106"/>
  <c r="J31" i="106" s="1"/>
  <c r="I29" i="106"/>
  <c r="I31" i="106" s="1"/>
  <c r="G29" i="106"/>
  <c r="G31" i="106" s="1"/>
  <c r="F29" i="106"/>
  <c r="F31" i="106" s="1"/>
  <c r="D29" i="106"/>
  <c r="D31" i="106" s="1"/>
  <c r="C29" i="106"/>
  <c r="C31" i="106" s="1"/>
  <c r="T28" i="106"/>
  <c r="T30" i="106" s="1"/>
  <c r="S28" i="106"/>
  <c r="S30" i="106" s="1"/>
  <c r="R28" i="106"/>
  <c r="R30" i="106" s="1"/>
  <c r="Q28" i="106"/>
  <c r="P28" i="106"/>
  <c r="O28" i="106"/>
  <c r="N28" i="106"/>
  <c r="N30" i="106" s="1"/>
  <c r="M28" i="106"/>
  <c r="L28" i="106"/>
  <c r="K28" i="106"/>
  <c r="K30" i="106" s="1"/>
  <c r="J28" i="106"/>
  <c r="I28" i="106"/>
  <c r="H28" i="106"/>
  <c r="H30" i="106" s="1"/>
  <c r="G28" i="106"/>
  <c r="F28" i="106"/>
  <c r="E28" i="106"/>
  <c r="D28" i="106"/>
  <c r="C28" i="106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T23" i="106"/>
  <c r="S23" i="106"/>
  <c r="R23" i="106"/>
  <c r="Q23" i="106"/>
  <c r="N23" i="106"/>
  <c r="K23" i="106"/>
  <c r="H23" i="106"/>
  <c r="E23" i="106"/>
  <c r="S21" i="106"/>
  <c r="R21" i="106"/>
  <c r="R29" i="106" s="1"/>
  <c r="Q21" i="106"/>
  <c r="Q29" i="106" s="1"/>
  <c r="Q31" i="106" s="1"/>
  <c r="P21" i="106"/>
  <c r="O21" i="106"/>
  <c r="N21" i="106"/>
  <c r="N29" i="106" s="1"/>
  <c r="M21" i="106"/>
  <c r="L21" i="106"/>
  <c r="K21" i="106"/>
  <c r="J21" i="106"/>
  <c r="I21" i="106"/>
  <c r="H21" i="106"/>
  <c r="H29" i="106" s="1"/>
  <c r="H31" i="106" s="1"/>
  <c r="G21" i="106"/>
  <c r="F21" i="106"/>
  <c r="E21" i="106"/>
  <c r="E29" i="106" s="1"/>
  <c r="E31" i="106" s="1"/>
  <c r="D21" i="106"/>
  <c r="C21" i="106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K18" i="106"/>
  <c r="H18" i="106"/>
  <c r="E18" i="106"/>
  <c r="T17" i="106"/>
  <c r="T10" i="106" s="1"/>
  <c r="S17" i="106"/>
  <c r="R17" i="106"/>
  <c r="Q17" i="106"/>
  <c r="N17" i="106"/>
  <c r="K17" i="106"/>
  <c r="H17" i="106"/>
  <c r="E17" i="106"/>
  <c r="T16" i="106"/>
  <c r="T21" i="106" s="1"/>
  <c r="T29" i="106" s="1"/>
  <c r="S16" i="106"/>
  <c r="R16" i="106"/>
  <c r="Q16" i="106"/>
  <c r="N16" i="106"/>
  <c r="K16" i="106"/>
  <c r="H16" i="106"/>
  <c r="E16" i="106"/>
  <c r="Q13" i="106"/>
  <c r="P13" i="106"/>
  <c r="O13" i="106"/>
  <c r="N13" i="106"/>
  <c r="M13" i="106"/>
  <c r="L13" i="106"/>
  <c r="J13" i="106"/>
  <c r="I13" i="106"/>
  <c r="H13" i="106"/>
  <c r="G13" i="106"/>
  <c r="F13" i="106"/>
  <c r="E13" i="106"/>
  <c r="D13" i="106"/>
  <c r="C13" i="106"/>
  <c r="S12" i="106"/>
  <c r="R12" i="106"/>
  <c r="R13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E12" i="106"/>
  <c r="D12" i="106"/>
  <c r="C12" i="106"/>
  <c r="T11" i="106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T9" i="106"/>
  <c r="S9" i="106"/>
  <c r="S13" i="106" s="1"/>
  <c r="R9" i="106"/>
  <c r="Q9" i="106"/>
  <c r="P9" i="106"/>
  <c r="O9" i="106"/>
  <c r="N9" i="106"/>
  <c r="M9" i="106"/>
  <c r="L9" i="106"/>
  <c r="K9" i="106"/>
  <c r="K13" i="106" s="1"/>
  <c r="J9" i="106"/>
  <c r="I9" i="106"/>
  <c r="H9" i="106"/>
  <c r="G9" i="106"/>
  <c r="F9" i="106"/>
  <c r="E9" i="106"/>
  <c r="D9" i="106"/>
  <c r="C9" i="106"/>
  <c r="K27" i="107"/>
  <c r="K29" i="107" s="1"/>
  <c r="C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M26" i="107" s="1"/>
  <c r="M28" i="107" s="1"/>
  <c r="J25" i="107"/>
  <c r="G25" i="107"/>
  <c r="D25" i="107"/>
  <c r="R24" i="107"/>
  <c r="Q24" i="107"/>
  <c r="S24" i="107" s="1"/>
  <c r="D24" i="107"/>
  <c r="R23" i="107"/>
  <c r="Q23" i="107"/>
  <c r="S23" i="107" s="1"/>
  <c r="M23" i="107"/>
  <c r="J23" i="107"/>
  <c r="J10" i="107" s="1"/>
  <c r="G23" i="107"/>
  <c r="G10" i="107" s="1"/>
  <c r="D23" i="107"/>
  <c r="R22" i="107"/>
  <c r="Q22" i="107"/>
  <c r="S22" i="107" s="1"/>
  <c r="P22" i="107"/>
  <c r="M22" i="107"/>
  <c r="J22" i="107"/>
  <c r="G22" i="107"/>
  <c r="G9" i="107" s="1"/>
  <c r="D22" i="107"/>
  <c r="D26" i="107" s="1"/>
  <c r="D28" i="107" s="1"/>
  <c r="R21" i="107"/>
  <c r="Q21" i="107"/>
  <c r="S21" i="107" s="1"/>
  <c r="O20" i="107"/>
  <c r="O27" i="107" s="1"/>
  <c r="O29" i="107" s="1"/>
  <c r="N20" i="107"/>
  <c r="N27" i="107" s="1"/>
  <c r="L20" i="107"/>
  <c r="L27" i="107" s="1"/>
  <c r="K20" i="107"/>
  <c r="I20" i="107"/>
  <c r="I27" i="107" s="1"/>
  <c r="H20" i="107"/>
  <c r="H27" i="107" s="1"/>
  <c r="H29" i="107" s="1"/>
  <c r="F20" i="107"/>
  <c r="F27" i="107" s="1"/>
  <c r="F29" i="107" s="1"/>
  <c r="E20" i="107"/>
  <c r="E27" i="107" s="1"/>
  <c r="C20" i="107"/>
  <c r="B20" i="107"/>
  <c r="B27" i="107" s="1"/>
  <c r="B29" i="107" s="1"/>
  <c r="R19" i="107"/>
  <c r="Q19" i="107"/>
  <c r="M19" i="107"/>
  <c r="J19" i="107"/>
  <c r="G19" i="107"/>
  <c r="G12" i="107" s="1"/>
  <c r="D19" i="107"/>
  <c r="R18" i="107"/>
  <c r="Q18" i="107"/>
  <c r="M18" i="107"/>
  <c r="J18" i="107"/>
  <c r="G18" i="107"/>
  <c r="G11" i="107" s="1"/>
  <c r="D18" i="107"/>
  <c r="D20" i="107" s="1"/>
  <c r="D27" i="107" s="1"/>
  <c r="D29" i="107" s="1"/>
  <c r="R17" i="107"/>
  <c r="S17" i="107" s="1"/>
  <c r="Q17" i="107"/>
  <c r="M17" i="107"/>
  <c r="M10" i="107" s="1"/>
  <c r="J17" i="107"/>
  <c r="G17" i="107"/>
  <c r="D17" i="107"/>
  <c r="S16" i="107"/>
  <c r="R16" i="107"/>
  <c r="Q16" i="107"/>
  <c r="P16" i="107"/>
  <c r="M16" i="107"/>
  <c r="J16" i="107"/>
  <c r="J20" i="107" s="1"/>
  <c r="J27" i="107" s="1"/>
  <c r="G16" i="107"/>
  <c r="G20" i="107" s="1"/>
  <c r="G27" i="107" s="1"/>
  <c r="D16" i="107"/>
  <c r="O13" i="107"/>
  <c r="K13" i="107"/>
  <c r="L12" i="107"/>
  <c r="K12" i="107"/>
  <c r="J12" i="107"/>
  <c r="I12" i="107"/>
  <c r="H12" i="107"/>
  <c r="F12" i="107"/>
  <c r="E12" i="107"/>
  <c r="D12" i="107"/>
  <c r="C12" i="107"/>
  <c r="B12" i="107"/>
  <c r="F11" i="107"/>
  <c r="E11" i="107"/>
  <c r="C11" i="107"/>
  <c r="B11" i="107"/>
  <c r="Q11" i="107" s="1"/>
  <c r="L10" i="107"/>
  <c r="K10" i="107"/>
  <c r="I10" i="107"/>
  <c r="H10" i="107"/>
  <c r="F10" i="107"/>
  <c r="E10" i="107"/>
  <c r="D10" i="107"/>
  <c r="C10" i="107"/>
  <c r="R10" i="107" s="1"/>
  <c r="B10" i="107"/>
  <c r="Q10" i="107" s="1"/>
  <c r="P9" i="107"/>
  <c r="P13" i="107" s="1"/>
  <c r="O9" i="107"/>
  <c r="N9" i="107"/>
  <c r="N13" i="107" s="1"/>
  <c r="L9" i="107"/>
  <c r="K9" i="107"/>
  <c r="J9" i="107"/>
  <c r="I9" i="107"/>
  <c r="H9" i="107"/>
  <c r="F9" i="107"/>
  <c r="E9" i="107"/>
  <c r="E13" i="107" s="1"/>
  <c r="D9" i="107"/>
  <c r="C9" i="107"/>
  <c r="R9" i="107" s="1"/>
  <c r="B9" i="107"/>
  <c r="B13" i="107" s="1"/>
  <c r="I25" i="139" l="1"/>
  <c r="G22" i="139"/>
  <c r="G25" i="139"/>
  <c r="J28" i="139"/>
  <c r="G24" i="139"/>
  <c r="H24" i="139"/>
  <c r="J24" i="139" s="1"/>
  <c r="G21" i="139"/>
  <c r="H21" i="139"/>
  <c r="J26" i="139"/>
  <c r="L25" i="140"/>
  <c r="O21" i="140"/>
  <c r="M21" i="140"/>
  <c r="M25" i="140" s="1"/>
  <c r="P28" i="140"/>
  <c r="L11" i="110"/>
  <c r="D22" i="110"/>
  <c r="D30" i="110" s="1"/>
  <c r="L22" i="110"/>
  <c r="L30" i="110" s="1"/>
  <c r="L32" i="110" s="1"/>
  <c r="B14" i="110"/>
  <c r="M19" i="110"/>
  <c r="K22" i="110"/>
  <c r="K30" i="110" s="1"/>
  <c r="K32" i="110" s="1"/>
  <c r="E14" i="110"/>
  <c r="K11" i="110"/>
  <c r="J31" i="110"/>
  <c r="J13" i="110"/>
  <c r="G31" i="110"/>
  <c r="G13" i="110"/>
  <c r="M13" i="110"/>
  <c r="J32" i="110"/>
  <c r="I32" i="110"/>
  <c r="J14" i="110"/>
  <c r="C32" i="110"/>
  <c r="G32" i="110"/>
  <c r="H32" i="110"/>
  <c r="H14" i="110"/>
  <c r="G9" i="110"/>
  <c r="K9" i="110"/>
  <c r="G11" i="110"/>
  <c r="M11" i="110" s="1"/>
  <c r="L9" i="110"/>
  <c r="L14" i="110" s="1"/>
  <c r="D10" i="110"/>
  <c r="M17" i="110"/>
  <c r="M25" i="110"/>
  <c r="M29" i="110" s="1"/>
  <c r="M31" i="110" s="1"/>
  <c r="D29" i="110"/>
  <c r="D31" i="110" s="1"/>
  <c r="I12" i="111"/>
  <c r="F13" i="111"/>
  <c r="I11" i="111"/>
  <c r="F31" i="111"/>
  <c r="H28" i="111"/>
  <c r="H30" i="111" s="1"/>
  <c r="H31" i="111" s="1"/>
  <c r="J23" i="111"/>
  <c r="C13" i="111"/>
  <c r="C31" i="111"/>
  <c r="D9" i="111"/>
  <c r="D28" i="111"/>
  <c r="D30" i="111" s="1"/>
  <c r="B31" i="111"/>
  <c r="I31" i="111"/>
  <c r="J10" i="111"/>
  <c r="H9" i="111"/>
  <c r="H13" i="111" s="1"/>
  <c r="D21" i="111"/>
  <c r="D29" i="111" s="1"/>
  <c r="J17" i="111"/>
  <c r="J21" i="111" s="1"/>
  <c r="J29" i="111" s="1"/>
  <c r="J26" i="111"/>
  <c r="I9" i="111"/>
  <c r="D12" i="111"/>
  <c r="J12" i="111" s="1"/>
  <c r="G9" i="111"/>
  <c r="K31" i="106"/>
  <c r="S31" i="106"/>
  <c r="T31" i="106"/>
  <c r="N31" i="106"/>
  <c r="R31" i="106"/>
  <c r="T12" i="106"/>
  <c r="T13" i="106" s="1"/>
  <c r="C29" i="107"/>
  <c r="E29" i="107"/>
  <c r="I29" i="107"/>
  <c r="H13" i="107"/>
  <c r="S25" i="107"/>
  <c r="S26" i="107" s="1"/>
  <c r="S28" i="107" s="1"/>
  <c r="Q12" i="107"/>
  <c r="J13" i="107"/>
  <c r="J26" i="107"/>
  <c r="J28" i="107" s="1"/>
  <c r="J29" i="107" s="1"/>
  <c r="L13" i="107"/>
  <c r="M12" i="107"/>
  <c r="L29" i="107"/>
  <c r="R26" i="107"/>
  <c r="R28" i="107" s="1"/>
  <c r="P26" i="107"/>
  <c r="P20" i="107"/>
  <c r="M20" i="107"/>
  <c r="M27" i="107" s="1"/>
  <c r="I13" i="107"/>
  <c r="R12" i="107"/>
  <c r="S11" i="107"/>
  <c r="S18" i="107"/>
  <c r="F13" i="107"/>
  <c r="R11" i="107"/>
  <c r="R20" i="107"/>
  <c r="R27" i="107" s="1"/>
  <c r="S19" i="107"/>
  <c r="D13" i="107"/>
  <c r="P27" i="107"/>
  <c r="M29" i="107"/>
  <c r="S10" i="107"/>
  <c r="G13" i="107"/>
  <c r="Q26" i="107"/>
  <c r="Q28" i="107" s="1"/>
  <c r="M9" i="107"/>
  <c r="M13" i="107" s="1"/>
  <c r="Q9" i="107"/>
  <c r="D11" i="107"/>
  <c r="Q20" i="107"/>
  <c r="N28" i="107"/>
  <c r="P28" i="107" s="1"/>
  <c r="C13" i="107"/>
  <c r="G26" i="107"/>
  <c r="G28" i="107" s="1"/>
  <c r="G29" i="107" s="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L40" i="137"/>
  <c r="K40" i="137"/>
  <c r="J40" i="137"/>
  <c r="I40" i="137"/>
  <c r="H40" i="137"/>
  <c r="G40" i="137"/>
  <c r="F40" i="137"/>
  <c r="E40" i="137"/>
  <c r="D40" i="137"/>
  <c r="M31" i="137"/>
  <c r="M47" i="137" s="1"/>
  <c r="M49" i="137" s="1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40" i="135"/>
  <c r="I40" i="135"/>
  <c r="H40" i="135"/>
  <c r="E40" i="135"/>
  <c r="D40" i="135"/>
  <c r="J39" i="135"/>
  <c r="I39" i="135"/>
  <c r="I41" i="135" s="1"/>
  <c r="F39" i="135"/>
  <c r="E39" i="135"/>
  <c r="E41" i="135" s="1"/>
  <c r="L38" i="135"/>
  <c r="K38" i="135"/>
  <c r="K40" i="135" s="1"/>
  <c r="J38" i="135"/>
  <c r="J40" i="135" s="1"/>
  <c r="I38" i="135"/>
  <c r="H38" i="135"/>
  <c r="G38" i="135"/>
  <c r="G40" i="135" s="1"/>
  <c r="F38" i="135"/>
  <c r="F40" i="135" s="1"/>
  <c r="E38" i="135"/>
  <c r="D38" i="135"/>
  <c r="L32" i="135"/>
  <c r="L39" i="135" s="1"/>
  <c r="L41" i="135" s="1"/>
  <c r="K32" i="135"/>
  <c r="K39" i="135" s="1"/>
  <c r="J32" i="135"/>
  <c r="I32" i="135"/>
  <c r="H32" i="135"/>
  <c r="H39" i="135" s="1"/>
  <c r="H41" i="135" s="1"/>
  <c r="G32" i="135"/>
  <c r="G39" i="135" s="1"/>
  <c r="F32" i="135"/>
  <c r="E32" i="135"/>
  <c r="D32" i="135"/>
  <c r="D39" i="135" s="1"/>
  <c r="D41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V19" i="134"/>
  <c r="U19" i="134"/>
  <c r="R19" i="134"/>
  <c r="Q19" i="134"/>
  <c r="N19" i="134"/>
  <c r="M19" i="134"/>
  <c r="J19" i="134"/>
  <c r="I19" i="134"/>
  <c r="F19" i="134"/>
  <c r="E19" i="134"/>
  <c r="W18" i="134"/>
  <c r="W20" i="134" s="1"/>
  <c r="V18" i="134"/>
  <c r="V20" i="134" s="1"/>
  <c r="S18" i="134"/>
  <c r="R18" i="134"/>
  <c r="R20" i="134" s="1"/>
  <c r="O18" i="134"/>
  <c r="O20" i="134" s="1"/>
  <c r="N18" i="134"/>
  <c r="N20" i="134" s="1"/>
  <c r="K18" i="134"/>
  <c r="J18" i="134"/>
  <c r="J20" i="134" s="1"/>
  <c r="G18" i="134"/>
  <c r="G20" i="134" s="1"/>
  <c r="F18" i="134"/>
  <c r="F20" i="134" s="1"/>
  <c r="X17" i="134"/>
  <c r="X19" i="134" s="1"/>
  <c r="W17" i="134"/>
  <c r="W19" i="134" s="1"/>
  <c r="V17" i="134"/>
  <c r="U17" i="134"/>
  <c r="T17" i="134"/>
  <c r="T19" i="134" s="1"/>
  <c r="S17" i="134"/>
  <c r="S19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X14" i="134"/>
  <c r="X18" i="134" s="1"/>
  <c r="X20" i="134" s="1"/>
  <c r="W14" i="134"/>
  <c r="V14" i="134"/>
  <c r="U14" i="134"/>
  <c r="U18" i="134" s="1"/>
  <c r="U20" i="134" s="1"/>
  <c r="T14" i="134"/>
  <c r="T18" i="134" s="1"/>
  <c r="T20" i="134" s="1"/>
  <c r="S14" i="134"/>
  <c r="R14" i="134"/>
  <c r="Q14" i="134"/>
  <c r="Q18" i="134" s="1"/>
  <c r="Q20" i="134" s="1"/>
  <c r="P14" i="134"/>
  <c r="P18" i="134" s="1"/>
  <c r="P20" i="134" s="1"/>
  <c r="O14" i="134"/>
  <c r="N14" i="134"/>
  <c r="M14" i="134"/>
  <c r="M18" i="134" s="1"/>
  <c r="M20" i="134" s="1"/>
  <c r="L14" i="134"/>
  <c r="L18" i="134" s="1"/>
  <c r="L20" i="134" s="1"/>
  <c r="K14" i="134"/>
  <c r="J14" i="134"/>
  <c r="I14" i="134"/>
  <c r="I18" i="134" s="1"/>
  <c r="I20" i="134" s="1"/>
  <c r="H14" i="134"/>
  <c r="H18" i="134" s="1"/>
  <c r="H20" i="134" s="1"/>
  <c r="G14" i="134"/>
  <c r="F14" i="134"/>
  <c r="E14" i="134"/>
  <c r="E18" i="134" s="1"/>
  <c r="E20" i="134" s="1"/>
  <c r="D14" i="134"/>
  <c r="D18" i="134" s="1"/>
  <c r="D20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W21" i="133"/>
  <c r="O21" i="133"/>
  <c r="G21" i="133"/>
  <c r="T20" i="133"/>
  <c r="L20" i="133"/>
  <c r="D20" i="133"/>
  <c r="X19" i="133"/>
  <c r="X21" i="133" s="1"/>
  <c r="W19" i="133"/>
  <c r="V19" i="133"/>
  <c r="V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O19" i="133"/>
  <c r="N19" i="133"/>
  <c r="N21" i="133" s="1"/>
  <c r="M19" i="133"/>
  <c r="M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F19" i="133"/>
  <c r="F21" i="133" s="1"/>
  <c r="E19" i="133"/>
  <c r="E21" i="133" s="1"/>
  <c r="D19" i="133"/>
  <c r="D21" i="133" s="1"/>
  <c r="X16" i="133"/>
  <c r="X20" i="133" s="1"/>
  <c r="W16" i="133"/>
  <c r="W20" i="133" s="1"/>
  <c r="V16" i="133"/>
  <c r="V20" i="133" s="1"/>
  <c r="U16" i="133"/>
  <c r="U20" i="133" s="1"/>
  <c r="U22" i="133" s="1"/>
  <c r="T16" i="133"/>
  <c r="S16" i="133"/>
  <c r="S20" i="133" s="1"/>
  <c r="R16" i="133"/>
  <c r="R20" i="133" s="1"/>
  <c r="Q16" i="133"/>
  <c r="Q20" i="133" s="1"/>
  <c r="Q22" i="133" s="1"/>
  <c r="P16" i="133"/>
  <c r="P20" i="133" s="1"/>
  <c r="O16" i="133"/>
  <c r="O20" i="133" s="1"/>
  <c r="O22" i="133" s="1"/>
  <c r="N16" i="133"/>
  <c r="N20" i="133" s="1"/>
  <c r="M16" i="133"/>
  <c r="M20" i="133" s="1"/>
  <c r="M22" i="133" s="1"/>
  <c r="L16" i="133"/>
  <c r="K16" i="133"/>
  <c r="K20" i="133" s="1"/>
  <c r="J16" i="133"/>
  <c r="J20" i="133" s="1"/>
  <c r="I16" i="133"/>
  <c r="I20" i="133" s="1"/>
  <c r="I22" i="133" s="1"/>
  <c r="H16" i="133"/>
  <c r="H20" i="133" s="1"/>
  <c r="G16" i="133"/>
  <c r="G20" i="133" s="1"/>
  <c r="G22" i="133" s="1"/>
  <c r="F16" i="133"/>
  <c r="F20" i="133" s="1"/>
  <c r="E16" i="133"/>
  <c r="E20" i="133" s="1"/>
  <c r="E22" i="133" s="1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R16" i="131"/>
  <c r="R20" i="131" s="1"/>
  <c r="R22" i="131" s="1"/>
  <c r="Q16" i="131"/>
  <c r="Q20" i="131" s="1"/>
  <c r="P16" i="131"/>
  <c r="P20" i="131" s="1"/>
  <c r="O16" i="131"/>
  <c r="O20" i="131" s="1"/>
  <c r="N16" i="131"/>
  <c r="N20" i="131" s="1"/>
  <c r="N22" i="131" s="1"/>
  <c r="M16" i="131"/>
  <c r="M20" i="131" s="1"/>
  <c r="L16" i="131"/>
  <c r="L20" i="131" s="1"/>
  <c r="K16" i="131"/>
  <c r="K20" i="131" s="1"/>
  <c r="J16" i="131"/>
  <c r="J20" i="131" s="1"/>
  <c r="J22" i="131" s="1"/>
  <c r="I16" i="131"/>
  <c r="I20" i="131" s="1"/>
  <c r="H16" i="131"/>
  <c r="H20" i="131" s="1"/>
  <c r="G16" i="131"/>
  <c r="G20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2" i="132"/>
  <c r="U54" i="132" s="1"/>
  <c r="T52" i="132"/>
  <c r="T54" i="132" s="1"/>
  <c r="S52" i="132"/>
  <c r="S54" i="132" s="1"/>
  <c r="R52" i="132"/>
  <c r="R54" i="132" s="1"/>
  <c r="Q52" i="132"/>
  <c r="Q54" i="132" s="1"/>
  <c r="P52" i="132"/>
  <c r="P54" i="132" s="1"/>
  <c r="O52" i="132"/>
  <c r="O54" i="132" s="1"/>
  <c r="N52" i="132"/>
  <c r="N54" i="132" s="1"/>
  <c r="M52" i="132"/>
  <c r="M54" i="132" s="1"/>
  <c r="L52" i="132"/>
  <c r="L54" i="132" s="1"/>
  <c r="K52" i="132"/>
  <c r="K54" i="132" s="1"/>
  <c r="J52" i="132"/>
  <c r="J54" i="132" s="1"/>
  <c r="I52" i="132"/>
  <c r="I54" i="132" s="1"/>
  <c r="H52" i="132"/>
  <c r="H54" i="132" s="1"/>
  <c r="G52" i="132"/>
  <c r="G54" i="132" s="1"/>
  <c r="F52" i="132"/>
  <c r="F54" i="132" s="1"/>
  <c r="E52" i="132"/>
  <c r="E54" i="132" s="1"/>
  <c r="D52" i="132"/>
  <c r="D54" i="132" s="1"/>
  <c r="U41" i="132"/>
  <c r="U53" i="132" s="1"/>
  <c r="U55" i="132" s="1"/>
  <c r="T41" i="132"/>
  <c r="T53" i="132" s="1"/>
  <c r="S41" i="132"/>
  <c r="S53" i="132" s="1"/>
  <c r="R41" i="132"/>
  <c r="R53" i="132" s="1"/>
  <c r="R55" i="132" s="1"/>
  <c r="Q41" i="132"/>
  <c r="Q53" i="132" s="1"/>
  <c r="Q55" i="132" s="1"/>
  <c r="P41" i="132"/>
  <c r="P53" i="132" s="1"/>
  <c r="O41" i="132"/>
  <c r="O53" i="132" s="1"/>
  <c r="N41" i="132"/>
  <c r="N53" i="132" s="1"/>
  <c r="N55" i="132" s="1"/>
  <c r="M41" i="132"/>
  <c r="M53" i="132" s="1"/>
  <c r="M55" i="132" s="1"/>
  <c r="L41" i="132"/>
  <c r="L53" i="132" s="1"/>
  <c r="K41" i="132"/>
  <c r="K53" i="132" s="1"/>
  <c r="J41" i="132"/>
  <c r="J53" i="132" s="1"/>
  <c r="J55" i="132" s="1"/>
  <c r="I41" i="132"/>
  <c r="I53" i="132" s="1"/>
  <c r="I55" i="132" s="1"/>
  <c r="H41" i="132"/>
  <c r="H53" i="132" s="1"/>
  <c r="G41" i="132"/>
  <c r="G53" i="132" s="1"/>
  <c r="F41" i="132"/>
  <c r="F53" i="132" s="1"/>
  <c r="F55" i="132" s="1"/>
  <c r="E41" i="132"/>
  <c r="E53" i="132" s="1"/>
  <c r="E55" i="132" s="1"/>
  <c r="D41" i="132"/>
  <c r="D53" i="132" s="1"/>
  <c r="U23" i="132"/>
  <c r="T23" i="132"/>
  <c r="S23" i="132"/>
  <c r="R23" i="132"/>
  <c r="Q23" i="132"/>
  <c r="P23" i="132"/>
  <c r="O23" i="132"/>
  <c r="N23" i="132"/>
  <c r="M23" i="132"/>
  <c r="L23" i="132"/>
  <c r="K23" i="132"/>
  <c r="J23" i="132"/>
  <c r="I23" i="132"/>
  <c r="H23" i="132"/>
  <c r="G23" i="132"/>
  <c r="F23" i="132"/>
  <c r="E23" i="132"/>
  <c r="D23" i="132"/>
  <c r="U7" i="132"/>
  <c r="T7" i="132"/>
  <c r="S7" i="132"/>
  <c r="R7" i="132"/>
  <c r="Q7" i="132"/>
  <c r="P7" i="132"/>
  <c r="O7" i="132"/>
  <c r="N7" i="132"/>
  <c r="M7" i="132"/>
  <c r="L7" i="132"/>
  <c r="K7" i="132"/>
  <c r="J7" i="132"/>
  <c r="I7" i="132"/>
  <c r="H7" i="132"/>
  <c r="G7" i="132"/>
  <c r="F7" i="132"/>
  <c r="E7" i="132"/>
  <c r="D7" i="132"/>
  <c r="I2" i="132"/>
  <c r="B1" i="132"/>
  <c r="U60" i="167"/>
  <c r="T60" i="167"/>
  <c r="S60" i="167"/>
  <c r="S62" i="167" s="1"/>
  <c r="R60" i="167"/>
  <c r="R62" i="167" s="1"/>
  <c r="Q60" i="167"/>
  <c r="P60" i="167"/>
  <c r="O60" i="167"/>
  <c r="O62" i="167" s="1"/>
  <c r="N60" i="167"/>
  <c r="N62" i="167" s="1"/>
  <c r="M60" i="167"/>
  <c r="L60" i="167"/>
  <c r="K60" i="167"/>
  <c r="K62" i="167" s="1"/>
  <c r="J60" i="167"/>
  <c r="J62" i="167" s="1"/>
  <c r="I60" i="167"/>
  <c r="H60" i="167"/>
  <c r="G60" i="167"/>
  <c r="G62" i="167" s="1"/>
  <c r="F60" i="167"/>
  <c r="F62" i="167" s="1"/>
  <c r="E60" i="167"/>
  <c r="D60" i="167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H25" i="139" l="1"/>
  <c r="J25" i="139" s="1"/>
  <c r="J21" i="139"/>
  <c r="O25" i="140"/>
  <c r="P25" i="140" s="1"/>
  <c r="P21" i="140"/>
  <c r="D32" i="110"/>
  <c r="M22" i="110"/>
  <c r="M30" i="110" s="1"/>
  <c r="M32" i="110" s="1"/>
  <c r="K14" i="110"/>
  <c r="D14" i="110"/>
  <c r="M10" i="110"/>
  <c r="G14" i="110"/>
  <c r="M9" i="110"/>
  <c r="M14" i="110" s="1"/>
  <c r="I13" i="111"/>
  <c r="J28" i="111"/>
  <c r="J30" i="111" s="1"/>
  <c r="J31" i="111" s="1"/>
  <c r="D13" i="111"/>
  <c r="D31" i="111"/>
  <c r="G13" i="111"/>
  <c r="J9" i="111"/>
  <c r="J13" i="111" s="1"/>
  <c r="S12" i="107"/>
  <c r="R29" i="107"/>
  <c r="P29" i="107"/>
  <c r="R13" i="107"/>
  <c r="S20" i="107"/>
  <c r="Q27" i="107"/>
  <c r="S9" i="107"/>
  <c r="S13" i="107" s="1"/>
  <c r="Q13" i="107"/>
  <c r="N29" i="107"/>
  <c r="M40" i="137"/>
  <c r="J41" i="135"/>
  <c r="G41" i="135"/>
  <c r="K41" i="135"/>
  <c r="F41" i="135"/>
  <c r="K20" i="134"/>
  <c r="S20" i="134"/>
  <c r="H22" i="133"/>
  <c r="P22" i="133"/>
  <c r="X22" i="133"/>
  <c r="D22" i="133"/>
  <c r="L22" i="133"/>
  <c r="T22" i="133"/>
  <c r="K22" i="133"/>
  <c r="S22" i="133"/>
  <c r="W22" i="133"/>
  <c r="F22" i="133"/>
  <c r="J22" i="133"/>
  <c r="N22" i="133"/>
  <c r="R22" i="133"/>
  <c r="V22" i="133"/>
  <c r="G22" i="131"/>
  <c r="K22" i="131"/>
  <c r="S22" i="131"/>
  <c r="O22" i="131"/>
  <c r="D22" i="131"/>
  <c r="H22" i="131"/>
  <c r="L22" i="131"/>
  <c r="P22" i="131"/>
  <c r="T22" i="131"/>
  <c r="E22" i="131"/>
  <c r="I22" i="131"/>
  <c r="M22" i="131"/>
  <c r="Q22" i="131"/>
  <c r="U22" i="131"/>
  <c r="G55" i="132"/>
  <c r="K55" i="132"/>
  <c r="O55" i="132"/>
  <c r="S55" i="132"/>
  <c r="D55" i="132"/>
  <c r="H55" i="132"/>
  <c r="L55" i="132"/>
  <c r="P55" i="132"/>
  <c r="T55" i="132"/>
  <c r="D62" i="167"/>
  <c r="H62" i="167"/>
  <c r="L62" i="167"/>
  <c r="P62" i="167"/>
  <c r="T62" i="167"/>
  <c r="E62" i="167"/>
  <c r="I62" i="167"/>
  <c r="M62" i="167"/>
  <c r="Q62" i="167"/>
  <c r="U62" i="167"/>
  <c r="D20" i="152"/>
  <c r="E20" i="152"/>
  <c r="E10" i="152"/>
  <c r="S8" i="152"/>
  <c r="D10" i="152"/>
  <c r="H18" i="154"/>
  <c r="H20" i="154" s="1"/>
  <c r="C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C20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C9" i="154"/>
  <c r="L9" i="154" s="1"/>
  <c r="L10" i="154" s="1"/>
  <c r="B9" i="154"/>
  <c r="B10" i="154" s="1"/>
  <c r="F29" i="153"/>
  <c r="B29" i="153"/>
  <c r="F27" i="153"/>
  <c r="E27" i="153"/>
  <c r="E29" i="153" s="1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J11" i="153" s="1"/>
  <c r="C11" i="153"/>
  <c r="B11" i="153"/>
  <c r="G10" i="153"/>
  <c r="F10" i="153"/>
  <c r="I10" i="153" s="1"/>
  <c r="E10" i="153"/>
  <c r="C10" i="153"/>
  <c r="B10" i="153"/>
  <c r="H10" i="153" s="1"/>
  <c r="G9" i="153"/>
  <c r="J9" i="153" s="1"/>
  <c r="F9" i="153"/>
  <c r="E9" i="153"/>
  <c r="D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F7" i="153"/>
  <c r="F12" i="153" s="1"/>
  <c r="E7" i="153"/>
  <c r="E12" i="153" s="1"/>
  <c r="D7" i="153"/>
  <c r="C7" i="153"/>
  <c r="B7" i="153"/>
  <c r="B12" i="153" s="1"/>
  <c r="F21" i="152"/>
  <c r="G20" i="152"/>
  <c r="P19" i="152"/>
  <c r="P21" i="152" s="1"/>
  <c r="O19" i="152"/>
  <c r="O21" i="152" s="1"/>
  <c r="M19" i="152"/>
  <c r="M21" i="152" s="1"/>
  <c r="L19" i="152"/>
  <c r="L21" i="152" s="1"/>
  <c r="J19" i="152"/>
  <c r="J21" i="152" s="1"/>
  <c r="I19" i="152"/>
  <c r="I21" i="152" s="1"/>
  <c r="G19" i="152"/>
  <c r="G21" i="152" s="1"/>
  <c r="F19" i="152"/>
  <c r="D19" i="152"/>
  <c r="D21" i="152" s="1"/>
  <c r="D22" i="152" s="1"/>
  <c r="C19" i="152"/>
  <c r="C21" i="152" s="1"/>
  <c r="S18" i="152"/>
  <c r="R18" i="152"/>
  <c r="Q18" i="152"/>
  <c r="Q9" i="152" s="1"/>
  <c r="N18" i="152"/>
  <c r="K18" i="152"/>
  <c r="H18" i="152"/>
  <c r="E18" i="152"/>
  <c r="S17" i="152"/>
  <c r="S19" i="152" s="1"/>
  <c r="S21" i="152" s="1"/>
  <c r="R17" i="152"/>
  <c r="R19" i="152" s="1"/>
  <c r="R21" i="152" s="1"/>
  <c r="Q17" i="152"/>
  <c r="N17" i="152"/>
  <c r="K17" i="152"/>
  <c r="K19" i="152" s="1"/>
  <c r="K21" i="152" s="1"/>
  <c r="H17" i="152"/>
  <c r="H19" i="152" s="1"/>
  <c r="H21" i="152" s="1"/>
  <c r="E17" i="152"/>
  <c r="P15" i="152"/>
  <c r="P20" i="152" s="1"/>
  <c r="O15" i="152"/>
  <c r="O20" i="152" s="1"/>
  <c r="M15" i="152"/>
  <c r="M20" i="152" s="1"/>
  <c r="L15" i="152"/>
  <c r="L20" i="152" s="1"/>
  <c r="L22" i="152" s="1"/>
  <c r="J15" i="152"/>
  <c r="J20" i="152" s="1"/>
  <c r="I15" i="152"/>
  <c r="I20" i="152" s="1"/>
  <c r="G15" i="152"/>
  <c r="F15" i="152"/>
  <c r="F20" i="152" s="1"/>
  <c r="E15" i="152"/>
  <c r="D15" i="152"/>
  <c r="C15" i="152"/>
  <c r="C20" i="152" s="1"/>
  <c r="S14" i="152"/>
  <c r="R14" i="152"/>
  <c r="Q14" i="152"/>
  <c r="N14" i="152"/>
  <c r="K14" i="152"/>
  <c r="H14" i="152"/>
  <c r="S13" i="152"/>
  <c r="R13" i="152"/>
  <c r="Q13" i="152"/>
  <c r="Q15" i="152" s="1"/>
  <c r="Q20" i="152" s="1"/>
  <c r="N13" i="152"/>
  <c r="N8" i="152" s="1"/>
  <c r="K13" i="152"/>
  <c r="H13" i="152"/>
  <c r="E13" i="152"/>
  <c r="J10" i="152"/>
  <c r="G10" i="152"/>
  <c r="P9" i="152"/>
  <c r="P10" i="152" s="1"/>
  <c r="O9" i="152"/>
  <c r="O10" i="152" s="1"/>
  <c r="M9" i="152"/>
  <c r="L9" i="152"/>
  <c r="L10" i="152" s="1"/>
  <c r="K10" i="152"/>
  <c r="I9" i="152"/>
  <c r="F9" i="152"/>
  <c r="C9" i="152"/>
  <c r="R9" i="152" s="1"/>
  <c r="Q8" i="152"/>
  <c r="P8" i="152"/>
  <c r="O8" i="152"/>
  <c r="M8" i="152"/>
  <c r="M10" i="152" s="1"/>
  <c r="L8" i="152"/>
  <c r="I8" i="152"/>
  <c r="H8" i="152"/>
  <c r="F8" i="152"/>
  <c r="F10" i="152" s="1"/>
  <c r="M36" i="144"/>
  <c r="M38" i="144" s="1"/>
  <c r="J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T29" i="144" s="1"/>
  <c r="K29" i="144"/>
  <c r="H29" i="144"/>
  <c r="E29" i="144"/>
  <c r="T28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D26" i="144"/>
  <c r="D36" i="144" s="1"/>
  <c r="D38" i="144" s="1"/>
  <c r="S25" i="144"/>
  <c r="R25" i="144"/>
  <c r="T25" i="144" s="1"/>
  <c r="Q25" i="144"/>
  <c r="N25" i="144"/>
  <c r="K25" i="144"/>
  <c r="S24" i="144"/>
  <c r="Q24" i="144"/>
  <c r="Q26" i="144" s="1"/>
  <c r="Q36" i="144" s="1"/>
  <c r="N24" i="144"/>
  <c r="K24" i="144"/>
  <c r="F24" i="144"/>
  <c r="H24" i="144" s="1"/>
  <c r="E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F26" i="144" s="1"/>
  <c r="F36" i="144" s="1"/>
  <c r="E22" i="144"/>
  <c r="E26" i="144" s="1"/>
  <c r="E36" i="144" s="1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R19" i="144"/>
  <c r="Q19" i="144"/>
  <c r="N19" i="144"/>
  <c r="N26" i="144" s="1"/>
  <c r="N36" i="144" s="1"/>
  <c r="K19" i="144"/>
  <c r="K26" i="144" s="1"/>
  <c r="K36" i="144" s="1"/>
  <c r="H19" i="144"/>
  <c r="E19" i="144"/>
  <c r="P16" i="144"/>
  <c r="O16" i="144"/>
  <c r="M16" i="144"/>
  <c r="L16" i="144"/>
  <c r="J16" i="144"/>
  <c r="I16" i="144"/>
  <c r="G16" i="144"/>
  <c r="D16" i="144"/>
  <c r="T15" i="144"/>
  <c r="S15" i="144"/>
  <c r="R15" i="144"/>
  <c r="Q15" i="144"/>
  <c r="N15" i="144"/>
  <c r="K15" i="144"/>
  <c r="H15" i="144"/>
  <c r="S14" i="144"/>
  <c r="Q14" i="144"/>
  <c r="N14" i="144"/>
  <c r="K14" i="144"/>
  <c r="C14" i="144"/>
  <c r="S13" i="144"/>
  <c r="R13" i="144"/>
  <c r="T13" i="144" s="1"/>
  <c r="Q13" i="144"/>
  <c r="N13" i="144"/>
  <c r="K13" i="144"/>
  <c r="H13" i="144"/>
  <c r="E13" i="144"/>
  <c r="S12" i="144"/>
  <c r="N12" i="144"/>
  <c r="N16" i="144" s="1"/>
  <c r="K12" i="144"/>
  <c r="F12" i="144"/>
  <c r="R12" i="144" s="1"/>
  <c r="T12" i="144" s="1"/>
  <c r="E12" i="144"/>
  <c r="C12" i="144"/>
  <c r="S11" i="144"/>
  <c r="R11" i="144"/>
  <c r="T11" i="144" s="1"/>
  <c r="Q11" i="144"/>
  <c r="N11" i="144"/>
  <c r="K11" i="144"/>
  <c r="H11" i="144"/>
  <c r="E11" i="144"/>
  <c r="S10" i="144"/>
  <c r="S16" i="144" s="1"/>
  <c r="R10" i="144"/>
  <c r="T10" i="144" s="1"/>
  <c r="Q10" i="144"/>
  <c r="N10" i="144"/>
  <c r="K10" i="144"/>
  <c r="K16" i="144" s="1"/>
  <c r="H10" i="144"/>
  <c r="S9" i="144"/>
  <c r="R9" i="144"/>
  <c r="T9" i="144" s="1"/>
  <c r="Q9" i="144"/>
  <c r="Q16" i="144" s="1"/>
  <c r="N9" i="144"/>
  <c r="K9" i="144"/>
  <c r="H9" i="144"/>
  <c r="E9" i="144"/>
  <c r="L38" i="143"/>
  <c r="H38" i="143"/>
  <c r="F38" i="143"/>
  <c r="B38" i="143"/>
  <c r="K37" i="143"/>
  <c r="K39" i="143" s="1"/>
  <c r="I37" i="143"/>
  <c r="E37" i="143"/>
  <c r="E39" i="143" s="1"/>
  <c r="C37" i="143"/>
  <c r="C39" i="143" s="1"/>
  <c r="L36" i="143"/>
  <c r="K36" i="143"/>
  <c r="K38" i="143" s="1"/>
  <c r="I36" i="143"/>
  <c r="I38" i="143" s="1"/>
  <c r="H36" i="143"/>
  <c r="F36" i="143"/>
  <c r="E36" i="143"/>
  <c r="E38" i="143" s="1"/>
  <c r="C36" i="143"/>
  <c r="C38" i="143" s="1"/>
  <c r="B36" i="143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P30" i="143" s="1"/>
  <c r="N30" i="143"/>
  <c r="M30" i="143"/>
  <c r="M36" i="143" s="1"/>
  <c r="M38" i="143" s="1"/>
  <c r="J30" i="143"/>
  <c r="G30" i="143"/>
  <c r="G36" i="143" s="1"/>
  <c r="G38" i="143" s="1"/>
  <c r="D30" i="143"/>
  <c r="P29" i="143"/>
  <c r="O29" i="143"/>
  <c r="O36" i="143" s="1"/>
  <c r="O38" i="143" s="1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L39" i="143" s="1"/>
  <c r="K27" i="143"/>
  <c r="I27" i="143"/>
  <c r="H27" i="143"/>
  <c r="H37" i="143" s="1"/>
  <c r="H39" i="143" s="1"/>
  <c r="F27" i="143"/>
  <c r="F37" i="143" s="1"/>
  <c r="F39" i="143" s="1"/>
  <c r="E27" i="143"/>
  <c r="C27" i="143"/>
  <c r="O27" i="143" s="1"/>
  <c r="O37" i="143" s="1"/>
  <c r="O39" i="143" s="1"/>
  <c r="B27" i="143"/>
  <c r="N27" i="143" s="1"/>
  <c r="O26" i="143"/>
  <c r="N26" i="143"/>
  <c r="P26" i="143" s="1"/>
  <c r="M26" i="143"/>
  <c r="J26" i="143"/>
  <c r="G26" i="143"/>
  <c r="D26" i="143"/>
  <c r="O25" i="143"/>
  <c r="N25" i="143"/>
  <c r="P25" i="143" s="1"/>
  <c r="M25" i="143"/>
  <c r="J25" i="143"/>
  <c r="G25" i="143"/>
  <c r="D25" i="143"/>
  <c r="D27" i="143" s="1"/>
  <c r="D37" i="143" s="1"/>
  <c r="D39" i="143" s="1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G23" i="143"/>
  <c r="O22" i="143"/>
  <c r="N22" i="143"/>
  <c r="P22" i="143" s="1"/>
  <c r="M22" i="143"/>
  <c r="J22" i="143"/>
  <c r="G22" i="143"/>
  <c r="P21" i="143"/>
  <c r="O21" i="143"/>
  <c r="N21" i="143"/>
  <c r="M21" i="143"/>
  <c r="M27" i="143" s="1"/>
  <c r="M37" i="143" s="1"/>
  <c r="M39" i="143" s="1"/>
  <c r="J21" i="143"/>
  <c r="J27" i="143" s="1"/>
  <c r="J37" i="143" s="1"/>
  <c r="G21" i="143"/>
  <c r="D21" i="143"/>
  <c r="O20" i="143"/>
  <c r="N20" i="143"/>
  <c r="P20" i="143" s="1"/>
  <c r="G20" i="143"/>
  <c r="G27" i="143" s="1"/>
  <c r="G37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D17" i="143" s="1"/>
  <c r="O15" i="143"/>
  <c r="N15" i="143"/>
  <c r="P15" i="143" s="1"/>
  <c r="J15" i="143"/>
  <c r="G15" i="143"/>
  <c r="D15" i="143"/>
  <c r="O14" i="143"/>
  <c r="N14" i="143"/>
  <c r="P14" i="143" s="1"/>
  <c r="M14" i="143"/>
  <c r="J14" i="143"/>
  <c r="G14" i="143"/>
  <c r="D14" i="143"/>
  <c r="O13" i="143"/>
  <c r="N13" i="143"/>
  <c r="P13" i="143" s="1"/>
  <c r="M13" i="143"/>
  <c r="J13" i="143"/>
  <c r="G13" i="143"/>
  <c r="P12" i="143"/>
  <c r="O12" i="143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O17" i="143" s="1"/>
  <c r="N10" i="143"/>
  <c r="N17" i="143" s="1"/>
  <c r="M10" i="143"/>
  <c r="M17" i="143" s="1"/>
  <c r="J10" i="143"/>
  <c r="J17" i="143" s="1"/>
  <c r="G10" i="143"/>
  <c r="G17" i="143" s="1"/>
  <c r="P9" i="143"/>
  <c r="O9" i="143"/>
  <c r="N9" i="143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E20" i="168" s="1"/>
  <c r="D18" i="168"/>
  <c r="D20" i="168" s="1"/>
  <c r="C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R14" i="168"/>
  <c r="R18" i="168" s="1"/>
  <c r="C14" i="168"/>
  <c r="S10" i="168"/>
  <c r="H10" i="168"/>
  <c r="C10" i="168"/>
  <c r="T9" i="168"/>
  <c r="S9" i="168"/>
  <c r="R9" i="168"/>
  <c r="R10" i="168" s="1"/>
  <c r="T10" i="168" s="1"/>
  <c r="H9" i="168"/>
  <c r="Q29" i="107" l="1"/>
  <c r="S27" i="107"/>
  <c r="S29" i="107" s="1"/>
  <c r="I20" i="154"/>
  <c r="D20" i="154"/>
  <c r="L20" i="154"/>
  <c r="F20" i="154"/>
  <c r="G20" i="154"/>
  <c r="B20" i="154"/>
  <c r="K20" i="154"/>
  <c r="E20" i="154"/>
  <c r="J9" i="154"/>
  <c r="J10" i="154" s="1"/>
  <c r="C10" i="154"/>
  <c r="D10" i="154"/>
  <c r="D17" i="154"/>
  <c r="D19" i="154" s="1"/>
  <c r="M13" i="154"/>
  <c r="M14" i="154" s="1"/>
  <c r="M18" i="154" s="1"/>
  <c r="M20" i="154" s="1"/>
  <c r="J27" i="153"/>
  <c r="J29" i="153" s="1"/>
  <c r="J30" i="153" s="1"/>
  <c r="J7" i="153"/>
  <c r="J12" i="153" s="1"/>
  <c r="G7" i="153"/>
  <c r="G12" i="153" s="1"/>
  <c r="D10" i="153"/>
  <c r="J10" i="153" s="1"/>
  <c r="D20" i="153"/>
  <c r="D28" i="153" s="1"/>
  <c r="D30" i="153" s="1"/>
  <c r="H7" i="153"/>
  <c r="H12" i="153" s="1"/>
  <c r="C12" i="153"/>
  <c r="D27" i="153"/>
  <c r="D29" i="153" s="1"/>
  <c r="Q22" i="152"/>
  <c r="S9" i="152"/>
  <c r="T9" i="152" s="1"/>
  <c r="T14" i="152"/>
  <c r="F22" i="152"/>
  <c r="N19" i="152"/>
  <c r="N21" i="152" s="1"/>
  <c r="I10" i="152"/>
  <c r="H15" i="152"/>
  <c r="H20" i="152" s="1"/>
  <c r="H22" i="152" s="1"/>
  <c r="R15" i="152"/>
  <c r="R20" i="152" s="1"/>
  <c r="R22" i="152" s="1"/>
  <c r="N15" i="152"/>
  <c r="N20" i="152" s="1"/>
  <c r="N22" i="152" s="1"/>
  <c r="C22" i="152"/>
  <c r="M22" i="152"/>
  <c r="E19" i="152"/>
  <c r="E21" i="152" s="1"/>
  <c r="Q19" i="152"/>
  <c r="Q21" i="152" s="1"/>
  <c r="H9" i="152"/>
  <c r="H10" i="152" s="1"/>
  <c r="T18" i="152"/>
  <c r="J22" i="152"/>
  <c r="K15" i="152"/>
  <c r="K20" i="152" s="1"/>
  <c r="S15" i="152"/>
  <c r="S20" i="152" s="1"/>
  <c r="S22" i="152" s="1"/>
  <c r="I22" i="152"/>
  <c r="O22" i="152"/>
  <c r="K22" i="152"/>
  <c r="P22" i="152"/>
  <c r="Q10" i="152"/>
  <c r="E22" i="152"/>
  <c r="G22" i="152"/>
  <c r="R8" i="152"/>
  <c r="C10" i="152"/>
  <c r="T13" i="152"/>
  <c r="N9" i="152"/>
  <c r="N10" i="152" s="1"/>
  <c r="T17" i="152"/>
  <c r="T35" i="144"/>
  <c r="T37" i="144" s="1"/>
  <c r="H26" i="144"/>
  <c r="H36" i="144" s="1"/>
  <c r="H38" i="144" s="1"/>
  <c r="R26" i="144"/>
  <c r="R36" i="144" s="1"/>
  <c r="R38" i="144" s="1"/>
  <c r="K38" i="144"/>
  <c r="S38" i="144"/>
  <c r="E38" i="144"/>
  <c r="Q38" i="144"/>
  <c r="G38" i="144"/>
  <c r="J38" i="144"/>
  <c r="N38" i="144"/>
  <c r="F38" i="144"/>
  <c r="S35" i="144"/>
  <c r="S37" i="144" s="1"/>
  <c r="R22" i="144"/>
  <c r="T22" i="144" s="1"/>
  <c r="H12" i="144"/>
  <c r="F14" i="144"/>
  <c r="T19" i="144"/>
  <c r="T26" i="144" s="1"/>
  <c r="T36" i="144" s="1"/>
  <c r="H22" i="144"/>
  <c r="E14" i="144"/>
  <c r="E16" i="144" s="1"/>
  <c r="C16" i="144"/>
  <c r="G39" i="143"/>
  <c r="I39" i="143"/>
  <c r="P27" i="143"/>
  <c r="P37" i="143" s="1"/>
  <c r="P39" i="143" s="1"/>
  <c r="N37" i="143"/>
  <c r="N39" i="143" s="1"/>
  <c r="J39" i="143"/>
  <c r="P36" i="143"/>
  <c r="P38" i="143" s="1"/>
  <c r="B37" i="143"/>
  <c r="B39" i="143" s="1"/>
  <c r="P10" i="143"/>
  <c r="P17" i="143" s="1"/>
  <c r="R20" i="168"/>
  <c r="S20" i="168"/>
  <c r="C20" i="168"/>
  <c r="M9" i="154" l="1"/>
  <c r="M10" i="154" s="1"/>
  <c r="D12" i="153"/>
  <c r="T15" i="152"/>
  <c r="T20" i="152" s="1"/>
  <c r="T22" i="152" s="1"/>
  <c r="T19" i="152"/>
  <c r="T21" i="152" s="1"/>
  <c r="S10" i="152"/>
  <c r="R10" i="152"/>
  <c r="T8" i="152"/>
  <c r="T10" i="152" s="1"/>
  <c r="H16" i="144"/>
  <c r="H14" i="144"/>
  <c r="F16" i="144"/>
  <c r="R14" i="144"/>
  <c r="T38" i="144"/>
  <c r="T14" i="144" l="1"/>
  <c r="T16" i="144" s="1"/>
  <c r="R16" i="144"/>
  <c r="X15" i="166" l="1"/>
  <c r="W15" i="166"/>
  <c r="Y15" i="166" s="1"/>
  <c r="X12" i="166"/>
  <c r="X8" i="166" s="1"/>
  <c r="X9" i="166" s="1"/>
  <c r="W12" i="166"/>
  <c r="Y12" i="166" s="1"/>
  <c r="Y8" i="166" s="1"/>
  <c r="Y9" i="166" s="1"/>
  <c r="V8" i="166"/>
  <c r="V9" i="166" s="1"/>
  <c r="U8" i="166"/>
  <c r="U9" i="166" s="1"/>
  <c r="T8" i="166"/>
  <c r="T9" i="166" s="1"/>
  <c r="S8" i="166"/>
  <c r="S9" i="166" s="1"/>
  <c r="R8" i="166"/>
  <c r="R9" i="166" s="1"/>
  <c r="Q8" i="166"/>
  <c r="Q9" i="166" s="1"/>
  <c r="P8" i="166"/>
  <c r="P9" i="166" s="1"/>
  <c r="O8" i="166"/>
  <c r="O9" i="166" s="1"/>
  <c r="N8" i="166"/>
  <c r="N9" i="166" s="1"/>
  <c r="M8" i="166"/>
  <c r="M9" i="166" s="1"/>
  <c r="L8" i="166"/>
  <c r="L9" i="166" s="1"/>
  <c r="K8" i="166"/>
  <c r="K9" i="166" s="1"/>
  <c r="J8" i="166"/>
  <c r="J9" i="166" s="1"/>
  <c r="I8" i="166"/>
  <c r="I9" i="166" s="1"/>
  <c r="H8" i="166"/>
  <c r="H9" i="166" s="1"/>
  <c r="G8" i="166"/>
  <c r="G9" i="166" s="1"/>
  <c r="F8" i="166"/>
  <c r="F9" i="166" s="1"/>
  <c r="E8" i="166"/>
  <c r="E9" i="166" s="1"/>
  <c r="D8" i="166"/>
  <c r="D9" i="166" s="1"/>
  <c r="C8" i="166"/>
  <c r="C9" i="166" s="1"/>
  <c r="B8" i="166"/>
  <c r="B9" i="166" s="1"/>
  <c r="W8" i="166" l="1"/>
  <c r="W9" i="166" s="1"/>
  <c r="Q26" i="165"/>
  <c r="G29" i="156" l="1"/>
  <c r="M28" i="156"/>
  <c r="L28" i="156"/>
  <c r="K28" i="156"/>
  <c r="H28" i="156"/>
  <c r="L26" i="156"/>
  <c r="J26" i="156"/>
  <c r="J28" i="156" s="1"/>
  <c r="I26" i="156"/>
  <c r="I28" i="156" s="1"/>
  <c r="H26" i="156"/>
  <c r="D26" i="156"/>
  <c r="C26" i="156"/>
  <c r="C27" i="156" s="1"/>
  <c r="B26" i="156"/>
  <c r="O25" i="156"/>
  <c r="N25" i="156"/>
  <c r="P25" i="156" s="1"/>
  <c r="P24" i="156"/>
  <c r="O24" i="156"/>
  <c r="N24" i="156"/>
  <c r="O23" i="156"/>
  <c r="P23" i="156" s="1"/>
  <c r="N23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O27" i="156" s="1"/>
  <c r="N17" i="156"/>
  <c r="P17" i="156" s="1"/>
  <c r="P16" i="156"/>
  <c r="O16" i="156"/>
  <c r="N16" i="156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O13" i="156" s="1"/>
  <c r="N10" i="156"/>
  <c r="O9" i="156"/>
  <c r="N9" i="156"/>
  <c r="N13" i="156" s="1"/>
  <c r="O29" i="156" l="1"/>
  <c r="P20" i="156"/>
  <c r="P27" i="156" s="1"/>
  <c r="P10" i="156"/>
  <c r="N20" i="156"/>
  <c r="N27" i="156" s="1"/>
  <c r="N29" i="156" s="1"/>
  <c r="P9" i="156"/>
  <c r="P13" i="156" s="1"/>
  <c r="P22" i="156"/>
  <c r="P26" i="156" s="1"/>
  <c r="P28" i="156" s="1"/>
  <c r="O26" i="156"/>
  <c r="O28" i="156" s="1"/>
  <c r="P29" i="156" l="1"/>
  <c r="T26" i="175"/>
  <c r="T17" i="175"/>
  <c r="K53" i="158" l="1"/>
  <c r="L53" i="158"/>
  <c r="M53" i="158"/>
  <c r="N53" i="158"/>
  <c r="O53" i="158"/>
  <c r="P53" i="158"/>
  <c r="Q53" i="158"/>
  <c r="R53" i="158"/>
  <c r="S53" i="158"/>
  <c r="G20" i="165" l="1"/>
  <c r="S15" i="158" l="1"/>
  <c r="S62" i="158" l="1"/>
  <c r="AE62" i="158" s="1"/>
  <c r="R62" i="158"/>
  <c r="AD62" i="158" s="1"/>
  <c r="Q62" i="158"/>
  <c r="AC62" i="158" s="1"/>
  <c r="S61" i="158"/>
  <c r="AE61" i="158" s="1"/>
  <c r="R61" i="158"/>
  <c r="AD61" i="158" s="1"/>
  <c r="Q61" i="158"/>
  <c r="AC61" i="158" s="1"/>
  <c r="S60" i="158"/>
  <c r="AE60" i="158" s="1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AG31" i="158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G26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20" i="165"/>
  <c r="E20" i="165"/>
  <c r="F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D26" i="165"/>
  <c r="E26" i="165"/>
  <c r="F26" i="165"/>
  <c r="H26" i="165"/>
  <c r="I26" i="165"/>
  <c r="J26" i="165"/>
  <c r="K26" i="165"/>
  <c r="L26" i="165"/>
  <c r="M26" i="165"/>
  <c r="N26" i="165"/>
  <c r="O26" i="165"/>
  <c r="P26" i="165"/>
  <c r="R26" i="165"/>
  <c r="S26" i="165"/>
  <c r="T26" i="165"/>
  <c r="U12" i="165"/>
  <c r="V12" i="165"/>
  <c r="W12" i="165"/>
  <c r="C13" i="165"/>
  <c r="C26" i="165" l="1"/>
  <c r="C20" i="165"/>
  <c r="U23" i="165" l="1"/>
  <c r="V23" i="165"/>
  <c r="W23" i="165"/>
  <c r="U24" i="165"/>
  <c r="V24" i="165"/>
  <c r="W24" i="165"/>
  <c r="U25" i="165"/>
  <c r="V25" i="165"/>
  <c r="W25" i="165"/>
  <c r="V22" i="165"/>
  <c r="W22" i="165"/>
  <c r="U22" i="165"/>
  <c r="U17" i="165"/>
  <c r="V17" i="165"/>
  <c r="W17" i="165"/>
  <c r="U18" i="165"/>
  <c r="V18" i="165"/>
  <c r="W18" i="165"/>
  <c r="U19" i="165"/>
  <c r="V19" i="165"/>
  <c r="W19" i="165"/>
  <c r="V16" i="165"/>
  <c r="W16" i="165"/>
  <c r="U16" i="165"/>
  <c r="U9" i="165"/>
  <c r="V9" i="165"/>
  <c r="W9" i="165"/>
  <c r="U10" i="165"/>
  <c r="V10" i="165"/>
  <c r="W10" i="165"/>
  <c r="U11" i="165"/>
  <c r="V11" i="165"/>
  <c r="W11" i="165"/>
  <c r="P27" i="165"/>
  <c r="L27" i="165"/>
  <c r="H27" i="165"/>
  <c r="Q27" i="165"/>
  <c r="I27" i="165"/>
  <c r="W26" i="165" l="1"/>
  <c r="U26" i="165"/>
  <c r="V26" i="165"/>
  <c r="U20" i="165"/>
  <c r="U13" i="165"/>
  <c r="W13" i="165"/>
  <c r="V13" i="165"/>
  <c r="V20" i="165"/>
  <c r="W20" i="165"/>
  <c r="G27" i="165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E18" i="108" s="1"/>
  <c r="H14" i="108"/>
  <c r="I18" i="108"/>
  <c r="J18" i="108"/>
  <c r="E17" i="108"/>
  <c r="E9" i="108" s="1"/>
  <c r="E10" i="108" s="1"/>
  <c r="F19" i="108"/>
  <c r="G19" i="108"/>
  <c r="H17" i="108"/>
  <c r="I17" i="108"/>
  <c r="J17" i="108"/>
  <c r="F18" i="108"/>
  <c r="G18" i="108"/>
  <c r="H18" i="108"/>
  <c r="H20" i="108" s="1"/>
  <c r="H19" i="108"/>
  <c r="I19" i="108"/>
  <c r="J19" i="108"/>
  <c r="E19" i="108" l="1"/>
  <c r="E20" i="108" s="1"/>
  <c r="F20" i="108"/>
  <c r="G20" i="108"/>
  <c r="J20" i="108"/>
  <c r="I20" i="108"/>
  <c r="T52" i="158" l="1"/>
  <c r="T53" i="158" s="1"/>
  <c r="AB20" i="158"/>
  <c r="AE38" i="158"/>
  <c r="AC38" i="158"/>
  <c r="D135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S77" i="130" l="1"/>
  <c r="T77" i="130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U77" i="130" l="1"/>
  <c r="C66" i="158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<sst xmlns="http://schemas.openxmlformats.org/spreadsheetml/2006/main" count="3120" uniqueCount="390">
  <si>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</si>
  <si>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</si>
  <si>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</si>
  <si>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</si>
  <si>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</si>
  <si>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</si>
  <si>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</si>
  <si>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</si>
  <si>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</si>
  <si>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</si>
  <si>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</si>
  <si>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</si>
  <si>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</si>
  <si>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</si>
  <si>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</si>
  <si>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</si>
  <si>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</si>
  <si>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</si>
  <si>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</si>
  <si>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</si>
  <si>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</si>
  <si>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</si>
  <si>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</si>
  <si>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</si>
  <si>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</si>
  <si>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</si>
  <si>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</si>
  <si>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</si>
  <si>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</si>
  <si>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</si>
  <si>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</si>
  <si>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</si>
  <si>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</si>
  <si>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</si>
  <si>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</si>
  <si>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</si>
  <si>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</si>
  <si>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</si>
  <si>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</si>
  <si>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</si>
  <si>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</si>
  <si>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</si>
  <si>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</si>
  <si>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</si>
  <si>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</si>
  <si>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</si>
  <si>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</si>
  <si>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</si>
  <si>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</si>
  <si>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</si>
  <si>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</si>
  <si>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</si>
  <si>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</si>
  <si>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</si>
  <si>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</si>
  <si>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</si>
  <si>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</si>
  <si>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</si>
  <si>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</si>
  <si>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</si>
  <si>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</si>
  <si>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</si>
  <si>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</si>
  <si>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</si>
  <si>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</si>
  <si>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</si>
  <si>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</si>
  <si>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</si>
  <si>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</si>
  <si>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</si>
  <si>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</si>
  <si>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</si>
  <si>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</si>
  <si>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</si>
  <si>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</si>
  <si>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</si>
  <si>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</si>
  <si>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</si>
  <si>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</si>
  <si>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</si>
  <si>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</si>
  <si>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</si>
  <si>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</si>
  <si>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</si>
  <si>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</si>
  <si>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</si>
  <si>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</si>
  <si>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</si>
  <si>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</si>
  <si>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</si>
  <si>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</si>
  <si>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</si>
  <si>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</si>
  <si>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</si>
  <si>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</si>
  <si>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</si>
  <si>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</si>
  <si>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</si>
  <si>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</si>
  <si>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</si>
  <si>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</si>
  <si>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</si>
  <si>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</si>
  <si>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</si>
  <si>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</si>
  <si>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</si>
  <si>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</si>
  <si>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</si>
  <si>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</si>
  <si>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</si>
  <si>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</si>
  <si>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</si>
  <si>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</si>
  <si>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</si>
  <si>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</si>
  <si>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</si>
  <si>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</si>
  <si>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</si>
  <si>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</si>
  <si>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</si>
  <si>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</si>
  <si>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</si>
  <si>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</si>
  <si>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</si>
  <si>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</si>
  <si>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</si>
  <si>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</si>
  <si>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</si>
  <si>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</si>
  <si>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</si>
  <si>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</si>
  <si>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</si>
  <si>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</si>
  <si>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</si>
  <si>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</si>
  <si>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</si>
  <si>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</si>
  <si>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</si>
  <si>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</si>
  <si>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</si>
  <si>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</si>
  <si>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</si>
  <si>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</si>
  <si>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</si>
  <si>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</si>
  <si>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</si>
  <si>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</si>
  <si>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</si>
  <si>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</si>
  <si>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</si>
  <si>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</si>
  <si>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</si>
  <si>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</si>
  <si>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</si>
  <si>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</si>
  <si>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</si>
  <si>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</si>
  <si>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</si>
  <si>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</si>
  <si>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</si>
  <si>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</si>
  <si>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</si>
  <si>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</si>
  <si>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</si>
  <si>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</si>
  <si>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</si>
  <si>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</si>
  <si>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</si>
  <si>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</si>
  <si>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</si>
  <si>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</si>
  <si>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</si>
  <si>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</si>
  <si>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</si>
  <si>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</si>
  <si>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</si>
  <si>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</si>
  <si>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</si>
  <si>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</si>
  <si>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</si>
  <si>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</si>
  <si>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</si>
  <si>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</si>
  <si>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</si>
  <si>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</si>
  <si>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</si>
  <si>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</si>
  <si>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</si>
  <si>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</si>
  <si>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</si>
  <si>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</si>
  <si>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</si>
  <si>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</si>
  <si>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</si>
  <si>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</si>
  <si>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</si>
  <si>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</si>
  <si>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</si>
  <si>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</si>
  <si>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</si>
  <si>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</si>
  <si>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</si>
  <si>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</si>
  <si>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</si>
  <si>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</si>
  <si>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</si>
  <si>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</si>
  <si>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</si>
  <si>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</si>
  <si>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</si>
  <si>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</si>
  <si>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</si>
  <si>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</si>
  <si>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</si>
  <si>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</si>
  <si>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</si>
  <si>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</si>
  <si>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</si>
  <si>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</si>
  <si>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</si>
  <si>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</si>
  <si>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</si>
  <si>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</si>
  <si>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</si>
  <si>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</si>
  <si>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</si>
  <si>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</si>
  <si>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</si>
  <si>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</si>
  <si>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</si>
  <si>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</si>
  <si>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</si>
  <si>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</si>
  <si>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</si>
  <si>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</si>
  <si>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</si>
  <si>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</si>
  <si>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</si>
  <si>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</si>
  <si>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</si>
  <si>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</si>
  <si>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</si>
  <si>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</si>
  <si>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</si>
  <si>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</si>
  <si>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</si>
  <si>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</si>
  <si>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</si>
  <si>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</si>
  <si>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</si>
  <si>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</si>
  <si>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</si>
  <si>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</si>
  <si>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</si>
  <si>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</si>
  <si>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</si>
  <si>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</si>
  <si>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</si>
  <si>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</si>
  <si>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</si>
  <si>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</si>
  <si>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</si>
  <si>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</si>
  <si>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</si>
  <si>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</si>
  <si>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</si>
  <si>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</si>
  <si>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</si>
  <si>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</si>
  <si>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</si>
  <si>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</si>
  <si>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</si>
  <si>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</si>
  <si>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</si>
  <si>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</si>
  <si>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</si>
  <si>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</si>
  <si>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</si>
  <si>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</si>
  <si>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</si>
  <si>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</si>
  <si>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</si>
  <si>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</si>
  <si>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</si>
  <si>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</si>
  <si>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</si>
  <si>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</si>
  <si>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</si>
  <si>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</si>
  <si>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</si>
  <si>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</si>
  <si>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</si>
  <si>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</si>
  <si>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</si>
  <si>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</si>
  <si>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</si>
  <si>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</si>
  <si>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</si>
  <si>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</si>
  <si>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</si>
  <si>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</si>
  <si>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</si>
  <si>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</si>
  <si>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</si>
  <si>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</si>
  <si>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</si>
  <si>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</si>
  <si>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</si>
  <si>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</si>
  <si>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</si>
  <si>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</si>
  <si>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</si>
  <si>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</si>
  <si>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</si>
  <si>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</si>
  <si>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</si>
  <si>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</si>
  <si>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</si>
  <si>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</si>
  <si>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</si>
  <si>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</si>
  <si>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</si>
  <si>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</si>
  <si>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</si>
  <si>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</si>
  <si>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</si>
  <si>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</si>
  <si>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</si>
  <si>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</si>
  <si>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</si>
  <si>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</si>
  <si>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</si>
  <si>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</si>
  <si>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</si>
  <si>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</si>
  <si>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</si>
  <si>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</si>
  <si>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</si>
  <si>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</si>
  <si>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</si>
  <si>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</si>
  <si>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</si>
  <si>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</si>
  <si>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</si>
  <si>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</si>
  <si>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</si>
  <si>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</si>
  <si>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</si>
  <si>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</si>
  <si>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</si>
  <si>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Филология (Немецкийкий язык и литература)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</si>
  <si>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</si>
  <si>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</si>
  <si>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</si>
  <si>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</si>
  <si>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>на 01.10. 2020 года</t>
  </si>
  <si>
    <t>Сводная ведомость контингента специалистов  Очной формы обучения по состоянию на 01.10. 2020 года</t>
  </si>
  <si>
    <t>Сводная ведомость контингента специалистов  Заочной формы обучения по состоянию на 01.10. 2020 года</t>
  </si>
  <si>
    <t>Сводная ведомость контингента очно-заочной  формы обучения на 01.10. 2020 года</t>
  </si>
  <si>
    <t>Контингент очно-заочная форма обучения 01.10.2020 г. (Бакалавры)</t>
  </si>
  <si>
    <t>Контингент очной формы обучения на 01.10.2020 г. (Бакалавры)</t>
  </si>
  <si>
    <t>Контингент заочная форма обучения 01.10.2020 г. (Бакалавры)</t>
  </si>
  <si>
    <t>Контингент заочной формы обучения на 01.10.2020 г. (Магистры)</t>
  </si>
  <si>
    <t>Контингент очной формы обучения на 01.10.2020 г.(Бакалавры)</t>
  </si>
  <si>
    <t>Контингент заочная форма обучения 01.10.2020 г.(Бакалавры)</t>
  </si>
  <si>
    <t>Контингент очной формы обучения на 01.10.2020 г.(Магистры)</t>
  </si>
  <si>
    <t>Контингент заочной формы обучения на 01.10.2020 г.(Магистры)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</si>
  <si>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01.10.2020</t>
    </r>
    <r>
      <rPr>
        <b/>
        <sz val="14"/>
        <rFont val="Times New Roman"/>
        <family val="1"/>
        <charset val="204"/>
      </rPr>
      <t xml:space="preserve"> г. (Бакалавриат)</t>
    </r>
  </si>
  <si>
    <t>Заместитель директора по учебно-воспитательной и научной работе</t>
  </si>
  <si>
    <t>Н.В. Давкуш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</si>
  <si>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01.10.2020 г. (Бакалавриат)</t>
  </si>
  <si>
    <t xml:space="preserve">                         Заместитель директора по учебно-воспитательной и научной работе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</si>
  <si>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01.10.2020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</si>
  <si>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01.10.2020 г. (Магистратура)</t>
  </si>
  <si>
    <t xml:space="preserve">Контингент очной формы обучения на 01.10.2020 г. (Бакалавры) </t>
  </si>
  <si>
    <t xml:space="preserve">Контингент очной формы обучения на 01.10.2020 г. (Специалисты) </t>
  </si>
  <si>
    <t xml:space="preserve">Контингент очной формы обучения на 01.10.2020 г. (Магистры) </t>
  </si>
  <si>
    <t xml:space="preserve">Контингент заочной формы обучения на 01.10.2020 г. (Бакалавры) </t>
  </si>
  <si>
    <t xml:space="preserve">Контингент очно-заочной формы обучения на 01.10.2020 г. (Бакалавры) </t>
  </si>
  <si>
    <t xml:space="preserve">Контингент очно-заочной формы обучения на 01.10.2020 г. (Магистры) </t>
  </si>
  <si>
    <t>Контингент заочной формы обучения на 01.10.2020 г. (Магистры) .</t>
  </si>
  <si>
    <t>Контингент Дневной формы обучения на 1.10.2020</t>
  </si>
  <si>
    <t xml:space="preserve">    </t>
  </si>
  <si>
    <t>Контингент Заочной формы обучения на 1.10.2020</t>
  </si>
  <si>
    <t>Контингент Дневной формы обучения на 1.10.2020 (специалитет)</t>
  </si>
  <si>
    <t>исп. Гобаченоко Т.А.</t>
  </si>
  <si>
    <t>Контингент очной формы обучения по состоянию на 01.10.2020 г .</t>
  </si>
  <si>
    <t>Контингент заочная форма обучения на 01.10.2020 г. (Бакалавры)</t>
  </si>
  <si>
    <t xml:space="preserve">Контингент очной формы обучения  на 01.10.2020  г. (Магистры) </t>
  </si>
  <si>
    <t xml:space="preserve">Контингент заочной формы обучения на 01.10.2020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</si>
</sst>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6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4"/>
      <name val="Arial Cyr"/>
      <family val="2"/>
      <charset val="204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4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0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i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20"/>
      <color theme="1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b/>
      <i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18"/>
      <name val="Times New Roman Cyr"/>
      <charset val="204"/>
    </font>
    <font>
      <b/>
      <i/>
      <sz val="20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</fills>
  <borders count="62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428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3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45" fillId="0" borderId="97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99" xfId="10" applyFont="1" applyFill="1" applyBorder="1" applyAlignment="1">
      <alignment horizontal="center" vertical="center" wrapText="1"/>
    </xf>
    <xf numFmtId="0" fontId="12" fillId="0" borderId="98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7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0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7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7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2" fillId="0" borderId="9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89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5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4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1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5" fillId="0" borderId="124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3" xfId="3" quotePrefix="1" applyFont="1" applyFill="1" applyBorder="1" applyAlignment="1">
      <alignment horizontal="center" vertical="center" wrapText="1"/>
    </xf>
    <xf numFmtId="0" fontId="11" fillId="4" borderId="133" xfId="3" quotePrefix="1" applyFont="1" applyFill="1" applyBorder="1" applyAlignment="1">
      <alignment horizontal="center" vertical="center" wrapText="1"/>
    </xf>
    <xf numFmtId="0" fontId="4" fillId="4" borderId="132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9" xfId="1" quotePrefix="1" applyFont="1" applyFill="1" applyBorder="1" applyAlignment="1">
      <alignment horizontal="center" vertical="center" wrapText="1"/>
    </xf>
    <xf numFmtId="0" fontId="95" fillId="5" borderId="19" xfId="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5" fillId="4" borderId="0" xfId="0" applyFont="1" applyFill="1"/>
    <xf numFmtId="0" fontId="104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4" xfId="26" applyFont="1" applyFill="1" applyBorder="1" applyAlignment="1">
      <alignment horizontal="center"/>
    </xf>
    <xf numFmtId="0" fontId="82" fillId="6" borderId="135" xfId="16" applyFont="1" applyFill="1" applyBorder="1" applyAlignment="1">
      <alignment vertical="center" wrapText="1"/>
    </xf>
    <xf numFmtId="0" fontId="88" fillId="5" borderId="136" xfId="26" applyFont="1" applyFill="1" applyBorder="1" applyAlignment="1">
      <alignment horizontal="center"/>
    </xf>
    <xf numFmtId="0" fontId="44" fillId="5" borderId="136" xfId="26" applyFont="1" applyFill="1" applyBorder="1" applyAlignment="1">
      <alignment horizontal="center"/>
    </xf>
    <xf numFmtId="0" fontId="107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7" fillId="4" borderId="139" xfId="10" quotePrefix="1" applyFont="1" applyFill="1" applyBorder="1" applyAlignment="1">
      <alignment horizontal="center" vertical="center" wrapText="1"/>
    </xf>
    <xf numFmtId="0" fontId="17" fillId="4" borderId="140" xfId="10" quotePrefix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110" fillId="0" borderId="0" xfId="0" applyFont="1" applyFill="1" applyAlignment="1">
      <alignment vertical="center" wrapText="1"/>
    </xf>
    <xf numFmtId="0" fontId="17" fillId="4" borderId="138" xfId="10" applyFont="1" applyFill="1" applyBorder="1" applyAlignment="1">
      <alignment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horizontal="center" vertical="center" wrapText="1"/>
    </xf>
    <xf numFmtId="0" fontId="110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44" xfId="10" quotePrefix="1" applyFont="1" applyFill="1" applyBorder="1" applyAlignment="1">
      <alignment horizontal="center" vertical="center" wrapText="1"/>
    </xf>
    <xf numFmtId="0" fontId="17" fillId="4" borderId="139" xfId="10" applyFont="1" applyFill="1" applyBorder="1" applyAlignment="1">
      <alignment vertical="center" wrapText="1"/>
    </xf>
    <xf numFmtId="0" fontId="18" fillId="4" borderId="140" xfId="0" applyFont="1" applyFill="1" applyBorder="1" applyAlignment="1">
      <alignment horizontal="center" vertical="center" wrapText="1"/>
    </xf>
    <xf numFmtId="0" fontId="18" fillId="4" borderId="143" xfId="0" applyFont="1" applyFill="1" applyBorder="1" applyAlignment="1">
      <alignment horizontal="center" vertical="center" wrapText="1"/>
    </xf>
    <xf numFmtId="0" fontId="17" fillId="5" borderId="148" xfId="10" quotePrefix="1" applyFont="1" applyFill="1" applyBorder="1" applyAlignment="1">
      <alignment horizontal="center" vertical="center" wrapText="1"/>
    </xf>
    <xf numFmtId="0" fontId="18" fillId="4" borderId="139" xfId="0" applyFont="1" applyFill="1" applyBorder="1" applyAlignment="1">
      <alignment horizontal="center" vertical="center" wrapText="1"/>
    </xf>
    <xf numFmtId="0" fontId="16" fillId="4" borderId="142" xfId="10" quotePrefix="1" applyFont="1" applyFill="1" applyBorder="1" applyAlignment="1">
      <alignment horizontal="center" vertical="center" wrapText="1"/>
    </xf>
    <xf numFmtId="0" fontId="17" fillId="4" borderId="137" xfId="10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horizontal="center" vertical="center" wrapText="1"/>
    </xf>
    <xf numFmtId="0" fontId="17" fillId="4" borderId="147" xfId="10" quotePrefix="1" applyFont="1" applyFill="1" applyBorder="1" applyAlignment="1">
      <alignment horizontal="center" vertical="center" wrapText="1"/>
    </xf>
    <xf numFmtId="0" fontId="19" fillId="4" borderId="141" xfId="10" quotePrefix="1" applyFont="1" applyFill="1" applyBorder="1" applyAlignment="1">
      <alignment vertical="center" wrapText="1"/>
    </xf>
    <xf numFmtId="0" fontId="16" fillId="4" borderId="154" xfId="6" quotePrefix="1" applyFont="1" applyFill="1" applyBorder="1" applyAlignment="1">
      <alignment horizontal="center" vertical="center" wrapText="1"/>
    </xf>
    <xf numFmtId="0" fontId="16" fillId="4" borderId="155" xfId="6" quotePrefix="1" applyFont="1" applyFill="1" applyBorder="1" applyAlignment="1">
      <alignment horizontal="center" vertical="center" wrapText="1"/>
    </xf>
    <xf numFmtId="0" fontId="16" fillId="4" borderId="158" xfId="6" quotePrefix="1" applyFont="1" applyFill="1" applyBorder="1" applyAlignment="1">
      <alignment horizontal="center" vertical="center" wrapText="1"/>
    </xf>
    <xf numFmtId="0" fontId="16" fillId="4" borderId="153" xfId="10" quotePrefix="1" applyFont="1" applyFill="1" applyBorder="1" applyAlignment="1">
      <alignment vertical="center" wrapText="1"/>
    </xf>
    <xf numFmtId="0" fontId="16" fillId="4" borderId="159" xfId="10" quotePrefix="1" applyFont="1" applyFill="1" applyBorder="1" applyAlignment="1">
      <alignment vertical="center" wrapText="1"/>
    </xf>
    <xf numFmtId="0" fontId="17" fillId="4" borderId="160" xfId="10" quotePrefix="1" applyFont="1" applyFill="1" applyBorder="1" applyAlignment="1">
      <alignment vertical="center" wrapText="1"/>
    </xf>
    <xf numFmtId="0" fontId="17" fillId="4" borderId="156" xfId="10" quotePrefix="1" applyFont="1" applyFill="1" applyBorder="1" applyAlignment="1">
      <alignment vertical="center" wrapText="1"/>
    </xf>
    <xf numFmtId="0" fontId="18" fillId="4" borderId="153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left" vertical="center" wrapText="1"/>
    </xf>
    <xf numFmtId="0" fontId="18" fillId="4" borderId="160" xfId="0" applyFont="1" applyFill="1" applyBorder="1" applyAlignment="1">
      <alignment horizontal="left" vertical="center" wrapText="1"/>
    </xf>
    <xf numFmtId="0" fontId="17" fillId="4" borderId="158" xfId="6" quotePrefix="1" applyFont="1" applyFill="1" applyBorder="1" applyAlignment="1">
      <alignment horizontal="center" vertical="center" wrapText="1"/>
    </xf>
    <xf numFmtId="0" fontId="18" fillId="4" borderId="157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6" fillId="4" borderId="177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62" xfId="10" quotePrefix="1" applyFont="1" applyFill="1" applyBorder="1" applyAlignment="1">
      <alignment horizontal="center" vertical="center" wrapText="1"/>
    </xf>
    <xf numFmtId="0" fontId="16" fillId="4" borderId="162" xfId="6" quotePrefix="1" applyFont="1" applyFill="1" applyBorder="1" applyAlignment="1">
      <alignment horizontal="center" vertical="center" wrapText="1"/>
    </xf>
    <xf numFmtId="0" fontId="16" fillId="4" borderId="165" xfId="10" quotePrefix="1" applyFont="1" applyFill="1" applyBorder="1" applyAlignment="1">
      <alignment horizontal="center" vertical="center" wrapText="1"/>
    </xf>
    <xf numFmtId="0" fontId="16" fillId="4" borderId="165" xfId="6" quotePrefix="1" applyFont="1" applyFill="1" applyBorder="1" applyAlignment="1">
      <alignment horizontal="center" vertical="center" wrapText="1"/>
    </xf>
    <xf numFmtId="0" fontId="17" fillId="4" borderId="173" xfId="6" quotePrefix="1" applyFont="1" applyFill="1" applyBorder="1" applyAlignment="1">
      <alignment horizontal="center" vertical="center" wrapText="1"/>
    </xf>
    <xf numFmtId="0" fontId="16" fillId="5" borderId="173" xfId="6" quotePrefix="1" applyFont="1" applyFill="1" applyBorder="1" applyAlignment="1">
      <alignment horizontal="center" vertical="center" wrapText="1"/>
    </xf>
    <xf numFmtId="0" fontId="17" fillId="5" borderId="177" xfId="6" quotePrefix="1" applyFont="1" applyFill="1" applyBorder="1" applyAlignment="1">
      <alignment horizontal="center" vertical="center" wrapText="1"/>
    </xf>
    <xf numFmtId="0" fontId="17" fillId="5" borderId="167" xfId="6" quotePrefix="1" applyFont="1" applyFill="1" applyBorder="1" applyAlignment="1">
      <alignment horizontal="center" vertical="center" wrapText="1"/>
    </xf>
    <xf numFmtId="0" fontId="10" fillId="4" borderId="177" xfId="3" quotePrefix="1" applyFont="1" applyFill="1" applyBorder="1" applyAlignment="1">
      <alignment horizontal="center" vertical="center" wrapText="1"/>
    </xf>
    <xf numFmtId="0" fontId="11" fillId="4" borderId="177" xfId="3" quotePrefix="1" applyFont="1" applyFill="1" applyBorder="1" applyAlignment="1">
      <alignment horizontal="center" vertical="center" wrapText="1"/>
    </xf>
    <xf numFmtId="0" fontId="4" fillId="4" borderId="162" xfId="3" quotePrefix="1" applyFont="1" applyFill="1" applyBorder="1" applyAlignment="1">
      <alignment horizontal="center" vertical="center" wrapText="1"/>
    </xf>
    <xf numFmtId="0" fontId="19" fillId="4" borderId="165" xfId="10" quotePrefix="1" applyFont="1" applyFill="1" applyBorder="1" applyAlignment="1">
      <alignment vertical="center" wrapText="1"/>
    </xf>
    <xf numFmtId="0" fontId="18" fillId="4" borderId="166" xfId="0" applyFont="1" applyFill="1" applyBorder="1" applyAlignment="1">
      <alignment horizontal="left" vertical="center" wrapText="1"/>
    </xf>
    <xf numFmtId="0" fontId="23" fillId="4" borderId="166" xfId="0" applyFont="1" applyFill="1" applyBorder="1" applyAlignment="1">
      <alignment horizontal="left" vertical="center" wrapText="1"/>
    </xf>
    <xf numFmtId="0" fontId="21" fillId="4" borderId="165" xfId="0" applyFont="1" applyFill="1" applyBorder="1" applyAlignment="1">
      <alignment horizontal="left" vertical="center" wrapText="1"/>
    </xf>
    <xf numFmtId="0" fontId="18" fillId="4" borderId="165" xfId="0" applyFont="1" applyFill="1" applyBorder="1" applyAlignment="1">
      <alignment horizontal="left" vertical="center" wrapText="1"/>
    </xf>
    <xf numFmtId="0" fontId="18" fillId="4" borderId="177" xfId="0" applyFont="1" applyFill="1" applyBorder="1" applyAlignment="1">
      <alignment horizontal="center" vertical="center"/>
    </xf>
    <xf numFmtId="0" fontId="18" fillId="4" borderId="162" xfId="0" applyFont="1" applyFill="1" applyBorder="1" applyAlignment="1">
      <alignment horizontal="center" vertical="center"/>
    </xf>
    <xf numFmtId="0" fontId="16" fillId="4" borderId="151" xfId="6" quotePrefix="1" applyFont="1" applyFill="1" applyBorder="1" applyAlignment="1">
      <alignment horizontal="center" vertical="center" wrapText="1"/>
    </xf>
    <xf numFmtId="0" fontId="16" fillId="4" borderId="166" xfId="6" quotePrefix="1" applyFont="1" applyFill="1" applyBorder="1" applyAlignment="1">
      <alignment horizontal="center" vertical="center" wrapText="1"/>
    </xf>
    <xf numFmtId="0" fontId="16" fillId="4" borderId="177" xfId="10" quotePrefix="1" applyFont="1" applyFill="1" applyBorder="1" applyAlignment="1">
      <alignment horizontal="center" vertical="center" wrapText="1"/>
    </xf>
    <xf numFmtId="0" fontId="19" fillId="4" borderId="175" xfId="10" applyFont="1" applyFill="1" applyBorder="1" applyAlignment="1">
      <alignment vertical="center" wrapText="1"/>
    </xf>
    <xf numFmtId="0" fontId="17" fillId="4" borderId="168" xfId="6" quotePrefix="1" applyFont="1" applyFill="1" applyBorder="1" applyAlignment="1">
      <alignment horizontal="center" vertical="center" wrapText="1"/>
    </xf>
    <xf numFmtId="0" fontId="17" fillId="4" borderId="163" xfId="6" quotePrefix="1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center" vertical="center" wrapText="1"/>
    </xf>
    <xf numFmtId="0" fontId="18" fillId="4" borderId="171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65" xfId="0" applyFont="1" applyFill="1" applyBorder="1" applyAlignment="1">
      <alignment horizontal="center" vertic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112" fillId="0" borderId="0" xfId="0" applyFont="1" applyFill="1"/>
    <xf numFmtId="0" fontId="113" fillId="4" borderId="9" xfId="0" applyFont="1" applyFill="1" applyBorder="1" applyAlignment="1">
      <alignment horizontal="center" vertical="center" wrapText="1"/>
    </xf>
    <xf numFmtId="0" fontId="113" fillId="4" borderId="5" xfId="0" applyFont="1" applyFill="1" applyBorder="1" applyAlignment="1">
      <alignment horizontal="center" vertical="center" wrapText="1"/>
    </xf>
    <xf numFmtId="0" fontId="113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3" fillId="4" borderId="30" xfId="0" applyFont="1" applyFill="1" applyBorder="1" applyAlignment="1">
      <alignment horizontal="center" vertical="center" wrapText="1"/>
    </xf>
    <xf numFmtId="0" fontId="113" fillId="4" borderId="8" xfId="0" applyFont="1" applyFill="1" applyBorder="1" applyAlignment="1">
      <alignment horizontal="center" vertical="center" wrapText="1"/>
    </xf>
    <xf numFmtId="0" fontId="113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3" fillId="4" borderId="3" xfId="0" applyFont="1" applyFill="1" applyBorder="1" applyAlignment="1">
      <alignment horizontal="center" vertical="center" wrapText="1"/>
    </xf>
    <xf numFmtId="0" fontId="113" fillId="4" borderId="27" xfId="0" applyFont="1" applyFill="1" applyBorder="1" applyAlignment="1">
      <alignment horizontal="center" vertical="center" wrapText="1"/>
    </xf>
    <xf numFmtId="0" fontId="113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1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5" fillId="0" borderId="45" xfId="0" applyFont="1" applyFill="1" applyBorder="1" applyAlignment="1">
      <alignment horizontal="center"/>
    </xf>
    <xf numFmtId="0" fontId="115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5" fillId="0" borderId="92" xfId="0" applyFont="1" applyFill="1" applyBorder="1" applyAlignment="1">
      <alignment horizontal="center"/>
    </xf>
    <xf numFmtId="0" fontId="115" fillId="0" borderId="93" xfId="0" applyFont="1" applyFill="1" applyBorder="1" applyAlignment="1">
      <alignment horizontal="center"/>
    </xf>
    <xf numFmtId="0" fontId="115" fillId="0" borderId="78" xfId="0" applyFont="1" applyFill="1" applyBorder="1" applyAlignment="1">
      <alignment horizontal="center"/>
    </xf>
    <xf numFmtId="0" fontId="115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4" fillId="0" borderId="89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 wrapText="1"/>
    </xf>
    <xf numFmtId="0" fontId="58" fillId="0" borderId="41" xfId="0" applyFont="1" applyFill="1" applyBorder="1" applyAlignment="1">
      <alignment vertical="center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89" fillId="5" borderId="179" xfId="10" applyFont="1" applyFill="1" applyBorder="1" applyAlignment="1" applyProtection="1">
      <alignment vertical="center" wrapText="1"/>
      <protection locked="0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86" fillId="4" borderId="145" xfId="10" quotePrefix="1" applyFont="1" applyFill="1" applyBorder="1" applyAlignment="1">
      <alignment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53" fillId="5" borderId="186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186" xfId="10" quotePrefix="1" applyFont="1" applyFill="1" applyBorder="1" applyAlignment="1" applyProtection="1">
      <alignment vertical="center" wrapText="1"/>
      <protection locked="0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86" xfId="10" quotePrefix="1" applyFont="1" applyFill="1" applyBorder="1" applyAlignment="1" applyProtection="1">
      <alignment vertical="center" wrapText="1"/>
      <protection locked="0"/>
    </xf>
    <xf numFmtId="0" fontId="76" fillId="4" borderId="181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188" xfId="10" quotePrefix="1" applyFont="1" applyFill="1" applyBorder="1" applyAlignment="1">
      <alignment horizontal="left" vertical="center" wrapText="1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93" xfId="10" quotePrefix="1" applyFont="1" applyFill="1" applyBorder="1" applyAlignment="1" applyProtection="1">
      <alignment vertical="center" wrapText="1"/>
      <protection locked="0"/>
    </xf>
    <xf numFmtId="0" fontId="50" fillId="4" borderId="194" xfId="10" quotePrefix="1" applyFont="1" applyFill="1" applyBorder="1" applyAlignment="1" applyProtection="1">
      <alignment vertical="center" wrapText="1"/>
      <protection locked="0"/>
    </xf>
    <xf numFmtId="0" fontId="52" fillId="4" borderId="196" xfId="10" quotePrefix="1" applyFont="1" applyFill="1" applyBorder="1" applyAlignment="1" applyProtection="1">
      <alignment vertical="center" wrapText="1"/>
      <protection locked="0"/>
    </xf>
    <xf numFmtId="0" fontId="52" fillId="4" borderId="195" xfId="10" quotePrefix="1" applyFont="1" applyFill="1" applyBorder="1" applyAlignment="1" applyProtection="1">
      <alignment vertical="center" wrapText="1"/>
      <protection locked="0"/>
    </xf>
    <xf numFmtId="0" fontId="53" fillId="4" borderId="193" xfId="0" applyFont="1" applyFill="1" applyBorder="1" applyAlignment="1" applyProtection="1">
      <alignment horizontal="left" vertical="center" wrapText="1"/>
      <protection locked="0"/>
    </xf>
    <xf numFmtId="0" fontId="53" fillId="4" borderId="194" xfId="0" applyFont="1" applyFill="1" applyBorder="1" applyAlignment="1" applyProtection="1">
      <alignment horizontal="left" vertical="center" wrapText="1"/>
      <protection locked="0"/>
    </xf>
    <xf numFmtId="0" fontId="53" fillId="4" borderId="196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6" fillId="0" borderId="34" xfId="0" applyFont="1" applyFill="1" applyBorder="1" applyAlignment="1">
      <alignment horizontal="center"/>
    </xf>
    <xf numFmtId="0" fontId="116" fillId="0" borderId="35" xfId="0" applyFont="1" applyFill="1" applyBorder="1" applyAlignment="1">
      <alignment horizontal="center"/>
    </xf>
    <xf numFmtId="0" fontId="116" fillId="0" borderId="34" xfId="24" applyFont="1" applyFill="1" applyBorder="1" applyAlignment="1">
      <alignment horizontal="center"/>
    </xf>
    <xf numFmtId="0" fontId="116" fillId="0" borderId="35" xfId="24" applyFont="1" applyFill="1" applyBorder="1" applyAlignment="1">
      <alignment horizontal="center"/>
    </xf>
    <xf numFmtId="0" fontId="117" fillId="0" borderId="34" xfId="24" applyFont="1" applyFill="1" applyBorder="1" applyAlignment="1">
      <alignment horizontal="center" vertical="center" wrapText="1"/>
    </xf>
    <xf numFmtId="0" fontId="117" fillId="0" borderId="35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0" fontId="5" fillId="0" borderId="2" xfId="7" applyFont="1" applyFill="1" applyBorder="1" applyAlignment="1">
      <alignment horizontal="center" vertical="center" wrapText="1"/>
    </xf>
    <xf numFmtId="0" fontId="87" fillId="4" borderId="202" xfId="0" applyFont="1" applyFill="1" applyBorder="1" applyAlignment="1">
      <alignment horizontal="left" vertical="center" wrapText="1"/>
    </xf>
    <xf numFmtId="0" fontId="16" fillId="4" borderId="203" xfId="6" quotePrefix="1" applyFont="1" applyFill="1" applyBorder="1" applyAlignment="1">
      <alignment horizontal="center" vertical="center" wrapText="1"/>
    </xf>
    <xf numFmtId="0" fontId="81" fillId="4" borderId="181" xfId="0" applyFont="1" applyFill="1" applyBorder="1" applyAlignment="1">
      <alignment horizontal="left" vertical="center" wrapText="1"/>
    </xf>
    <xf numFmtId="0" fontId="100" fillId="7" borderId="2" xfId="0" applyFont="1" applyFill="1" applyBorder="1" applyAlignment="1">
      <alignment horizontal="center" vertical="center" wrapText="1"/>
    </xf>
    <xf numFmtId="0" fontId="100" fillId="7" borderId="189" xfId="0" applyFont="1" applyFill="1" applyBorder="1" applyAlignment="1">
      <alignment horizontal="center" vertical="center" wrapText="1"/>
    </xf>
    <xf numFmtId="0" fontId="100" fillId="7" borderId="185" xfId="0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16" fillId="4" borderId="235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6" fillId="4" borderId="253" xfId="6" quotePrefix="1" applyFont="1" applyFill="1" applyBorder="1" applyAlignment="1">
      <alignment horizontal="center" vertical="center" wrapText="1"/>
    </xf>
    <xf numFmtId="0" fontId="16" fillId="4" borderId="254" xfId="6" quotePrefix="1" applyFont="1" applyFill="1" applyBorder="1" applyAlignment="1">
      <alignment horizontal="center" vertical="center" wrapText="1"/>
    </xf>
    <xf numFmtId="0" fontId="16" fillId="4" borderId="255" xfId="6" quotePrefix="1" applyFont="1" applyFill="1" applyBorder="1" applyAlignment="1">
      <alignment horizontal="center" vertical="center" wrapText="1"/>
    </xf>
    <xf numFmtId="0" fontId="16" fillId="4" borderId="256" xfId="6" quotePrefix="1" applyFont="1" applyFill="1" applyBorder="1" applyAlignment="1">
      <alignment horizontal="center" vertical="center" wrapText="1"/>
    </xf>
    <xf numFmtId="0" fontId="16" fillId="4" borderId="234" xfId="6" quotePrefix="1" applyFont="1" applyFill="1" applyBorder="1" applyAlignment="1">
      <alignment horizontal="center" vertical="center" wrapText="1"/>
    </xf>
    <xf numFmtId="0" fontId="16" fillId="4" borderId="233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228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86" fillId="4" borderId="211" xfId="10" quotePrefix="1" applyFont="1" applyFill="1" applyBorder="1" applyAlignment="1">
      <alignment vertical="center" wrapText="1"/>
    </xf>
    <xf numFmtId="0" fontId="85" fillId="7" borderId="228" xfId="0" applyFont="1" applyFill="1" applyBorder="1" applyAlignment="1">
      <alignment horizontal="right" vertical="center" wrapText="1"/>
    </xf>
    <xf numFmtId="0" fontId="85" fillId="7" borderId="243" xfId="0" applyFont="1" applyFill="1" applyBorder="1" applyAlignment="1">
      <alignment vertical="center" wrapText="1"/>
    </xf>
    <xf numFmtId="0" fontId="85" fillId="7" borderId="243" xfId="0" applyFont="1" applyFill="1" applyBorder="1" applyAlignment="1">
      <alignment horizontal="right" vertical="center" wrapText="1"/>
    </xf>
    <xf numFmtId="0" fontId="85" fillId="7" borderId="238" xfId="0" applyFont="1" applyFill="1" applyBorder="1" applyAlignment="1">
      <alignment horizontal="center" vertical="center" wrapText="1"/>
    </xf>
    <xf numFmtId="0" fontId="85" fillId="7" borderId="237" xfId="0" applyFont="1" applyFill="1" applyBorder="1" applyAlignment="1">
      <alignment horizontal="center" vertical="center" wrapText="1"/>
    </xf>
    <xf numFmtId="0" fontId="85" fillId="7" borderId="219" xfId="0" applyFont="1" applyFill="1" applyBorder="1" applyAlignment="1">
      <alignment horizontal="center" vertical="center" wrapText="1"/>
    </xf>
    <xf numFmtId="0" fontId="85" fillId="7" borderId="262" xfId="0" applyFont="1" applyFill="1" applyBorder="1" applyAlignment="1">
      <alignment horizontal="center" vertical="center" wrapText="1"/>
    </xf>
    <xf numFmtId="0" fontId="86" fillId="4" borderId="226" xfId="10" quotePrefix="1" applyFont="1" applyFill="1" applyBorder="1" applyAlignment="1">
      <alignment vertical="center" wrapText="1"/>
    </xf>
    <xf numFmtId="0" fontId="85" fillId="7" borderId="229" xfId="0" applyFont="1" applyFill="1" applyBorder="1" applyAlignment="1">
      <alignment horizontal="right" vertical="center" wrapText="1"/>
    </xf>
    <xf numFmtId="0" fontId="85" fillId="7" borderId="228" xfId="0" applyFont="1" applyFill="1" applyBorder="1" applyAlignment="1">
      <alignment horizontal="center" vertical="center" wrapText="1"/>
    </xf>
    <xf numFmtId="0" fontId="85" fillId="7" borderId="243" xfId="0" applyFont="1" applyFill="1" applyBorder="1" applyAlignment="1">
      <alignment horizontal="center" vertical="center" wrapText="1"/>
    </xf>
    <xf numFmtId="0" fontId="88" fillId="4" borderId="190" xfId="0" applyFont="1" applyFill="1" applyBorder="1" applyAlignment="1">
      <alignment horizontal="left" vertical="center" wrapText="1"/>
    </xf>
    <xf numFmtId="0" fontId="85" fillId="7" borderId="259" xfId="0" applyFont="1" applyFill="1" applyBorder="1" applyAlignment="1">
      <alignment horizontal="center" vertical="center" wrapText="1"/>
    </xf>
    <xf numFmtId="0" fontId="85" fillId="7" borderId="247" xfId="0" applyFont="1" applyFill="1" applyBorder="1" applyAlignment="1">
      <alignment horizontal="center" vertical="center" wrapText="1"/>
    </xf>
    <xf numFmtId="0" fontId="82" fillId="4" borderId="226" xfId="10" applyFont="1" applyFill="1" applyBorder="1" applyAlignment="1">
      <alignment vertical="center" wrapText="1"/>
    </xf>
    <xf numFmtId="0" fontId="119" fillId="7" borderId="228" xfId="0" applyFont="1" applyFill="1" applyBorder="1" applyAlignment="1">
      <alignment horizontal="center" vertical="center" wrapText="1"/>
    </xf>
    <xf numFmtId="0" fontId="119" fillId="7" borderId="243" xfId="0" applyFont="1" applyFill="1" applyBorder="1" applyAlignment="1">
      <alignment horizontal="center" vertical="center" wrapText="1"/>
    </xf>
    <xf numFmtId="0" fontId="119" fillId="7" borderId="229" xfId="0" applyFont="1" applyFill="1" applyBorder="1" applyAlignment="1">
      <alignment horizontal="center" vertical="center" wrapText="1"/>
    </xf>
    <xf numFmtId="0" fontId="121" fillId="7" borderId="243" xfId="0" applyFont="1" applyFill="1" applyBorder="1" applyAlignment="1">
      <alignment horizontal="center" vertical="center" wrapText="1"/>
    </xf>
    <xf numFmtId="0" fontId="85" fillId="7" borderId="239" xfId="0" applyFont="1" applyFill="1" applyBorder="1" applyAlignment="1">
      <alignment horizontal="center" vertical="center" wrapText="1"/>
    </xf>
    <xf numFmtId="0" fontId="85" fillId="7" borderId="232" xfId="0" applyFont="1" applyFill="1" applyBorder="1" applyAlignment="1">
      <alignment horizontal="center" vertical="center" wrapText="1"/>
    </xf>
    <xf numFmtId="0" fontId="16" fillId="4" borderId="212" xfId="0" applyFont="1" applyFill="1" applyBorder="1" applyAlignment="1">
      <alignment horizontal="center" wrapText="1"/>
    </xf>
    <xf numFmtId="0" fontId="16" fillId="4" borderId="215" xfId="0" applyFont="1" applyFill="1" applyBorder="1" applyAlignment="1">
      <alignment horizontal="center" wrapText="1"/>
    </xf>
    <xf numFmtId="0" fontId="16" fillId="4" borderId="242" xfId="6" quotePrefix="1" applyFont="1" applyFill="1" applyBorder="1" applyAlignment="1">
      <alignment horizontal="center" vertical="center" wrapText="1"/>
    </xf>
    <xf numFmtId="0" fontId="100" fillId="7" borderId="151" xfId="0" applyFont="1" applyFill="1" applyBorder="1" applyAlignment="1">
      <alignment horizontal="center" vertical="center" wrapText="1"/>
    </xf>
    <xf numFmtId="0" fontId="92" fillId="4" borderId="227" xfId="6" quotePrefix="1" applyFont="1" applyFill="1" applyBorder="1" applyAlignment="1">
      <alignment horizontal="center" vertical="center" wrapText="1"/>
    </xf>
    <xf numFmtId="0" fontId="100" fillId="7" borderId="228" xfId="0" applyFont="1" applyFill="1" applyBorder="1" applyAlignment="1">
      <alignment horizontal="center" vertical="center" wrapText="1"/>
    </xf>
    <xf numFmtId="0" fontId="100" fillId="7" borderId="243" xfId="0" applyFont="1" applyFill="1" applyBorder="1" applyAlignment="1">
      <alignment horizontal="center" vertical="center" wrapText="1"/>
    </xf>
    <xf numFmtId="0" fontId="16" fillId="4" borderId="190" xfId="6" quotePrefix="1" applyFont="1" applyFill="1" applyBorder="1" applyAlignment="1">
      <alignment horizontal="center" vertical="center" wrapText="1"/>
    </xf>
    <xf numFmtId="0" fontId="92" fillId="4" borderId="226" xfId="6" quotePrefix="1" applyFont="1" applyFill="1" applyBorder="1" applyAlignment="1">
      <alignment horizontal="center" vertical="center" wrapText="1"/>
    </xf>
    <xf numFmtId="0" fontId="92" fillId="4" borderId="228" xfId="6" quotePrefix="1" applyFont="1" applyFill="1" applyBorder="1" applyAlignment="1">
      <alignment horizontal="center" vertical="center" wrapText="1"/>
    </xf>
    <xf numFmtId="0" fontId="16" fillId="4" borderId="226" xfId="0" applyFont="1" applyFill="1" applyBorder="1" applyAlignment="1">
      <alignment horizontal="center" wrapText="1"/>
    </xf>
    <xf numFmtId="0" fontId="16" fillId="4" borderId="251" xfId="0" applyFont="1" applyFill="1" applyBorder="1" applyAlignment="1">
      <alignment horizontal="center" wrapText="1"/>
    </xf>
    <xf numFmtId="0" fontId="16" fillId="4" borderId="252" xfId="0" applyFont="1" applyFill="1" applyBorder="1" applyAlignment="1">
      <alignment horizontal="center" wrapText="1"/>
    </xf>
    <xf numFmtId="0" fontId="5" fillId="0" borderId="263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horizontal="center" vertical="center"/>
    </xf>
    <xf numFmtId="0" fontId="60" fillId="0" borderId="45" xfId="0" applyFont="1" applyFill="1" applyBorder="1" applyAlignment="1">
      <alignment horizontal="center"/>
    </xf>
    <xf numFmtId="0" fontId="60" fillId="0" borderId="58" xfId="0" applyFont="1" applyFill="1" applyBorder="1" applyAlignment="1">
      <alignment horizontal="center"/>
    </xf>
    <xf numFmtId="0" fontId="60" fillId="0" borderId="46" xfId="0" applyFont="1" applyFill="1" applyBorder="1" applyAlignment="1">
      <alignment horizontal="center"/>
    </xf>
    <xf numFmtId="0" fontId="74" fillId="0" borderId="34" xfId="24" applyNumberFormat="1" applyFont="1" applyFill="1" applyBorder="1" applyAlignment="1">
      <alignment horizontal="center" vertical="center"/>
    </xf>
    <xf numFmtId="0" fontId="50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42" fillId="4" borderId="2" xfId="0" applyFont="1" applyFill="1" applyBorder="1" applyAlignment="1">
      <alignment horizontal="left" vertical="center" wrapText="1"/>
    </xf>
    <xf numFmtId="0" fontId="41" fillId="4" borderId="2" xfId="10" quotePrefix="1" applyFont="1" applyFill="1" applyBorder="1" applyAlignment="1">
      <alignment vertical="center" wrapText="1"/>
    </xf>
    <xf numFmtId="0" fontId="45" fillId="4" borderId="2" xfId="0" applyFont="1" applyFill="1" applyBorder="1" applyAlignment="1">
      <alignment horizontal="left" vertical="center" wrapText="1"/>
    </xf>
    <xf numFmtId="0" fontId="49" fillId="11" borderId="0" xfId="0" applyFont="1" applyFill="1"/>
    <xf numFmtId="0" fontId="127" fillId="11" borderId="265" xfId="0" applyFont="1" applyFill="1" applyBorder="1" applyAlignment="1">
      <alignment horizontal="centerContinuous" vertical="center" wrapText="1"/>
    </xf>
    <xf numFmtId="0" fontId="42" fillId="11" borderId="265" xfId="0" applyFont="1" applyFill="1" applyBorder="1" applyAlignment="1">
      <alignment horizontal="left" vertical="center" wrapText="1"/>
    </xf>
    <xf numFmtId="0" fontId="128" fillId="11" borderId="265" xfId="0" applyFont="1" applyFill="1" applyBorder="1" applyAlignment="1">
      <alignment vertical="center" wrapText="1"/>
    </xf>
    <xf numFmtId="0" fontId="45" fillId="11" borderId="2" xfId="0" applyFont="1" applyFill="1" applyBorder="1" applyAlignment="1">
      <alignment horizontal="left" vertical="center" wrapText="1"/>
    </xf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84" fillId="4" borderId="301" xfId="10" applyFont="1" applyFill="1" applyBorder="1" applyAlignment="1">
      <alignment vertical="center" wrapText="1"/>
    </xf>
    <xf numFmtId="0" fontId="84" fillId="4" borderId="295" xfId="10" applyFont="1" applyFill="1" applyBorder="1" applyAlignment="1">
      <alignment vertical="center" wrapText="1"/>
    </xf>
    <xf numFmtId="0" fontId="84" fillId="4" borderId="293" xfId="10" applyFont="1" applyFill="1" applyBorder="1" applyAlignment="1">
      <alignment vertical="center" wrapText="1"/>
    </xf>
    <xf numFmtId="0" fontId="16" fillId="4" borderId="299" xfId="10" quotePrefix="1" applyFont="1" applyFill="1" applyBorder="1" applyAlignment="1">
      <alignment vertical="center" wrapText="1"/>
    </xf>
    <xf numFmtId="0" fontId="17" fillId="4" borderId="281" xfId="10" applyFont="1" applyFill="1" applyBorder="1" applyAlignment="1">
      <alignment vertical="center" wrapText="1"/>
    </xf>
    <xf numFmtId="0" fontId="19" fillId="4" borderId="290" xfId="10" applyFont="1" applyFill="1" applyBorder="1" applyAlignment="1">
      <alignment vertical="center" wrapText="1"/>
    </xf>
    <xf numFmtId="0" fontId="28" fillId="0" borderId="306" xfId="24" applyFont="1" applyBorder="1" applyAlignment="1">
      <alignment horizontal="center" vertical="center" wrapText="1"/>
    </xf>
    <xf numFmtId="0" fontId="29" fillId="0" borderId="307" xfId="24" applyFont="1" applyBorder="1" applyAlignment="1">
      <alignment horizontal="center" wrapText="1"/>
    </xf>
    <xf numFmtId="0" fontId="31" fillId="0" borderId="289" xfId="24" applyFont="1" applyBorder="1" applyAlignment="1">
      <alignment horizontal="center" vertical="center" wrapText="1"/>
    </xf>
    <xf numFmtId="0" fontId="69" fillId="0" borderId="306" xfId="24" applyFont="1" applyBorder="1" applyAlignment="1">
      <alignment horizontal="center" vertical="center" wrapText="1"/>
    </xf>
    <xf numFmtId="0" fontId="70" fillId="0" borderId="306" xfId="24" applyFont="1" applyBorder="1"/>
    <xf numFmtId="0" fontId="70" fillId="0" borderId="307" xfId="24" applyFont="1" applyBorder="1"/>
    <xf numFmtId="0" fontId="70" fillId="0" borderId="308" xfId="24" applyFont="1" applyBorder="1"/>
    <xf numFmtId="0" fontId="71" fillId="0" borderId="308" xfId="24" applyFont="1" applyBorder="1"/>
    <xf numFmtId="0" fontId="71" fillId="0" borderId="309" xfId="24" applyFont="1" applyBorder="1"/>
    <xf numFmtId="0" fontId="32" fillId="0" borderId="306" xfId="0" applyFont="1" applyFill="1" applyBorder="1" applyAlignment="1">
      <alignment horizontal="center"/>
    </xf>
    <xf numFmtId="0" fontId="32" fillId="0" borderId="307" xfId="0" applyFont="1" applyFill="1" applyBorder="1" applyAlignment="1">
      <alignment horizontal="center"/>
    </xf>
    <xf numFmtId="0" fontId="32" fillId="0" borderId="310" xfId="0" applyFont="1" applyFill="1" applyBorder="1" applyAlignment="1">
      <alignment horizontal="center"/>
    </xf>
    <xf numFmtId="0" fontId="32" fillId="0" borderId="311" xfId="0" applyFont="1" applyFill="1" applyBorder="1" applyAlignment="1">
      <alignment horizontal="center"/>
    </xf>
    <xf numFmtId="0" fontId="116" fillId="0" borderId="312" xfId="24" applyFont="1" applyFill="1" applyBorder="1" applyAlignment="1">
      <alignment horizontal="center"/>
    </xf>
    <xf numFmtId="0" fontId="117" fillId="0" borderId="312" xfId="24" applyFont="1" applyFill="1" applyBorder="1" applyAlignment="1">
      <alignment horizontal="center" vertical="center" wrapText="1"/>
    </xf>
    <xf numFmtId="0" fontId="116" fillId="0" borderId="306" xfId="24" applyFont="1" applyFill="1" applyBorder="1" applyAlignment="1">
      <alignment horizontal="center"/>
    </xf>
    <xf numFmtId="0" fontId="116" fillId="0" borderId="307" xfId="24" applyFont="1" applyFill="1" applyBorder="1" applyAlignment="1">
      <alignment horizontal="center"/>
    </xf>
    <xf numFmtId="0" fontId="116" fillId="0" borderId="308" xfId="24" applyFont="1" applyFill="1" applyBorder="1" applyAlignment="1">
      <alignment horizontal="center"/>
    </xf>
    <xf numFmtId="0" fontId="32" fillId="0" borderId="306" xfId="24" applyFont="1" applyFill="1" applyBorder="1" applyAlignment="1">
      <alignment horizontal="center"/>
    </xf>
    <xf numFmtId="0" fontId="32" fillId="0" borderId="307" xfId="24" applyFont="1" applyFill="1" applyBorder="1" applyAlignment="1">
      <alignment horizontal="center"/>
    </xf>
    <xf numFmtId="0" fontId="32" fillId="0" borderId="308" xfId="24" applyFont="1" applyFill="1" applyBorder="1" applyAlignment="1">
      <alignment horizontal="center"/>
    </xf>
    <xf numFmtId="0" fontId="32" fillId="0" borderId="312" xfId="24" applyFont="1" applyFill="1" applyBorder="1" applyAlignment="1">
      <alignment horizontal="center" vertical="center" wrapText="1"/>
    </xf>
    <xf numFmtId="0" fontId="32" fillId="0" borderId="310" xfId="24" applyFont="1" applyFill="1" applyBorder="1" applyAlignment="1">
      <alignment horizontal="center"/>
    </xf>
    <xf numFmtId="0" fontId="32" fillId="0" borderId="311" xfId="24" applyFont="1" applyFill="1" applyBorder="1" applyAlignment="1">
      <alignment horizontal="center"/>
    </xf>
    <xf numFmtId="0" fontId="32" fillId="0" borderId="310" xfId="24" applyFont="1" applyFill="1" applyBorder="1" applyAlignment="1">
      <alignment horizontal="center" vertical="center" wrapText="1"/>
    </xf>
    <xf numFmtId="0" fontId="32" fillId="0" borderId="311" xfId="24" applyFont="1" applyFill="1" applyBorder="1" applyAlignment="1">
      <alignment horizontal="center" vertical="center" wrapText="1"/>
    </xf>
    <xf numFmtId="0" fontId="32" fillId="0" borderId="313" xfId="0" applyFont="1" applyFill="1" applyBorder="1" applyAlignment="1">
      <alignment horizontal="center"/>
    </xf>
    <xf numFmtId="0" fontId="32" fillId="0" borderId="314" xfId="0" applyFont="1" applyFill="1" applyBorder="1" applyAlignment="1">
      <alignment horizontal="center"/>
    </xf>
    <xf numFmtId="0" fontId="32" fillId="0" borderId="315" xfId="0" applyFont="1" applyFill="1" applyBorder="1" applyAlignment="1">
      <alignment horizontal="center"/>
    </xf>
    <xf numFmtId="0" fontId="32" fillId="0" borderId="316" xfId="0" applyFont="1" applyFill="1" applyBorder="1" applyAlignment="1">
      <alignment horizontal="center"/>
    </xf>
    <xf numFmtId="0" fontId="32" fillId="0" borderId="317" xfId="0" applyFont="1" applyFill="1" applyBorder="1" applyAlignment="1">
      <alignment horizontal="center"/>
    </xf>
    <xf numFmtId="0" fontId="28" fillId="0" borderId="308" xfId="24" applyFont="1" applyBorder="1" applyAlignment="1">
      <alignment horizontal="center" vertical="center" wrapText="1"/>
    </xf>
    <xf numFmtId="0" fontId="32" fillId="0" borderId="306" xfId="0" applyNumberFormat="1" applyFont="1" applyFill="1" applyBorder="1" applyAlignment="1">
      <alignment horizontal="center" vertical="center"/>
    </xf>
    <xf numFmtId="0" fontId="32" fillId="0" borderId="308" xfId="0" applyNumberFormat="1" applyFont="1" applyFill="1" applyBorder="1" applyAlignment="1">
      <alignment horizontal="center" vertical="center"/>
    </xf>
    <xf numFmtId="0" fontId="32" fillId="0" borderId="318" xfId="0" applyNumberFormat="1" applyFont="1" applyFill="1" applyBorder="1" applyAlignment="1">
      <alignment horizontal="center" vertical="center"/>
    </xf>
    <xf numFmtId="0" fontId="32" fillId="0" borderId="307" xfId="0" applyNumberFormat="1" applyFont="1" applyFill="1" applyBorder="1" applyAlignment="1">
      <alignment horizontal="center" vertical="center"/>
    </xf>
    <xf numFmtId="0" fontId="32" fillId="0" borderId="309" xfId="0" applyNumberFormat="1" applyFont="1" applyFill="1" applyBorder="1" applyAlignment="1">
      <alignment horizontal="center" vertical="center"/>
    </xf>
    <xf numFmtId="0" fontId="32" fillId="0" borderId="310" xfId="0" applyNumberFormat="1" applyFont="1" applyFill="1" applyBorder="1" applyAlignment="1">
      <alignment horizontal="center" vertical="center"/>
    </xf>
    <xf numFmtId="0" fontId="32" fillId="0" borderId="320" xfId="0" applyNumberFormat="1" applyFont="1" applyFill="1" applyBorder="1" applyAlignment="1">
      <alignment horizontal="center" vertical="center"/>
    </xf>
    <xf numFmtId="0" fontId="32" fillId="0" borderId="311" xfId="0" applyNumberFormat="1" applyFont="1" applyFill="1" applyBorder="1" applyAlignment="1">
      <alignment horizontal="center" vertical="center"/>
    </xf>
    <xf numFmtId="0" fontId="32" fillId="0" borderId="314" xfId="0" applyNumberFormat="1" applyFont="1" applyFill="1" applyBorder="1" applyAlignment="1">
      <alignment horizontal="center" vertical="center"/>
    </xf>
    <xf numFmtId="0" fontId="119" fillId="0" borderId="306" xfId="0" applyNumberFormat="1" applyFont="1" applyFill="1" applyBorder="1" applyAlignment="1">
      <alignment horizontal="center" vertical="center"/>
    </xf>
    <xf numFmtId="0" fontId="119" fillId="0" borderId="307" xfId="0" applyNumberFormat="1" applyFont="1" applyFill="1" applyBorder="1" applyAlignment="1">
      <alignment horizontal="center" vertical="center"/>
    </xf>
    <xf numFmtId="0" fontId="119" fillId="0" borderId="308" xfId="0" applyNumberFormat="1" applyFont="1" applyFill="1" applyBorder="1" applyAlignment="1">
      <alignment horizontal="center" vertical="center"/>
    </xf>
    <xf numFmtId="0" fontId="119" fillId="0" borderId="318" xfId="0" applyNumberFormat="1" applyFont="1" applyFill="1" applyBorder="1" applyAlignment="1">
      <alignment horizontal="center" vertical="center"/>
    </xf>
    <xf numFmtId="0" fontId="119" fillId="0" borderId="309" xfId="0" applyNumberFormat="1" applyFont="1" applyFill="1" applyBorder="1" applyAlignment="1">
      <alignment horizontal="center" vertical="center"/>
    </xf>
    <xf numFmtId="0" fontId="114" fillId="0" borderId="45" xfId="0" applyNumberFormat="1" applyFont="1" applyFill="1" applyBorder="1" applyAlignment="1">
      <alignment horizontal="center" vertical="center" wrapText="1"/>
    </xf>
    <xf numFmtId="0" fontId="2" fillId="0" borderId="289" xfId="24" applyFont="1" applyBorder="1" applyAlignment="1">
      <alignment wrapText="1"/>
    </xf>
    <xf numFmtId="0" fontId="68" fillId="0" borderId="312" xfId="24" applyFont="1" applyBorder="1" applyAlignment="1">
      <alignment vertical="center"/>
    </xf>
    <xf numFmtId="0" fontId="72" fillId="0" borderId="312" xfId="24" applyFont="1" applyBorder="1" applyAlignment="1">
      <alignment vertical="center"/>
    </xf>
    <xf numFmtId="0" fontId="74" fillId="0" borderId="308" xfId="24" applyFont="1" applyBorder="1"/>
    <xf numFmtId="0" fontId="74" fillId="0" borderId="307" xfId="24" applyFont="1" applyBorder="1"/>
    <xf numFmtId="0" fontId="73" fillId="0" borderId="309" xfId="24" applyFont="1" applyBorder="1"/>
    <xf numFmtId="0" fontId="59" fillId="0" borderId="308" xfId="24" applyNumberFormat="1" applyFont="1" applyFill="1" applyBorder="1" applyAlignment="1">
      <alignment horizontal="center" vertical="center"/>
    </xf>
    <xf numFmtId="0" fontId="59" fillId="0" borderId="307" xfId="24" applyNumberFormat="1" applyFont="1" applyFill="1" applyBorder="1" applyAlignment="1">
      <alignment horizontal="center" vertical="center"/>
    </xf>
    <xf numFmtId="0" fontId="60" fillId="0" borderId="309" xfId="24" applyNumberFormat="1" applyFont="1" applyFill="1" applyBorder="1" applyAlignment="1">
      <alignment horizontal="center" vertical="center"/>
    </xf>
    <xf numFmtId="0" fontId="59" fillId="0" borderId="289" xfId="0" applyFont="1" applyFill="1" applyBorder="1" applyAlignment="1">
      <alignment horizontal="left"/>
    </xf>
    <xf numFmtId="0" fontId="59" fillId="0" borderId="311" xfId="24" applyNumberFormat="1" applyFont="1" applyFill="1" applyBorder="1" applyAlignment="1">
      <alignment horizontal="center" vertical="center"/>
    </xf>
    <xf numFmtId="0" fontId="60" fillId="0" borderId="314" xfId="24" applyNumberFormat="1" applyFont="1" applyFill="1" applyBorder="1" applyAlignment="1">
      <alignment horizontal="center" vertical="center"/>
    </xf>
    <xf numFmtId="49" fontId="60" fillId="0" borderId="289" xfId="0" applyNumberFormat="1" applyFont="1" applyFill="1" applyBorder="1" applyAlignment="1">
      <alignment horizontal="left"/>
    </xf>
    <xf numFmtId="0" fontId="74" fillId="0" borderId="312" xfId="24" applyNumberFormat="1" applyFont="1" applyFill="1" applyBorder="1" applyAlignment="1">
      <alignment horizontal="center" vertical="center"/>
    </xf>
    <xf numFmtId="0" fontId="74" fillId="0" borderId="312" xfId="24" applyNumberFormat="1" applyFont="1" applyBorder="1" applyAlignment="1">
      <alignment horizontal="center" vertical="center"/>
    </xf>
    <xf numFmtId="0" fontId="74" fillId="0" borderId="308" xfId="24" applyNumberFormat="1" applyFont="1" applyFill="1" applyBorder="1" applyAlignment="1">
      <alignment horizontal="center" vertical="center"/>
    </xf>
    <xf numFmtId="0" fontId="74" fillId="0" borderId="308" xfId="24" applyNumberFormat="1" applyFont="1" applyBorder="1" applyAlignment="1">
      <alignment horizontal="center" vertical="center"/>
    </xf>
    <xf numFmtId="0" fontId="59" fillId="0" borderId="306" xfId="0" applyNumberFormat="1" applyFont="1" applyFill="1" applyBorder="1" applyAlignment="1">
      <alignment horizontal="center"/>
    </xf>
    <xf numFmtId="0" fontId="59" fillId="0" borderId="307" xfId="0" applyNumberFormat="1" applyFont="1" applyFill="1" applyBorder="1" applyAlignment="1">
      <alignment horizontal="center"/>
    </xf>
    <xf numFmtId="0" fontId="59" fillId="0" borderId="310" xfId="0" applyNumberFormat="1" applyFont="1" applyFill="1" applyBorder="1" applyAlignment="1">
      <alignment horizontal="center"/>
    </xf>
    <xf numFmtId="0" fontId="59" fillId="0" borderId="311" xfId="0" applyNumberFormat="1" applyFont="1" applyFill="1" applyBorder="1" applyAlignment="1">
      <alignment horizontal="center"/>
    </xf>
    <xf numFmtId="0" fontId="59" fillId="0" borderId="307" xfId="24" applyNumberFormat="1" applyFont="1" applyBorder="1" applyAlignment="1">
      <alignment horizontal="center" vertical="center"/>
    </xf>
    <xf numFmtId="0" fontId="59" fillId="0" borderId="308" xfId="24" applyNumberFormat="1" applyFont="1" applyBorder="1" applyAlignment="1">
      <alignment horizontal="center" vertical="center"/>
    </xf>
    <xf numFmtId="0" fontId="59" fillId="0" borderId="319" xfId="24" applyNumberFormat="1" applyFont="1" applyFill="1" applyBorder="1" applyAlignment="1">
      <alignment horizontal="center" vertical="center"/>
    </xf>
    <xf numFmtId="0" fontId="59" fillId="0" borderId="337" xfId="24" applyNumberFormat="1" applyFont="1" applyFill="1" applyBorder="1" applyAlignment="1">
      <alignment horizontal="center" vertical="center"/>
    </xf>
    <xf numFmtId="0" fontId="73" fillId="0" borderId="34" xfId="0" applyNumberFormat="1" applyFont="1" applyFill="1" applyBorder="1" applyAlignment="1">
      <alignment horizontal="center"/>
    </xf>
    <xf numFmtId="0" fontId="74" fillId="0" borderId="50" xfId="24" applyNumberFormat="1" applyFont="1" applyFill="1" applyBorder="1" applyAlignment="1">
      <alignment horizontal="center" vertical="center"/>
    </xf>
    <xf numFmtId="0" fontId="73" fillId="0" borderId="50" xfId="24" applyNumberFormat="1" applyFont="1" applyFill="1" applyBorder="1" applyAlignment="1">
      <alignment horizontal="center" vertical="center"/>
    </xf>
    <xf numFmtId="0" fontId="59" fillId="0" borderId="306" xfId="0" applyNumberFormat="1" applyFont="1" applyFill="1" applyBorder="1" applyAlignment="1">
      <alignment horizontal="center" vertical="center"/>
    </xf>
    <xf numFmtId="0" fontId="59" fillId="0" borderId="308" xfId="0" applyNumberFormat="1" applyFont="1" applyFill="1" applyBorder="1" applyAlignment="1">
      <alignment horizontal="center" vertical="center"/>
    </xf>
    <xf numFmtId="0" fontId="59" fillId="0" borderId="309" xfId="0" applyNumberFormat="1" applyFont="1" applyFill="1" applyBorder="1" applyAlignment="1">
      <alignment horizontal="center" vertical="center"/>
    </xf>
    <xf numFmtId="0" fontId="59" fillId="0" borderId="306" xfId="24" applyNumberFormat="1" applyFont="1" applyFill="1" applyBorder="1" applyAlignment="1">
      <alignment horizontal="center" vertical="center"/>
    </xf>
    <xf numFmtId="0" fontId="59" fillId="0" borderId="338" xfId="0" applyNumberFormat="1" applyFont="1" applyFill="1" applyBorder="1" applyAlignment="1">
      <alignment horizontal="center" vertical="center"/>
    </xf>
    <xf numFmtId="0" fontId="59" fillId="0" borderId="307" xfId="0" applyNumberFormat="1" applyFont="1" applyFill="1" applyBorder="1" applyAlignment="1">
      <alignment horizontal="center" vertical="center"/>
    </xf>
    <xf numFmtId="0" fontId="59" fillId="0" borderId="319" xfId="0" applyNumberFormat="1" applyFont="1" applyFill="1" applyBorder="1" applyAlignment="1">
      <alignment horizontal="center" vertical="center"/>
    </xf>
    <xf numFmtId="0" fontId="59" fillId="0" borderId="310" xfId="0" applyNumberFormat="1" applyFont="1" applyFill="1" applyBorder="1" applyAlignment="1">
      <alignment horizontal="center" vertical="center"/>
    </xf>
    <xf numFmtId="0" fontId="59" fillId="0" borderId="314" xfId="0" applyNumberFormat="1" applyFont="1" applyFill="1" applyBorder="1" applyAlignment="1">
      <alignment horizontal="center" vertical="center"/>
    </xf>
    <xf numFmtId="0" fontId="73" fillId="0" borderId="35" xfId="0" applyNumberFormat="1" applyFont="1" applyFill="1" applyBorder="1" applyAlignment="1">
      <alignment horizontal="center"/>
    </xf>
    <xf numFmtId="0" fontId="59" fillId="0" borderId="312" xfId="24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59" fillId="0" borderId="310" xfId="24" applyNumberFormat="1" applyFont="1" applyFill="1" applyBorder="1" applyAlignment="1">
      <alignment horizontal="center" vertical="center"/>
    </xf>
    <xf numFmtId="0" fontId="73" fillId="0" borderId="309" xfId="24" applyFont="1" applyBorder="1" applyAlignment="1">
      <alignment horizontal="center" vertical="center" wrapText="1"/>
    </xf>
    <xf numFmtId="0" fontId="59" fillId="0" borderId="309" xfId="0" applyNumberFormat="1" applyFont="1" applyFill="1" applyBorder="1" applyAlignment="1">
      <alignment horizontal="center"/>
    </xf>
    <xf numFmtId="0" fontId="16" fillId="4" borderId="289" xfId="6" applyFont="1" applyFill="1" applyBorder="1" applyAlignment="1">
      <alignment horizontal="center" vertical="center" wrapText="1"/>
    </xf>
    <xf numFmtId="0" fontId="123" fillId="4" borderId="289" xfId="8" applyFont="1" applyFill="1" applyBorder="1" applyAlignment="1">
      <alignment vertical="center" wrapText="1"/>
    </xf>
    <xf numFmtId="0" fontId="16" fillId="5" borderId="344" xfId="6" quotePrefix="1" applyFont="1" applyFill="1" applyBorder="1" applyAlignment="1">
      <alignment horizontal="center" vertical="center" wrapText="1"/>
    </xf>
    <xf numFmtId="0" fontId="10" fillId="4" borderId="345" xfId="3" quotePrefix="1" applyFont="1" applyFill="1" applyBorder="1" applyAlignment="1">
      <alignment horizontal="center" vertical="center" wrapText="1"/>
    </xf>
    <xf numFmtId="0" fontId="16" fillId="10" borderId="278" xfId="6" quotePrefix="1" applyFont="1" applyFill="1" applyBorder="1" applyAlignment="1">
      <alignment horizontal="center" vertical="center" wrapText="1"/>
    </xf>
    <xf numFmtId="0" fontId="5" fillId="0" borderId="122" xfId="0" applyFont="1" applyFill="1" applyBorder="1" applyAlignment="1">
      <alignment horizontal="center" vertical="center" wrapText="1"/>
    </xf>
    <xf numFmtId="0" fontId="5" fillId="0" borderId="122" xfId="7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351" xfId="0" applyFont="1" applyFill="1" applyBorder="1" applyAlignment="1">
      <alignment horizontal="center" vertical="center" wrapText="1"/>
    </xf>
    <xf numFmtId="0" fontId="5" fillId="0" borderId="352" xfId="0" applyFont="1" applyFill="1" applyBorder="1" applyAlignment="1">
      <alignment horizontal="center" vertical="center" wrapText="1"/>
    </xf>
    <xf numFmtId="0" fontId="5" fillId="0" borderId="353" xfId="0" applyFont="1" applyFill="1" applyBorder="1" applyAlignment="1">
      <alignment horizontal="center" vertical="center" wrapText="1"/>
    </xf>
    <xf numFmtId="0" fontId="5" fillId="0" borderId="356" xfId="0" applyFont="1" applyFill="1" applyBorder="1" applyAlignment="1">
      <alignment horizontal="center" vertical="center" wrapText="1"/>
    </xf>
    <xf numFmtId="0" fontId="12" fillId="0" borderId="353" xfId="0" applyFont="1" applyFill="1" applyBorder="1" applyAlignment="1">
      <alignment horizontal="center" vertical="center" wrapText="1"/>
    </xf>
    <xf numFmtId="0" fontId="5" fillId="0" borderId="357" xfId="0" applyFont="1" applyFill="1" applyBorder="1" applyAlignment="1">
      <alignment horizontal="center" vertical="center" wrapText="1"/>
    </xf>
    <xf numFmtId="0" fontId="5" fillId="0" borderId="358" xfId="0" applyFont="1" applyFill="1" applyBorder="1" applyAlignment="1">
      <alignment horizontal="center" vertical="center" wrapText="1"/>
    </xf>
    <xf numFmtId="0" fontId="5" fillId="0" borderId="359" xfId="0" applyFont="1" applyFill="1" applyBorder="1" applyAlignment="1">
      <alignment horizontal="center" vertical="center" wrapText="1"/>
    </xf>
    <xf numFmtId="0" fontId="5" fillId="0" borderId="35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1" fillId="4" borderId="14" xfId="6" quotePrefix="1" applyFont="1" applyFill="1" applyBorder="1" applyAlignment="1">
      <alignment horizontal="center" vertical="center" wrapText="1"/>
    </xf>
    <xf numFmtId="0" fontId="41" fillId="4" borderId="14" xfId="6" applyFont="1" applyFill="1" applyBorder="1" applyAlignment="1">
      <alignment horizontal="center" vertical="center" wrapText="1"/>
    </xf>
    <xf numFmtId="0" fontId="42" fillId="4" borderId="289" xfId="0" applyFont="1" applyFill="1" applyBorder="1" applyAlignment="1">
      <alignment horizontal="left"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5" fillId="4" borderId="361" xfId="6" quotePrefix="1" applyFont="1" applyFill="1" applyBorder="1" applyAlignment="1">
      <alignment horizontal="center" vertical="center" wrapText="1"/>
    </xf>
    <xf numFmtId="0" fontId="41" fillId="4" borderId="362" xfId="6" quotePrefix="1" applyFont="1" applyFill="1" applyBorder="1" applyAlignment="1">
      <alignment horizontal="center" vertical="center" wrapText="1"/>
    </xf>
    <xf numFmtId="0" fontId="41" fillId="4" borderId="363" xfId="6" quotePrefix="1" applyFont="1" applyFill="1" applyBorder="1" applyAlignment="1">
      <alignment horizontal="center" vertical="center" wrapText="1"/>
    </xf>
    <xf numFmtId="0" fontId="41" fillId="4" borderId="14" xfId="10" quotePrefix="1" applyFont="1" applyFill="1" applyBorder="1" applyAlignment="1">
      <alignment horizontal="center" vertical="center" wrapText="1"/>
    </xf>
    <xf numFmtId="0" fontId="42" fillId="4" borderId="364" xfId="0" applyFont="1" applyFill="1" applyBorder="1" applyAlignment="1">
      <alignment horizontal="center" vertical="center" wrapText="1"/>
    </xf>
    <xf numFmtId="0" fontId="42" fillId="4" borderId="361" xfId="0" applyFont="1" applyFill="1" applyBorder="1" applyAlignment="1">
      <alignment horizontal="center" vertical="center" wrapText="1"/>
    </xf>
    <xf numFmtId="0" fontId="42" fillId="4" borderId="362" xfId="0" applyFont="1" applyFill="1" applyBorder="1" applyAlignment="1">
      <alignment horizontal="center" vertical="center" wrapText="1"/>
    </xf>
    <xf numFmtId="0" fontId="41" fillId="4" borderId="3" xfId="10" quotePrefix="1" applyFont="1" applyFill="1" applyBorder="1" applyAlignment="1">
      <alignment vertical="center" wrapText="1"/>
    </xf>
    <xf numFmtId="0" fontId="42" fillId="4" borderId="14" xfId="0" applyFont="1" applyFill="1" applyBorder="1" applyAlignment="1">
      <alignment horizontal="center" vertical="center"/>
    </xf>
    <xf numFmtId="0" fontId="45" fillId="4" borderId="14" xfId="0" applyFont="1" applyFill="1" applyBorder="1" applyAlignment="1">
      <alignment horizontal="center" vertical="center"/>
    </xf>
    <xf numFmtId="0" fontId="42" fillId="4" borderId="285" xfId="0" applyFont="1" applyFill="1" applyBorder="1" applyAlignment="1">
      <alignment horizontal="left" vertical="center" wrapText="1"/>
    </xf>
    <xf numFmtId="0" fontId="127" fillId="11" borderId="302" xfId="0" applyFont="1" applyFill="1" applyBorder="1" applyAlignment="1">
      <alignment horizontal="centerContinuous" vertical="center" wrapText="1"/>
    </xf>
    <xf numFmtId="0" fontId="127" fillId="11" borderId="280" xfId="0" applyFont="1" applyFill="1" applyBorder="1" applyAlignment="1">
      <alignment horizontal="center" vertical="center" wrapText="1"/>
    </xf>
    <xf numFmtId="0" fontId="128" fillId="11" borderId="302" xfId="0" applyFont="1" applyFill="1" applyBorder="1" applyAlignment="1">
      <alignment vertical="center" wrapText="1"/>
    </xf>
    <xf numFmtId="0" fontId="129" fillId="11" borderId="343" xfId="0" applyFont="1" applyFill="1" applyBorder="1" applyAlignment="1">
      <alignment horizontal="center" vertical="center" wrapText="1"/>
    </xf>
    <xf numFmtId="0" fontId="129" fillId="11" borderId="339" xfId="0" applyFont="1" applyFill="1" applyBorder="1" applyAlignment="1">
      <alignment horizontal="center" vertical="center" wrapText="1"/>
    </xf>
    <xf numFmtId="0" fontId="128" fillId="11" borderId="340" xfId="0" applyFont="1" applyFill="1" applyBorder="1" applyAlignment="1">
      <alignment horizontal="center" vertical="center" wrapText="1"/>
    </xf>
    <xf numFmtId="0" fontId="42" fillId="11" borderId="343" xfId="0" applyFont="1" applyFill="1" applyBorder="1" applyAlignment="1">
      <alignment horizontal="center" vertical="center" wrapText="1"/>
    </xf>
    <xf numFmtId="0" fontId="42" fillId="11" borderId="339" xfId="0" applyFont="1" applyFill="1" applyBorder="1" applyAlignment="1">
      <alignment horizontal="center" vertical="center" wrapText="1"/>
    </xf>
    <xf numFmtId="0" fontId="42" fillId="11" borderId="340" xfId="0" applyFont="1" applyFill="1" applyBorder="1" applyAlignment="1">
      <alignment horizontal="center" vertical="center" wrapText="1"/>
    </xf>
    <xf numFmtId="0" fontId="129" fillId="11" borderId="284" xfId="0" applyFont="1" applyFill="1" applyBorder="1" applyAlignment="1">
      <alignment vertical="center" wrapText="1"/>
    </xf>
    <xf numFmtId="0" fontId="129" fillId="11" borderId="294" xfId="0" applyFont="1" applyFill="1" applyBorder="1" applyAlignment="1">
      <alignment horizontal="center" vertical="center" wrapText="1"/>
    </xf>
    <xf numFmtId="0" fontId="129" fillId="11" borderId="274" xfId="0" applyFont="1" applyFill="1" applyBorder="1" applyAlignment="1">
      <alignment horizontal="center" vertical="center" wrapText="1"/>
    </xf>
    <xf numFmtId="0" fontId="128" fillId="11" borderId="272" xfId="0" applyFont="1" applyFill="1" applyBorder="1" applyAlignment="1">
      <alignment horizontal="center" vertical="center" wrapText="1"/>
    </xf>
    <xf numFmtId="0" fontId="42" fillId="11" borderId="294" xfId="0" applyFont="1" applyFill="1" applyBorder="1" applyAlignment="1">
      <alignment horizontal="center" vertical="center" wrapText="1"/>
    </xf>
    <xf numFmtId="0" fontId="42" fillId="11" borderId="274" xfId="0" applyFont="1" applyFill="1" applyBorder="1" applyAlignment="1">
      <alignment horizontal="center" vertical="center" wrapText="1"/>
    </xf>
    <xf numFmtId="0" fontId="42" fillId="11" borderId="272" xfId="0" applyFont="1" applyFill="1" applyBorder="1" applyAlignment="1">
      <alignment horizontal="center" vertical="center" wrapText="1"/>
    </xf>
    <xf numFmtId="0" fontId="129" fillId="0" borderId="294" xfId="0" applyFont="1" applyBorder="1" applyAlignment="1">
      <alignment horizontal="center" vertical="center" wrapText="1"/>
    </xf>
    <xf numFmtId="0" fontId="129" fillId="0" borderId="274" xfId="0" applyFont="1" applyBorder="1" applyAlignment="1">
      <alignment horizontal="center" vertical="center" wrapText="1"/>
    </xf>
    <xf numFmtId="0" fontId="128" fillId="0" borderId="272" xfId="0" applyFont="1" applyBorder="1" applyAlignment="1">
      <alignment horizontal="center" vertical="center" wrapText="1"/>
    </xf>
    <xf numFmtId="0" fontId="128" fillId="11" borderId="292" xfId="0" applyFont="1" applyFill="1" applyBorder="1" applyAlignment="1">
      <alignment horizontal="center" vertical="center" wrapText="1"/>
    </xf>
    <xf numFmtId="0" fontId="128" fillId="11" borderId="277" xfId="0" applyFont="1" applyFill="1" applyBorder="1" applyAlignment="1">
      <alignment horizontal="center" vertical="center" wrapText="1"/>
    </xf>
    <xf numFmtId="0" fontId="128" fillId="11" borderId="280" xfId="0" applyFont="1" applyFill="1" applyBorder="1" applyAlignment="1">
      <alignment horizontal="center" vertical="center" wrapText="1"/>
    </xf>
    <xf numFmtId="0" fontId="42" fillId="11" borderId="289" xfId="0" applyFont="1" applyFill="1" applyBorder="1" applyAlignment="1">
      <alignment horizontal="left" vertical="center" wrapText="1"/>
    </xf>
    <xf numFmtId="0" fontId="127" fillId="11" borderId="344" xfId="0" applyFont="1" applyFill="1" applyBorder="1" applyAlignment="1">
      <alignment horizontal="center" vertical="center" wrapText="1"/>
    </xf>
    <xf numFmtId="0" fontId="127" fillId="11" borderId="361" xfId="0" applyFont="1" applyFill="1" applyBorder="1" applyAlignment="1">
      <alignment horizontal="center" vertical="center" wrapText="1"/>
    </xf>
    <xf numFmtId="0" fontId="128" fillId="11" borderId="362" xfId="0" applyFont="1" applyFill="1" applyBorder="1" applyAlignment="1">
      <alignment horizontal="center" vertical="center" wrapText="1"/>
    </xf>
    <xf numFmtId="0" fontId="42" fillId="11" borderId="284" xfId="0" applyFont="1" applyFill="1" applyBorder="1" applyAlignment="1">
      <alignment horizontal="left" vertical="center" wrapText="1"/>
    </xf>
    <xf numFmtId="0" fontId="127" fillId="11" borderId="294" xfId="0" applyFont="1" applyFill="1" applyBorder="1" applyAlignment="1">
      <alignment horizontal="center" vertical="center" wrapText="1"/>
    </xf>
    <xf numFmtId="0" fontId="128" fillId="11" borderId="276" xfId="0" applyFont="1" applyFill="1" applyBorder="1" applyAlignment="1">
      <alignment horizontal="center" vertical="center" wrapText="1"/>
    </xf>
    <xf numFmtId="0" fontId="128" fillId="11" borderId="300" xfId="0" applyFont="1" applyFill="1" applyBorder="1" applyAlignment="1">
      <alignment horizontal="center" vertical="center" wrapText="1"/>
    </xf>
    <xf numFmtId="0" fontId="128" fillId="11" borderId="342" xfId="0" applyFont="1" applyFill="1" applyBorder="1" applyAlignment="1">
      <alignment vertical="center" wrapText="1"/>
    </xf>
    <xf numFmtId="0" fontId="128" fillId="11" borderId="328" xfId="0" applyFont="1" applyFill="1" applyBorder="1" applyAlignment="1">
      <alignment horizontal="center" vertical="center" wrapText="1"/>
    </xf>
    <xf numFmtId="0" fontId="42" fillId="11" borderId="327" xfId="0" applyFont="1" applyFill="1" applyBorder="1" applyAlignment="1">
      <alignment horizontal="center" vertical="center" wrapText="1"/>
    </xf>
    <xf numFmtId="0" fontId="129" fillId="11" borderId="295" xfId="0" applyFont="1" applyFill="1" applyBorder="1" applyAlignment="1">
      <alignment vertical="center" wrapText="1"/>
    </xf>
    <xf numFmtId="0" fontId="128" fillId="11" borderId="282" xfId="0" applyFont="1" applyFill="1" applyBorder="1" applyAlignment="1">
      <alignment horizontal="center" vertical="center" wrapText="1"/>
    </xf>
    <xf numFmtId="0" fontId="42" fillId="11" borderId="278" xfId="0" applyFont="1" applyFill="1" applyBorder="1" applyAlignment="1">
      <alignment horizontal="center" vertical="center" wrapText="1"/>
    </xf>
    <xf numFmtId="0" fontId="128" fillId="11" borderId="281" xfId="0" applyFont="1" applyFill="1" applyBorder="1" applyAlignment="1">
      <alignment vertical="center" wrapText="1"/>
    </xf>
    <xf numFmtId="0" fontId="128" fillId="11" borderId="283" xfId="0" applyFont="1" applyFill="1" applyBorder="1" applyAlignment="1">
      <alignment horizontal="center" vertical="center" wrapText="1"/>
    </xf>
    <xf numFmtId="0" fontId="128" fillId="11" borderId="287" xfId="0" applyFont="1" applyFill="1" applyBorder="1" applyAlignment="1">
      <alignment horizontal="center" vertical="center" wrapText="1"/>
    </xf>
    <xf numFmtId="0" fontId="128" fillId="11" borderId="291" xfId="0" applyFont="1" applyFill="1" applyBorder="1" applyAlignment="1">
      <alignment horizontal="center" vertical="center" wrapText="1"/>
    </xf>
    <xf numFmtId="0" fontId="128" fillId="11" borderId="286" xfId="0" applyFont="1" applyFill="1" applyBorder="1" applyAlignment="1">
      <alignment horizontal="center" vertical="center" wrapText="1"/>
    </xf>
    <xf numFmtId="0" fontId="128" fillId="11" borderId="279" xfId="0" applyFont="1" applyFill="1" applyBorder="1" applyAlignment="1">
      <alignment horizontal="center" vertical="center" wrapText="1"/>
    </xf>
    <xf numFmtId="0" fontId="128" fillId="11" borderId="14" xfId="0" applyFont="1" applyFill="1" applyBorder="1" applyAlignment="1">
      <alignment horizontal="center" vertical="center" wrapText="1"/>
    </xf>
    <xf numFmtId="0" fontId="128" fillId="11" borderId="296" xfId="0" applyFont="1" applyFill="1" applyBorder="1" applyAlignment="1">
      <alignment horizontal="center" vertical="center" wrapText="1"/>
    </xf>
    <xf numFmtId="0" fontId="128" fillId="11" borderId="297" xfId="0" applyFont="1" applyFill="1" applyBorder="1" applyAlignment="1">
      <alignment horizontal="center" vertical="center" wrapText="1"/>
    </xf>
    <xf numFmtId="0" fontId="128" fillId="11" borderId="298" xfId="0" applyFont="1" applyFill="1" applyBorder="1" applyAlignment="1">
      <alignment horizontal="center" vertical="center" wrapText="1"/>
    </xf>
    <xf numFmtId="0" fontId="128" fillId="11" borderId="349" xfId="0" applyFont="1" applyFill="1" applyBorder="1" applyAlignment="1">
      <alignment horizontal="center" vertical="center" wrapText="1"/>
    </xf>
    <xf numFmtId="0" fontId="42" fillId="11" borderId="14" xfId="0" applyFont="1" applyFill="1" applyBorder="1" applyAlignment="1">
      <alignment horizontal="center" vertical="center"/>
    </xf>
    <xf numFmtId="0" fontId="42" fillId="11" borderId="296" xfId="0" applyFont="1" applyFill="1" applyBorder="1" applyAlignment="1">
      <alignment horizontal="center" vertical="center"/>
    </xf>
    <xf numFmtId="0" fontId="42" fillId="11" borderId="297" xfId="0" applyFont="1" applyFill="1" applyBorder="1" applyAlignment="1">
      <alignment horizontal="center" vertical="center"/>
    </xf>
    <xf numFmtId="0" fontId="23" fillId="11" borderId="285" xfId="0" applyFont="1" applyFill="1" applyBorder="1" applyAlignment="1">
      <alignment horizontal="left" vertical="center" wrapText="1"/>
    </xf>
    <xf numFmtId="0" fontId="23" fillId="11" borderId="365" xfId="0" applyFont="1" applyFill="1" applyBorder="1" applyAlignment="1">
      <alignment horizontal="center" vertical="center"/>
    </xf>
    <xf numFmtId="0" fontId="23" fillId="11" borderId="267" xfId="0" applyFont="1" applyFill="1" applyBorder="1" applyAlignment="1">
      <alignment horizontal="center" vertical="center"/>
    </xf>
    <xf numFmtId="0" fontId="23" fillId="11" borderId="268" xfId="0" applyFont="1" applyFill="1" applyBorder="1" applyAlignment="1">
      <alignment horizontal="center" vertical="center"/>
    </xf>
    <xf numFmtId="0" fontId="23" fillId="11" borderId="271" xfId="0" applyFont="1" applyFill="1" applyBorder="1" applyAlignment="1">
      <alignment horizontal="center" vertical="center"/>
    </xf>
    <xf numFmtId="0" fontId="100" fillId="11" borderId="266" xfId="0" applyFont="1" applyFill="1" applyBorder="1" applyAlignment="1">
      <alignment horizontal="center" vertical="center" wrapText="1"/>
    </xf>
    <xf numFmtId="0" fontId="100" fillId="11" borderId="277" xfId="0" applyFont="1" applyFill="1" applyBorder="1" applyAlignment="1">
      <alignment horizontal="center" vertical="center" wrapText="1"/>
    </xf>
    <xf numFmtId="0" fontId="100" fillId="11" borderId="280" xfId="0" applyFont="1" applyFill="1" applyBorder="1" applyAlignment="1">
      <alignment horizontal="center" vertical="center" wrapText="1"/>
    </xf>
    <xf numFmtId="0" fontId="100" fillId="11" borderId="292" xfId="0" applyFont="1" applyFill="1" applyBorder="1" applyAlignment="1">
      <alignment horizontal="center" vertical="center" wrapText="1"/>
    </xf>
    <xf numFmtId="0" fontId="100" fillId="11" borderId="283" xfId="0" applyFont="1" applyFill="1" applyBorder="1" applyAlignment="1">
      <alignment horizontal="center" vertical="center" wrapText="1"/>
    </xf>
    <xf numFmtId="0" fontId="100" fillId="11" borderId="287" xfId="0" applyFont="1" applyFill="1" applyBorder="1" applyAlignment="1">
      <alignment horizontal="center" vertical="center" wrapText="1"/>
    </xf>
    <xf numFmtId="0" fontId="100" fillId="11" borderId="288" xfId="0" applyFont="1" applyFill="1" applyBorder="1" applyAlignment="1">
      <alignment horizontal="center" vertical="center" wrapText="1"/>
    </xf>
    <xf numFmtId="0" fontId="100" fillId="11" borderId="276" xfId="0" applyFont="1" applyFill="1" applyBorder="1" applyAlignment="1">
      <alignment horizontal="center"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17" fillId="4" borderId="361" xfId="6" quotePrefix="1" applyFont="1" applyFill="1" applyBorder="1" applyAlignment="1">
      <alignment horizontal="center" vertical="center" wrapText="1"/>
    </xf>
    <xf numFmtId="0" fontId="131" fillId="0" borderId="2" xfId="24" applyFont="1" applyFill="1" applyBorder="1" applyAlignment="1">
      <alignment horizontal="left" vertical="center" wrapText="1"/>
    </xf>
    <xf numFmtId="0" fontId="33" fillId="0" borderId="25" xfId="0" applyNumberFormat="1" applyFont="1" applyFill="1" applyBorder="1" applyAlignment="1">
      <alignment horizontal="center" vertical="center" wrapText="1"/>
    </xf>
    <xf numFmtId="0" fontId="68" fillId="0" borderId="364" xfId="24" applyFont="1" applyBorder="1" applyAlignment="1">
      <alignment vertical="center"/>
    </xf>
    <xf numFmtId="0" fontId="73" fillId="0" borderId="306" xfId="24" applyFont="1" applyBorder="1" applyAlignment="1">
      <alignment horizontal="center" vertical="center" wrapText="1"/>
    </xf>
    <xf numFmtId="0" fontId="60" fillId="0" borderId="2" xfId="0" applyFont="1" applyFill="1" applyBorder="1" applyAlignment="1">
      <alignment horizontal="left" vertical="center"/>
    </xf>
    <xf numFmtId="49" fontId="60" fillId="0" borderId="2" xfId="0" applyNumberFormat="1" applyFont="1" applyFill="1" applyBorder="1" applyAlignment="1">
      <alignment horizontal="left"/>
    </xf>
    <xf numFmtId="0" fontId="74" fillId="0" borderId="361" xfId="24" applyNumberFormat="1" applyFont="1" applyBorder="1" applyAlignment="1">
      <alignment horizontal="center" vertical="center"/>
    </xf>
    <xf numFmtId="0" fontId="74" fillId="0" borderId="306" xfId="24" applyFont="1" applyBorder="1"/>
    <xf numFmtId="0" fontId="59" fillId="0" borderId="45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/>
    </xf>
    <xf numFmtId="0" fontId="74" fillId="0" borderId="344" xfId="24" applyNumberFormat="1" applyFont="1" applyBorder="1" applyAlignment="1">
      <alignment horizontal="center" vertical="center"/>
    </xf>
    <xf numFmtId="0" fontId="73" fillId="0" borderId="362" xfId="24" applyNumberFormat="1" applyFont="1" applyBorder="1" applyAlignment="1">
      <alignment horizontal="center" vertical="center"/>
    </xf>
    <xf numFmtId="0" fontId="59" fillId="0" borderId="1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 wrapText="1"/>
    </xf>
    <xf numFmtId="0" fontId="73" fillId="0" borderId="50" xfId="0" applyNumberFormat="1" applyFont="1" applyFill="1" applyBorder="1" applyAlignment="1">
      <alignment horizontal="left"/>
    </xf>
    <xf numFmtId="0" fontId="45" fillId="0" borderId="14" xfId="24" applyNumberFormat="1" applyFont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0" fontId="101" fillId="0" borderId="2" xfId="24" applyFont="1" applyBorder="1" applyAlignment="1">
      <alignment horizontal="left" vertical="center" wrapText="1"/>
    </xf>
    <xf numFmtId="0" fontId="59" fillId="0" borderId="337" xfId="0" applyNumberFormat="1" applyFont="1" applyFill="1" applyBorder="1" applyAlignment="1">
      <alignment horizontal="center" vertical="center"/>
    </xf>
    <xf numFmtId="0" fontId="73" fillId="0" borderId="85" xfId="0" applyNumberFormat="1" applyFont="1" applyFill="1" applyBorder="1" applyAlignment="1">
      <alignment horizontal="center"/>
    </xf>
    <xf numFmtId="0" fontId="59" fillId="0" borderId="319" xfId="0" applyNumberFormat="1" applyFont="1" applyFill="1" applyBorder="1" applyAlignment="1">
      <alignment horizontal="center"/>
    </xf>
    <xf numFmtId="0" fontId="59" fillId="0" borderId="337" xfId="0" applyNumberFormat="1" applyFont="1" applyFill="1" applyBorder="1" applyAlignment="1">
      <alignment horizontal="center"/>
    </xf>
    <xf numFmtId="0" fontId="59" fillId="0" borderId="332" xfId="0" applyNumberFormat="1" applyFont="1" applyFill="1" applyBorder="1" applyAlignment="1">
      <alignment horizontal="center" vertical="center"/>
    </xf>
    <xf numFmtId="0" fontId="59" fillId="0" borderId="313" xfId="0" applyNumberFormat="1" applyFont="1" applyFill="1" applyBorder="1" applyAlignment="1">
      <alignment horizontal="center" vertical="center"/>
    </xf>
    <xf numFmtId="0" fontId="42" fillId="0" borderId="46" xfId="24" applyNumberFormat="1" applyFont="1" applyFill="1" applyBorder="1" applyAlignment="1">
      <alignment horizontal="center" vertical="center"/>
    </xf>
    <xf numFmtId="0" fontId="42" fillId="0" borderId="58" xfId="24" applyNumberFormat="1" applyFont="1" applyFill="1" applyBorder="1" applyAlignment="1">
      <alignment horizontal="center" vertical="center"/>
    </xf>
    <xf numFmtId="0" fontId="42" fillId="0" borderId="89" xfId="24" applyNumberFormat="1" applyFont="1" applyFill="1" applyBorder="1" applyAlignment="1">
      <alignment horizontal="center" vertical="center"/>
    </xf>
    <xf numFmtId="0" fontId="45" fillId="0" borderId="58" xfId="24" applyNumberFormat="1" applyFont="1" applyFill="1" applyBorder="1" applyAlignment="1">
      <alignment horizontal="center" vertical="center"/>
    </xf>
    <xf numFmtId="0" fontId="4" fillId="4" borderId="347" xfId="3" quotePrefix="1" applyFont="1" applyFill="1" applyBorder="1" applyAlignment="1">
      <alignment horizontal="center" vertical="center" wrapText="1"/>
    </xf>
    <xf numFmtId="0" fontId="19" fillId="4" borderId="347" xfId="10" quotePrefix="1" applyFont="1" applyFill="1" applyBorder="1" applyAlignment="1">
      <alignment vertical="center" wrapText="1"/>
    </xf>
    <xf numFmtId="0" fontId="16" fillId="4" borderId="347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344" xfId="10" quotePrefix="1" applyFont="1" applyFill="1" applyBorder="1" applyAlignment="1">
      <alignment vertical="center" wrapText="1"/>
    </xf>
    <xf numFmtId="0" fontId="16" fillId="4" borderId="361" xfId="10" quotePrefix="1" applyFont="1" applyFill="1" applyBorder="1" applyAlignment="1">
      <alignment vertical="center" wrapText="1"/>
    </xf>
    <xf numFmtId="0" fontId="16" fillId="4" borderId="362" xfId="10" quotePrefix="1" applyFont="1" applyFill="1" applyBorder="1" applyAlignment="1">
      <alignment vertical="center" wrapText="1"/>
    </xf>
    <xf numFmtId="0" fontId="16" fillId="4" borderId="364" xfId="10" quotePrefix="1" applyFont="1" applyFill="1" applyBorder="1" applyAlignment="1">
      <alignment vertical="center" wrapText="1"/>
    </xf>
    <xf numFmtId="0" fontId="16" fillId="4" borderId="363" xfId="10" quotePrefix="1" applyFont="1" applyFill="1" applyBorder="1" applyAlignment="1">
      <alignment vertical="center" wrapText="1"/>
    </xf>
    <xf numFmtId="0" fontId="18" fillId="4" borderId="348" xfId="0" applyFont="1" applyFill="1" applyBorder="1" applyAlignment="1">
      <alignment horizontal="left" vertical="center" wrapText="1"/>
    </xf>
    <xf numFmtId="0" fontId="16" fillId="4" borderId="14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25" xfId="3" quotePrefix="1" applyFont="1" applyFill="1" applyBorder="1" applyAlignment="1">
      <alignment horizontal="center" vertical="center" textRotation="255" wrapText="1"/>
    </xf>
    <xf numFmtId="0" fontId="23" fillId="4" borderId="348" xfId="0" applyFont="1" applyFill="1" applyBorder="1" applyAlignment="1">
      <alignment horizontal="left" vertical="center" wrapText="1"/>
    </xf>
    <xf numFmtId="0" fontId="17" fillId="4" borderId="344" xfId="10" quotePrefix="1" applyFont="1" applyFill="1" applyBorder="1" applyAlignment="1">
      <alignment vertical="center" wrapText="1"/>
    </xf>
    <xf numFmtId="0" fontId="17" fillId="4" borderId="361" xfId="10" quotePrefix="1" applyFont="1" applyFill="1" applyBorder="1" applyAlignment="1">
      <alignment vertical="center" wrapText="1"/>
    </xf>
    <xf numFmtId="0" fontId="17" fillId="4" borderId="362" xfId="10" quotePrefix="1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21" fillId="4" borderId="347" xfId="0" applyFont="1" applyFill="1" applyBorder="1" applyAlignment="1">
      <alignment horizontal="left" vertical="center" wrapText="1"/>
    </xf>
    <xf numFmtId="0" fontId="18" fillId="4" borderId="347" xfId="0" applyFont="1" applyFill="1" applyBorder="1" applyAlignment="1">
      <alignment horizontal="left" vertical="center" wrapText="1"/>
    </xf>
    <xf numFmtId="0" fontId="18" fillId="4" borderId="14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7" fillId="4" borderId="344" xfId="10" quotePrefix="1" applyFont="1" applyFill="1" applyBorder="1" applyAlignment="1">
      <alignment horizontal="center" vertical="center" wrapText="1"/>
    </xf>
    <xf numFmtId="0" fontId="17" fillId="4" borderId="361" xfId="10" quotePrefix="1" applyFont="1" applyFill="1" applyBorder="1" applyAlignment="1">
      <alignment horizontal="center" vertical="center" wrapText="1"/>
    </xf>
    <xf numFmtId="0" fontId="17" fillId="4" borderId="362" xfId="10" quotePrefix="1" applyFont="1" applyFill="1" applyBorder="1" applyAlignment="1">
      <alignment horizontal="center" vertical="center" wrapText="1"/>
    </xf>
    <xf numFmtId="0" fontId="16" fillId="4" borderId="14" xfId="10" quotePrefix="1" applyFont="1" applyFill="1" applyBorder="1" applyAlignment="1">
      <alignment horizontal="center" vertical="center" wrapText="1"/>
    </xf>
    <xf numFmtId="0" fontId="17" fillId="4" borderId="362" xfId="6" quotePrefix="1" applyFont="1" applyFill="1" applyBorder="1" applyAlignment="1">
      <alignment horizontal="center" vertical="center" wrapText="1"/>
    </xf>
    <xf numFmtId="0" fontId="17" fillId="4" borderId="364" xfId="6" quotePrefix="1" applyFont="1" applyFill="1" applyBorder="1" applyAlignment="1">
      <alignment horizontal="center" vertical="center" wrapText="1"/>
    </xf>
    <xf numFmtId="0" fontId="17" fillId="4" borderId="363" xfId="6" quotePrefix="1" applyFont="1" applyFill="1" applyBorder="1" applyAlignment="1">
      <alignment horizontal="center" vertical="center" wrapText="1"/>
    </xf>
    <xf numFmtId="0" fontId="16" fillId="4" borderId="344" xfId="6" applyFont="1" applyFill="1" applyBorder="1" applyAlignment="1">
      <alignment horizontal="center" vertical="center" wrapText="1"/>
    </xf>
    <xf numFmtId="0" fontId="16" fillId="4" borderId="362" xfId="6" applyFont="1" applyFill="1" applyBorder="1" applyAlignment="1">
      <alignment horizontal="center" vertical="center" wrapText="1"/>
    </xf>
    <xf numFmtId="0" fontId="16" fillId="4" borderId="361" xfId="6" applyFont="1" applyFill="1" applyBorder="1" applyAlignment="1">
      <alignment horizontal="center" vertical="center" wrapText="1"/>
    </xf>
    <xf numFmtId="0" fontId="17" fillId="4" borderId="14" xfId="6" quotePrefix="1" applyFont="1" applyFill="1" applyBorder="1" applyAlignment="1">
      <alignment horizontal="center" vertical="center" wrapText="1"/>
    </xf>
    <xf numFmtId="0" fontId="16" fillId="4" borderId="14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344" xfId="0" applyFont="1" applyFill="1" applyBorder="1" applyAlignment="1">
      <alignment horizontal="center" vertical="center"/>
    </xf>
    <xf numFmtId="0" fontId="24" fillId="4" borderId="361" xfId="0" applyFont="1" applyFill="1" applyBorder="1" applyAlignment="1">
      <alignment horizontal="center" vertical="center"/>
    </xf>
    <xf numFmtId="0" fontId="17" fillId="4" borderId="363" xfId="10" quotePrefix="1" applyFont="1" applyFill="1" applyBorder="1" applyAlignment="1">
      <alignment horizontal="center" vertical="center" wrapText="1"/>
    </xf>
    <xf numFmtId="0" fontId="24" fillId="4" borderId="364" xfId="0" applyFont="1" applyFill="1" applyBorder="1" applyAlignment="1">
      <alignment horizontal="center" vertical="center"/>
    </xf>
    <xf numFmtId="0" fontId="15" fillId="4" borderId="364" xfId="0" applyFont="1" applyFill="1" applyBorder="1" applyAlignment="1">
      <alignment horizontal="center" vertical="center"/>
    </xf>
    <xf numFmtId="0" fontId="15" fillId="4" borderId="361" xfId="0" applyFont="1" applyFill="1" applyBorder="1" applyAlignment="1">
      <alignment horizontal="center" vertical="center"/>
    </xf>
    <xf numFmtId="0" fontId="20" fillId="4" borderId="344" xfId="0" applyFont="1" applyFill="1" applyBorder="1" applyAlignment="1">
      <alignment horizontal="center" vertical="center" wrapText="1"/>
    </xf>
    <xf numFmtId="0" fontId="20" fillId="4" borderId="361" xfId="0" applyFont="1" applyFill="1" applyBorder="1" applyAlignment="1">
      <alignment horizontal="center" vertical="center" wrapText="1"/>
    </xf>
    <xf numFmtId="0" fontId="20" fillId="4" borderId="362" xfId="0" applyFont="1" applyFill="1" applyBorder="1" applyAlignment="1">
      <alignment horizontal="center" vertical="center" wrapText="1"/>
    </xf>
    <xf numFmtId="0" fontId="20" fillId="4" borderId="364" xfId="0" applyFont="1" applyFill="1" applyBorder="1" applyAlignment="1">
      <alignment horizontal="center" vertical="center" wrapText="1"/>
    </xf>
    <xf numFmtId="0" fontId="20" fillId="4" borderId="363" xfId="0" applyFont="1" applyFill="1" applyBorder="1" applyAlignment="1">
      <alignment horizontal="center" vertical="center" wrapText="1"/>
    </xf>
    <xf numFmtId="0" fontId="17" fillId="4" borderId="363" xfId="10" quotePrefix="1" applyFont="1" applyFill="1" applyBorder="1" applyAlignment="1">
      <alignment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368" xfId="0" applyFont="1" applyFill="1" applyBorder="1" applyAlignment="1">
      <alignment horizontal="center" vertical="center" wrapText="1"/>
    </xf>
    <xf numFmtId="0" fontId="82" fillId="0" borderId="365" xfId="0" applyFont="1" applyFill="1" applyBorder="1" applyAlignment="1">
      <alignment horizontal="center" vertical="center" wrapText="1"/>
    </xf>
    <xf numFmtId="0" fontId="82" fillId="0" borderId="41" xfId="0" applyFont="1" applyFill="1" applyBorder="1" applyAlignment="1">
      <alignment horizontal="center" vertical="center" wrapText="1"/>
    </xf>
    <xf numFmtId="0" fontId="5" fillId="0" borderId="359" xfId="0" applyFont="1" applyFill="1" applyBorder="1" applyAlignment="1">
      <alignment horizontal="center" vertical="center"/>
    </xf>
    <xf numFmtId="0" fontId="12" fillId="0" borderId="0" xfId="0" applyFont="1" applyFill="1" applyAlignment="1">
      <alignment wrapText="1"/>
    </xf>
    <xf numFmtId="0" fontId="37" fillId="4" borderId="0" xfId="0" applyFont="1" applyFill="1" applyAlignment="1">
      <alignment horizontal="center"/>
    </xf>
    <xf numFmtId="0" fontId="17" fillId="5" borderId="362" xfId="10" quotePrefix="1" applyFont="1" applyFill="1" applyBorder="1" applyAlignment="1">
      <alignment horizontal="center" vertical="center" wrapText="1"/>
    </xf>
    <xf numFmtId="0" fontId="17" fillId="5" borderId="361" xfId="10" quotePrefix="1" applyFont="1" applyFill="1" applyBorder="1" applyAlignment="1">
      <alignment horizontal="center" vertical="center" wrapText="1"/>
    </xf>
    <xf numFmtId="0" fontId="16" fillId="5" borderId="362" xfId="10" quotePrefix="1" applyFont="1" applyFill="1" applyBorder="1" applyAlignment="1">
      <alignment horizontal="center" vertical="center" wrapText="1"/>
    </xf>
    <xf numFmtId="0" fontId="24" fillId="5" borderId="344" xfId="0" applyFont="1" applyFill="1" applyBorder="1" applyAlignment="1">
      <alignment horizontal="center" vertical="center"/>
    </xf>
    <xf numFmtId="0" fontId="24" fillId="5" borderId="361" xfId="0" applyFont="1" applyFill="1" applyBorder="1" applyAlignment="1">
      <alignment horizontal="center" vertical="center"/>
    </xf>
    <xf numFmtId="0" fontId="17" fillId="5" borderId="363" xfId="10" quotePrefix="1" applyFont="1" applyFill="1" applyBorder="1" applyAlignment="1">
      <alignment horizontal="center" vertical="center" wrapText="1"/>
    </xf>
    <xf numFmtId="0" fontId="24" fillId="5" borderId="364" xfId="0" applyFont="1" applyFill="1" applyBorder="1" applyAlignment="1">
      <alignment horizontal="center" vertical="center"/>
    </xf>
    <xf numFmtId="0" fontId="21" fillId="5" borderId="366" xfId="0" applyFont="1" applyFill="1" applyBorder="1" applyAlignment="1">
      <alignment horizontal="left" vertical="center" wrapText="1"/>
    </xf>
    <xf numFmtId="0" fontId="20" fillId="5" borderId="344" xfId="0" applyFont="1" applyFill="1" applyBorder="1" applyAlignment="1">
      <alignment horizontal="center" vertical="center" wrapText="1"/>
    </xf>
    <xf numFmtId="0" fontId="20" fillId="5" borderId="361" xfId="0" applyFont="1" applyFill="1" applyBorder="1" applyAlignment="1">
      <alignment horizontal="center" vertical="center" wrapText="1"/>
    </xf>
    <xf numFmtId="0" fontId="20" fillId="5" borderId="362" xfId="0" applyFont="1" applyFill="1" applyBorder="1" applyAlignment="1">
      <alignment horizontal="center" vertical="center" wrapText="1"/>
    </xf>
    <xf numFmtId="0" fontId="20" fillId="5" borderId="363" xfId="0" applyFont="1" applyFill="1" applyBorder="1" applyAlignment="1">
      <alignment horizontal="center" vertical="center" wrapText="1"/>
    </xf>
    <xf numFmtId="0" fontId="17" fillId="5" borderId="344" xfId="6" quotePrefix="1" applyFont="1" applyFill="1" applyBorder="1" applyAlignment="1">
      <alignment horizontal="center" vertical="center" wrapText="1"/>
    </xf>
    <xf numFmtId="0" fontId="17" fillId="5" borderId="364" xfId="6" quotePrefix="1" applyFont="1" applyFill="1" applyBorder="1" applyAlignment="1">
      <alignment horizontal="center" vertical="center" wrapText="1"/>
    </xf>
    <xf numFmtId="0" fontId="16" fillId="5" borderId="344" xfId="6" applyFont="1" applyFill="1" applyBorder="1" applyAlignment="1">
      <alignment horizontal="center" vertical="center" wrapText="1"/>
    </xf>
    <xf numFmtId="0" fontId="16" fillId="5" borderId="361" xfId="6" applyFont="1" applyFill="1" applyBorder="1" applyAlignment="1">
      <alignment horizontal="center" vertical="center" wrapText="1"/>
    </xf>
    <xf numFmtId="0" fontId="16" fillId="5" borderId="362" xfId="6" applyFont="1" applyFill="1" applyBorder="1" applyAlignment="1">
      <alignment horizontal="center" vertical="center" wrapText="1"/>
    </xf>
    <xf numFmtId="0" fontId="16" fillId="5" borderId="344" xfId="10" quotePrefix="1" applyFont="1" applyFill="1" applyBorder="1" applyAlignment="1">
      <alignment vertical="center" wrapText="1"/>
    </xf>
    <xf numFmtId="0" fontId="16" fillId="5" borderId="361" xfId="10" quotePrefix="1" applyFont="1" applyFill="1" applyBorder="1" applyAlignment="1">
      <alignment vertical="center" wrapText="1"/>
    </xf>
    <xf numFmtId="0" fontId="17" fillId="5" borderId="362" xfId="10" quotePrefix="1" applyFont="1" applyFill="1" applyBorder="1" applyAlignment="1">
      <alignment vertical="center" wrapText="1"/>
    </xf>
    <xf numFmtId="0" fontId="17" fillId="5" borderId="363" xfId="10" quotePrefix="1" applyFont="1" applyFill="1" applyBorder="1" applyAlignment="1">
      <alignment vertical="center" wrapText="1"/>
    </xf>
    <xf numFmtId="0" fontId="10" fillId="4" borderId="370" xfId="3" quotePrefix="1" applyFont="1" applyFill="1" applyBorder="1" applyAlignment="1">
      <alignment horizontal="center" vertical="center" wrapText="1"/>
    </xf>
    <xf numFmtId="0" fontId="11" fillId="4" borderId="370" xfId="3" quotePrefix="1" applyFont="1" applyFill="1" applyBorder="1" applyAlignment="1">
      <alignment horizontal="center" vertical="center" wrapText="1"/>
    </xf>
    <xf numFmtId="0" fontId="4" fillId="4" borderId="348" xfId="3" quotePrefix="1" applyFont="1" applyFill="1" applyBorder="1" applyAlignment="1">
      <alignment horizontal="center" vertical="center" wrapText="1"/>
    </xf>
    <xf numFmtId="0" fontId="4" fillId="4" borderId="346" xfId="3" quotePrefix="1" applyFont="1" applyFill="1" applyBorder="1" applyAlignment="1">
      <alignment horizontal="center" vertical="center" wrapText="1"/>
    </xf>
    <xf numFmtId="0" fontId="38" fillId="5" borderId="371" xfId="0" applyFont="1" applyFill="1" applyBorder="1" applyAlignment="1">
      <alignment horizontal="left" vertical="center" wrapText="1"/>
    </xf>
    <xf numFmtId="0" fontId="16" fillId="5" borderId="361" xfId="6" quotePrefix="1" applyFont="1" applyFill="1" applyBorder="1" applyAlignment="1">
      <alignment horizontal="center" vertical="center" wrapText="1"/>
    </xf>
    <xf numFmtId="0" fontId="16" fillId="5" borderId="362" xfId="6" quotePrefix="1" applyFont="1" applyFill="1" applyBorder="1" applyAlignment="1">
      <alignment horizontal="center" vertical="center" wrapText="1"/>
    </xf>
    <xf numFmtId="0" fontId="16" fillId="5" borderId="364" xfId="6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7" fillId="5" borderId="374" xfId="10" quotePrefix="1" applyFont="1" applyFill="1" applyBorder="1" applyAlignment="1">
      <alignment vertical="center" wrapText="1"/>
    </xf>
    <xf numFmtId="0" fontId="17" fillId="5" borderId="375" xfId="10" quotePrefix="1" applyFont="1" applyFill="1" applyBorder="1" applyAlignment="1">
      <alignment horizontal="center" vertical="center" wrapText="1"/>
    </xf>
    <xf numFmtId="0" fontId="17" fillId="5" borderId="376" xfId="10" quotePrefix="1" applyFont="1" applyFill="1" applyBorder="1" applyAlignment="1">
      <alignment horizontal="center" vertical="center" wrapText="1"/>
    </xf>
    <xf numFmtId="0" fontId="17" fillId="5" borderId="377" xfId="10" quotePrefix="1" applyFont="1" applyFill="1" applyBorder="1" applyAlignment="1">
      <alignment horizontal="center" vertical="center" wrapText="1"/>
    </xf>
    <xf numFmtId="0" fontId="17" fillId="5" borderId="378" xfId="10" quotePrefix="1" applyFont="1" applyFill="1" applyBorder="1" applyAlignment="1">
      <alignment horizontal="center" vertical="center" wrapText="1"/>
    </xf>
    <xf numFmtId="0" fontId="16" fillId="5" borderId="379" xfId="6" applyFont="1" applyFill="1" applyBorder="1" applyAlignment="1">
      <alignment horizontal="center" vertical="center" wrapText="1"/>
    </xf>
    <xf numFmtId="0" fontId="16" fillId="5" borderId="380" xfId="6" applyFont="1" applyFill="1" applyBorder="1" applyAlignment="1">
      <alignment horizontal="center" vertical="center" wrapText="1"/>
    </xf>
    <xf numFmtId="0" fontId="16" fillId="5" borderId="381" xfId="6" applyFont="1" applyFill="1" applyBorder="1" applyAlignment="1">
      <alignment horizontal="center" vertical="center" wrapText="1"/>
    </xf>
    <xf numFmtId="0" fontId="17" fillId="5" borderId="374" xfId="10" applyFont="1" applyFill="1" applyBorder="1" applyAlignment="1">
      <alignment vertical="center" wrapText="1"/>
    </xf>
    <xf numFmtId="0" fontId="17" fillId="5" borderId="375" xfId="10" applyFont="1" applyFill="1" applyBorder="1" applyAlignment="1">
      <alignment horizontal="center" vertical="center" wrapText="1"/>
    </xf>
    <xf numFmtId="0" fontId="16" fillId="5" borderId="382" xfId="6" applyFont="1" applyFill="1" applyBorder="1" applyAlignment="1">
      <alignment horizontal="center" vertical="center" wrapText="1"/>
    </xf>
    <xf numFmtId="0" fontId="16" fillId="5" borderId="376" xfId="6" applyFont="1" applyFill="1" applyBorder="1" applyAlignment="1">
      <alignment horizontal="center" vertical="center" wrapText="1"/>
    </xf>
    <xf numFmtId="0" fontId="16" fillId="5" borderId="378" xfId="6" applyFont="1" applyFill="1" applyBorder="1" applyAlignment="1">
      <alignment horizontal="center" vertical="center" wrapText="1"/>
    </xf>
    <xf numFmtId="0" fontId="17" fillId="5" borderId="383" xfId="10" quotePrefix="1" applyFont="1" applyFill="1" applyBorder="1" applyAlignment="1">
      <alignment horizontal="center" vertical="center" wrapText="1"/>
    </xf>
    <xf numFmtId="0" fontId="16" fillId="5" borderId="384" xfId="6" applyFont="1" applyFill="1" applyBorder="1" applyAlignment="1">
      <alignment horizontal="center" vertical="center" wrapText="1"/>
    </xf>
    <xf numFmtId="0" fontId="16" fillId="5" borderId="385" xfId="6" applyFont="1" applyFill="1" applyBorder="1" applyAlignment="1">
      <alignment horizontal="center" vertical="center" wrapText="1"/>
    </xf>
    <xf numFmtId="0" fontId="17" fillId="5" borderId="373" xfId="6" quotePrefix="1" applyFont="1" applyFill="1" applyBorder="1" applyAlignment="1">
      <alignment horizontal="center" vertical="center" wrapText="1"/>
    </xf>
    <xf numFmtId="0" fontId="24" fillId="5" borderId="384" xfId="0" applyFont="1" applyFill="1" applyBorder="1" applyAlignment="1">
      <alignment horizontal="center" vertical="center"/>
    </xf>
    <xf numFmtId="0" fontId="24" fillId="5" borderId="376" xfId="0" applyFont="1" applyFill="1" applyBorder="1" applyAlignment="1">
      <alignment horizontal="center" vertical="center"/>
    </xf>
    <xf numFmtId="0" fontId="17" fillId="5" borderId="381" xfId="10" quotePrefix="1" applyFont="1" applyFill="1" applyBorder="1" applyAlignment="1">
      <alignment horizontal="center" vertical="center" wrapText="1"/>
    </xf>
    <xf numFmtId="0" fontId="24" fillId="5" borderId="382" xfId="0" applyFont="1" applyFill="1" applyBorder="1" applyAlignment="1">
      <alignment horizontal="center" vertical="center"/>
    </xf>
    <xf numFmtId="0" fontId="20" fillId="5" borderId="384" xfId="0" applyFont="1" applyFill="1" applyBorder="1" applyAlignment="1">
      <alignment horizontal="center" vertical="center" wrapText="1"/>
    </xf>
    <xf numFmtId="0" fontId="20" fillId="5" borderId="376" xfId="0" applyFont="1" applyFill="1" applyBorder="1" applyAlignment="1">
      <alignment horizontal="center" vertical="center" wrapText="1"/>
    </xf>
    <xf numFmtId="0" fontId="20" fillId="5" borderId="378" xfId="0" applyFont="1" applyFill="1" applyBorder="1" applyAlignment="1">
      <alignment horizontal="center" vertical="center" wrapText="1"/>
    </xf>
    <xf numFmtId="0" fontId="20" fillId="5" borderId="382" xfId="0" applyFont="1" applyFill="1" applyBorder="1" applyAlignment="1">
      <alignment horizontal="center" vertical="center" wrapText="1"/>
    </xf>
    <xf numFmtId="0" fontId="20" fillId="5" borderId="377" xfId="0" applyFont="1" applyFill="1" applyBorder="1" applyAlignment="1">
      <alignment horizontal="center" vertical="center" wrapText="1"/>
    </xf>
    <xf numFmtId="0" fontId="18" fillId="5" borderId="386" xfId="0" applyFont="1" applyFill="1" applyBorder="1" applyAlignment="1">
      <alignment horizontal="center" vertical="center"/>
    </xf>
    <xf numFmtId="0" fontId="18" fillId="5" borderId="387" xfId="0" applyFont="1" applyFill="1" applyBorder="1" applyAlignment="1">
      <alignment horizontal="center" vertical="center"/>
    </xf>
    <xf numFmtId="0" fontId="18" fillId="5" borderId="383" xfId="0" applyFont="1" applyFill="1" applyBorder="1" applyAlignment="1">
      <alignment horizontal="center" vertical="center"/>
    </xf>
    <xf numFmtId="0" fontId="18" fillId="5" borderId="38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wrapText="1"/>
    </xf>
    <xf numFmtId="0" fontId="22" fillId="0" borderId="0" xfId="0" applyFont="1" applyFill="1" applyAlignment="1"/>
    <xf numFmtId="0" fontId="85" fillId="0" borderId="0" xfId="3" applyFont="1" applyFill="1" applyBorder="1" applyAlignment="1">
      <alignment horizontal="center" vertical="center" wrapText="1"/>
    </xf>
    <xf numFmtId="0" fontId="10" fillId="4" borderId="392" xfId="3" quotePrefix="1" applyFont="1" applyFill="1" applyBorder="1" applyAlignment="1">
      <alignment horizontal="center" vertical="center" wrapText="1"/>
    </xf>
    <xf numFmtId="0" fontId="11" fillId="4" borderId="392" xfId="3" quotePrefix="1" applyFont="1" applyFill="1" applyBorder="1" applyAlignment="1">
      <alignment horizontal="center" vertical="center" wrapText="1"/>
    </xf>
    <xf numFmtId="0" fontId="4" fillId="4" borderId="390" xfId="3" quotePrefix="1" applyFont="1" applyFill="1" applyBorder="1" applyAlignment="1">
      <alignment horizontal="center" vertical="center" wrapText="1"/>
    </xf>
    <xf numFmtId="0" fontId="135" fillId="0" borderId="393" xfId="10" applyFont="1" applyFill="1" applyBorder="1" applyAlignment="1">
      <alignment vertical="center" wrapText="1"/>
    </xf>
    <xf numFmtId="0" fontId="130" fillId="0" borderId="393" xfId="10" applyFont="1" applyFill="1" applyBorder="1" applyAlignment="1">
      <alignment vertical="center" wrapText="1"/>
    </xf>
    <xf numFmtId="0" fontId="130" fillId="0" borderId="390" xfId="10" applyFont="1" applyFill="1" applyBorder="1" applyAlignment="1">
      <alignment vertical="center" wrapText="1"/>
    </xf>
    <xf numFmtId="0" fontId="130" fillId="0" borderId="394" xfId="10" applyFont="1" applyFill="1" applyBorder="1" applyAlignment="1">
      <alignment vertical="center" wrapText="1"/>
    </xf>
    <xf numFmtId="0" fontId="85" fillId="0" borderId="395" xfId="10" applyFont="1" applyFill="1" applyBorder="1" applyAlignment="1">
      <alignment vertical="center" wrapText="1"/>
    </xf>
    <xf numFmtId="0" fontId="85" fillId="0" borderId="396" xfId="10" applyFont="1" applyFill="1" applyBorder="1" applyAlignment="1">
      <alignment horizontal="center" vertical="center" wrapText="1"/>
    </xf>
    <xf numFmtId="0" fontId="85" fillId="0" borderId="397" xfId="10" applyFont="1" applyFill="1" applyBorder="1" applyAlignment="1">
      <alignment horizontal="center" vertical="center" wrapText="1"/>
    </xf>
    <xf numFmtId="0" fontId="85" fillId="0" borderId="398" xfId="10" applyFont="1" applyFill="1" applyBorder="1" applyAlignment="1">
      <alignment horizontal="center" vertical="center" wrapText="1"/>
    </xf>
    <xf numFmtId="0" fontId="85" fillId="0" borderId="399" xfId="10" applyFont="1" applyFill="1" applyBorder="1" applyAlignment="1">
      <alignment horizontal="center" vertical="center" wrapText="1"/>
    </xf>
    <xf numFmtId="0" fontId="85" fillId="0" borderId="400" xfId="10" applyFont="1" applyFill="1" applyBorder="1" applyAlignment="1">
      <alignment horizontal="center" vertical="center" wrapText="1"/>
    </xf>
    <xf numFmtId="0" fontId="130" fillId="0" borderId="401" xfId="6" applyFont="1" applyFill="1" applyBorder="1" applyAlignment="1">
      <alignment horizontal="center" vertical="center" wrapText="1"/>
    </xf>
    <xf numFmtId="0" fontId="130" fillId="0" borderId="397" xfId="6" applyFont="1" applyFill="1" applyBorder="1" applyAlignment="1">
      <alignment horizontal="center" vertical="center" wrapText="1"/>
    </xf>
    <xf numFmtId="0" fontId="130" fillId="0" borderId="402" xfId="6" applyFont="1" applyFill="1" applyBorder="1" applyAlignment="1">
      <alignment horizontal="center" vertical="center" wrapText="1"/>
    </xf>
    <xf numFmtId="0" fontId="85" fillId="0" borderId="374" xfId="10" applyFont="1" applyFill="1" applyBorder="1" applyAlignment="1">
      <alignment vertical="center" wrapText="1"/>
    </xf>
    <xf numFmtId="0" fontId="85" fillId="0" borderId="384" xfId="10" applyFont="1" applyFill="1" applyBorder="1" applyAlignment="1">
      <alignment horizontal="center" vertical="center" wrapText="1"/>
    </xf>
    <xf numFmtId="0" fontId="85" fillId="0" borderId="376" xfId="10" applyFont="1" applyFill="1" applyBorder="1" applyAlignment="1">
      <alignment horizontal="center" vertical="center" wrapText="1"/>
    </xf>
    <xf numFmtId="0" fontId="85" fillId="0" borderId="378" xfId="10" applyFont="1" applyFill="1" applyBorder="1" applyAlignment="1">
      <alignment horizontal="center" vertical="center" wrapText="1"/>
    </xf>
    <xf numFmtId="0" fontId="85" fillId="0" borderId="382" xfId="10" applyFont="1" applyFill="1" applyBorder="1" applyAlignment="1">
      <alignment horizontal="center" vertical="center" wrapText="1"/>
    </xf>
    <xf numFmtId="0" fontId="85" fillId="0" borderId="377" xfId="10" applyFont="1" applyFill="1" applyBorder="1" applyAlignment="1">
      <alignment horizontal="center" vertical="center" wrapText="1"/>
    </xf>
    <xf numFmtId="0" fontId="130" fillId="0" borderId="375" xfId="6" applyFont="1" applyFill="1" applyBorder="1" applyAlignment="1">
      <alignment horizontal="center" vertical="center" wrapText="1"/>
    </xf>
    <xf numFmtId="0" fontId="130" fillId="0" borderId="376" xfId="6" applyFont="1" applyFill="1" applyBorder="1" applyAlignment="1">
      <alignment horizontal="center" vertical="center" wrapText="1"/>
    </xf>
    <xf numFmtId="0" fontId="130" fillId="0" borderId="403" xfId="6" applyFont="1" applyFill="1" applyBorder="1" applyAlignment="1">
      <alignment horizontal="center" vertical="center" wrapText="1"/>
    </xf>
    <xf numFmtId="0" fontId="85" fillId="0" borderId="404" xfId="10" applyFont="1" applyFill="1" applyBorder="1" applyAlignment="1">
      <alignment horizontal="center" vertical="center" wrapText="1"/>
    </xf>
    <xf numFmtId="0" fontId="85" fillId="0" borderId="275" xfId="10" applyFont="1" applyFill="1" applyBorder="1" applyAlignment="1">
      <alignment horizontal="center" vertical="center" wrapText="1"/>
    </xf>
    <xf numFmtId="0" fontId="85" fillId="0" borderId="208" xfId="10" applyFont="1" applyFill="1" applyBorder="1" applyAlignment="1">
      <alignment horizontal="center" vertical="center" wrapText="1"/>
    </xf>
    <xf numFmtId="0" fontId="85" fillId="0" borderId="178" xfId="10" applyFont="1" applyFill="1" applyBorder="1" applyAlignment="1">
      <alignment horizontal="center" vertical="center" wrapText="1"/>
    </xf>
    <xf numFmtId="0" fontId="85" fillId="0" borderId="305" xfId="10" applyFont="1" applyFill="1" applyBorder="1" applyAlignment="1">
      <alignment horizontal="center" vertical="center" wrapText="1"/>
    </xf>
    <xf numFmtId="0" fontId="130" fillId="0" borderId="374" xfId="6" applyFont="1" applyFill="1" applyBorder="1" applyAlignment="1">
      <alignment horizontal="center" vertical="center" wrapText="1"/>
    </xf>
    <xf numFmtId="0" fontId="130" fillId="0" borderId="380" xfId="6" applyFont="1" applyFill="1" applyBorder="1" applyAlignment="1">
      <alignment horizontal="center" vertical="center" wrapText="1"/>
    </xf>
    <xf numFmtId="0" fontId="130" fillId="0" borderId="405" xfId="6" applyFont="1" applyFill="1" applyBorder="1" applyAlignment="1">
      <alignment horizontal="center" vertical="center" wrapText="1"/>
    </xf>
    <xf numFmtId="0" fontId="18" fillId="0" borderId="393" xfId="0" applyFont="1" applyFill="1" applyBorder="1" applyAlignment="1">
      <alignment horizontal="left" vertical="center" wrapText="1"/>
    </xf>
    <xf numFmtId="0" fontId="130" fillId="0" borderId="392" xfId="10" applyFont="1" applyFill="1" applyBorder="1" applyAlignment="1">
      <alignment horizontal="center" vertical="center" wrapText="1"/>
    </xf>
    <xf numFmtId="0" fontId="130" fillId="0" borderId="406" xfId="10" applyFont="1" applyFill="1" applyBorder="1" applyAlignment="1">
      <alignment horizontal="center" vertical="center" wrapText="1"/>
    </xf>
    <xf numFmtId="0" fontId="130" fillId="0" borderId="407" xfId="10" applyFont="1" applyFill="1" applyBorder="1" applyAlignment="1">
      <alignment horizontal="center" vertical="center" wrapText="1"/>
    </xf>
    <xf numFmtId="0" fontId="130" fillId="0" borderId="408" xfId="10" applyFont="1" applyFill="1" applyBorder="1" applyAlignment="1">
      <alignment horizontal="center" vertical="center" wrapText="1"/>
    </xf>
    <xf numFmtId="0" fontId="130" fillId="0" borderId="409" xfId="10" applyFont="1" applyFill="1" applyBorder="1" applyAlignment="1">
      <alignment horizontal="center" vertical="center" wrapText="1"/>
    </xf>
    <xf numFmtId="0" fontId="130" fillId="0" borderId="410" xfId="10" applyFont="1" applyFill="1" applyBorder="1" applyAlignment="1">
      <alignment horizontal="center" vertical="center" wrapText="1"/>
    </xf>
    <xf numFmtId="0" fontId="130" fillId="0" borderId="393" xfId="6" applyFont="1" applyFill="1" applyBorder="1" applyAlignment="1">
      <alignment horizontal="center" vertical="center" wrapText="1"/>
    </xf>
    <xf numFmtId="0" fontId="130" fillId="0" borderId="406" xfId="6" applyFont="1" applyFill="1" applyBorder="1" applyAlignment="1">
      <alignment horizontal="center" vertical="center" wrapText="1"/>
    </xf>
    <xf numFmtId="0" fontId="130" fillId="0" borderId="410" xfId="6" applyFont="1" applyFill="1" applyBorder="1" applyAlignment="1">
      <alignment horizontal="center" vertical="center" wrapText="1"/>
    </xf>
    <xf numFmtId="0" fontId="130" fillId="0" borderId="408" xfId="6" applyFont="1" applyFill="1" applyBorder="1" applyAlignment="1">
      <alignment horizontal="center" vertical="center" wrapText="1"/>
    </xf>
    <xf numFmtId="0" fontId="130" fillId="0" borderId="409" xfId="6" applyFont="1" applyFill="1" applyBorder="1" applyAlignment="1">
      <alignment horizontal="center" vertical="center" wrapText="1"/>
    </xf>
    <xf numFmtId="0" fontId="23" fillId="0" borderId="395" xfId="0" applyFont="1" applyFill="1" applyBorder="1" applyAlignment="1">
      <alignment horizontal="left" vertical="center" wrapText="1"/>
    </xf>
    <xf numFmtId="0" fontId="85" fillId="0" borderId="411" xfId="10" applyFont="1" applyFill="1" applyBorder="1" applyAlignment="1">
      <alignment horizontal="center" vertical="center" wrapText="1"/>
    </xf>
    <xf numFmtId="0" fontId="85" fillId="0" borderId="412" xfId="10" applyFont="1" applyFill="1" applyBorder="1" applyAlignment="1">
      <alignment horizontal="center" vertical="center" wrapText="1"/>
    </xf>
    <xf numFmtId="0" fontId="85" fillId="0" borderId="413" xfId="10" applyFont="1" applyFill="1" applyBorder="1" applyAlignment="1">
      <alignment horizontal="center" vertical="center" wrapText="1"/>
    </xf>
    <xf numFmtId="0" fontId="85" fillId="0" borderId="414" xfId="10" applyFont="1" applyFill="1" applyBorder="1" applyAlignment="1">
      <alignment horizontal="center" vertical="center" wrapText="1"/>
    </xf>
    <xf numFmtId="0" fontId="85" fillId="0" borderId="415" xfId="10" applyFont="1" applyFill="1" applyBorder="1" applyAlignment="1">
      <alignment horizontal="center" vertical="center" wrapText="1"/>
    </xf>
    <xf numFmtId="0" fontId="85" fillId="0" borderId="399" xfId="6" applyFont="1" applyFill="1" applyBorder="1" applyAlignment="1">
      <alignment horizontal="center" vertical="center" wrapText="1"/>
    </xf>
    <xf numFmtId="0" fontId="85" fillId="0" borderId="397" xfId="6" applyFont="1" applyFill="1" applyBorder="1" applyAlignment="1">
      <alignment horizontal="center" vertical="center" wrapText="1"/>
    </xf>
    <xf numFmtId="0" fontId="130" fillId="0" borderId="416" xfId="6" applyFont="1" applyFill="1" applyBorder="1" applyAlignment="1">
      <alignment horizontal="center" vertical="center" wrapText="1"/>
    </xf>
    <xf numFmtId="0" fontId="85" fillId="0" borderId="0" xfId="6" applyFont="1" applyFill="1" applyBorder="1" applyAlignment="1">
      <alignment vertical="center" wrapText="1"/>
    </xf>
    <xf numFmtId="0" fontId="130" fillId="0" borderId="371" xfId="6" applyFont="1" applyFill="1" applyBorder="1" applyAlignment="1">
      <alignment horizontal="center" vertical="center" wrapText="1"/>
    </xf>
    <xf numFmtId="0" fontId="130" fillId="0" borderId="361" xfId="6" applyFont="1" applyFill="1" applyBorder="1" applyAlignment="1">
      <alignment horizontal="center" vertical="center" wrapText="1"/>
    </xf>
    <xf numFmtId="0" fontId="130" fillId="0" borderId="373" xfId="6" applyFont="1" applyFill="1" applyBorder="1" applyAlignment="1">
      <alignment horizontal="center" vertical="center" wrapText="1"/>
    </xf>
    <xf numFmtId="0" fontId="85" fillId="0" borderId="364" xfId="10" applyFont="1" applyFill="1" applyBorder="1" applyAlignment="1">
      <alignment horizontal="center" vertical="center" wrapText="1"/>
    </xf>
    <xf numFmtId="0" fontId="85" fillId="0" borderId="361" xfId="10" applyFont="1" applyFill="1" applyBorder="1" applyAlignment="1">
      <alignment horizontal="center" vertical="center" wrapText="1"/>
    </xf>
    <xf numFmtId="0" fontId="85" fillId="0" borderId="373" xfId="10" applyFont="1" applyFill="1" applyBorder="1" applyAlignment="1">
      <alignment horizontal="center" vertical="center" wrapText="1"/>
    </xf>
    <xf numFmtId="0" fontId="85" fillId="0" borderId="375" xfId="10" applyFont="1" applyFill="1" applyBorder="1" applyAlignment="1">
      <alignment vertical="center" wrapText="1"/>
    </xf>
    <xf numFmtId="0" fontId="85" fillId="0" borderId="344" xfId="10" applyFont="1" applyFill="1" applyBorder="1" applyAlignment="1">
      <alignment horizontal="center" vertical="center" wrapText="1"/>
    </xf>
    <xf numFmtId="0" fontId="85" fillId="0" borderId="362" xfId="10" applyFont="1" applyFill="1" applyBorder="1" applyAlignment="1">
      <alignment horizontal="center" vertical="center" wrapText="1"/>
    </xf>
    <xf numFmtId="0" fontId="85" fillId="0" borderId="363" xfId="10" applyFont="1" applyFill="1" applyBorder="1" applyAlignment="1">
      <alignment horizontal="center" vertical="center" wrapText="1"/>
    </xf>
    <xf numFmtId="0" fontId="130" fillId="0" borderId="396" xfId="10" applyFont="1" applyFill="1" applyBorder="1" applyAlignment="1">
      <alignment horizontal="center" vertical="center" wrapText="1"/>
    </xf>
    <xf numFmtId="0" fontId="130" fillId="0" borderId="397" xfId="10" applyFont="1" applyFill="1" applyBorder="1" applyAlignment="1">
      <alignment horizontal="center" vertical="center" wrapText="1"/>
    </xf>
    <xf numFmtId="0" fontId="130" fillId="0" borderId="398" xfId="10" applyFont="1" applyFill="1" applyBorder="1" applyAlignment="1">
      <alignment horizontal="center" vertical="center" wrapText="1"/>
    </xf>
    <xf numFmtId="0" fontId="130" fillId="0" borderId="399" xfId="10" applyFont="1" applyFill="1" applyBorder="1" applyAlignment="1">
      <alignment horizontal="center" vertical="center" wrapText="1"/>
    </xf>
    <xf numFmtId="0" fontId="130" fillId="0" borderId="400" xfId="10" applyFont="1" applyFill="1" applyBorder="1" applyAlignment="1">
      <alignment horizontal="center" vertical="center" wrapText="1"/>
    </xf>
    <xf numFmtId="0" fontId="130" fillId="0" borderId="414" xfId="6" applyFont="1" applyFill="1" applyBorder="1" applyAlignment="1">
      <alignment horizontal="center" vertical="center" wrapText="1"/>
    </xf>
    <xf numFmtId="0" fontId="130" fillId="0" borderId="411" xfId="6" applyFont="1" applyFill="1" applyBorder="1" applyAlignment="1">
      <alignment horizontal="center" vertical="center" wrapText="1"/>
    </xf>
    <xf numFmtId="0" fontId="130" fillId="0" borderId="395" xfId="10" applyFont="1" applyFill="1" applyBorder="1" applyAlignment="1">
      <alignment horizontal="center" vertical="center" wrapText="1"/>
    </xf>
    <xf numFmtId="0" fontId="130" fillId="0" borderId="412" xfId="10" applyFont="1" applyFill="1" applyBorder="1" applyAlignment="1">
      <alignment horizontal="center" vertical="center" wrapText="1"/>
    </xf>
    <xf numFmtId="0" fontId="85" fillId="0" borderId="0" xfId="10" applyFont="1" applyFill="1" applyBorder="1" applyAlignment="1">
      <alignment vertical="center" wrapText="1"/>
    </xf>
    <xf numFmtId="0" fontId="85" fillId="0" borderId="392" xfId="10" applyFont="1" applyFill="1" applyBorder="1" applyAlignment="1">
      <alignment horizontal="center" vertical="center" wrapText="1"/>
    </xf>
    <xf numFmtId="0" fontId="85" fillId="0" borderId="406" xfId="10" applyFont="1" applyFill="1" applyBorder="1" applyAlignment="1">
      <alignment horizontal="center" vertical="center" wrapText="1"/>
    </xf>
    <xf numFmtId="0" fontId="85" fillId="0" borderId="407" xfId="10" applyFont="1" applyFill="1" applyBorder="1" applyAlignment="1">
      <alignment horizontal="center" vertical="center" wrapText="1"/>
    </xf>
    <xf numFmtId="0" fontId="85" fillId="0" borderId="408" xfId="10" applyFont="1" applyFill="1" applyBorder="1" applyAlignment="1">
      <alignment horizontal="center" vertical="center" wrapText="1"/>
    </xf>
    <xf numFmtId="0" fontId="85" fillId="0" borderId="409" xfId="10" applyFont="1" applyFill="1" applyBorder="1" applyAlignment="1">
      <alignment horizontal="center" vertical="center" wrapText="1"/>
    </xf>
    <xf numFmtId="0" fontId="85" fillId="0" borderId="394" xfId="10" applyFont="1" applyFill="1" applyBorder="1" applyAlignment="1">
      <alignment horizontal="center" vertical="center" wrapText="1"/>
    </xf>
    <xf numFmtId="0" fontId="85" fillId="0" borderId="393" xfId="10" applyFont="1" applyFill="1" applyBorder="1" applyAlignment="1">
      <alignment horizontal="center" vertical="center" wrapText="1"/>
    </xf>
    <xf numFmtId="0" fontId="85" fillId="0" borderId="410" xfId="10" applyFont="1" applyFill="1" applyBorder="1" applyAlignment="1">
      <alignment horizontal="center" vertical="center" wrapText="1"/>
    </xf>
    <xf numFmtId="0" fontId="85" fillId="0" borderId="417" xfId="10" applyFont="1" applyFill="1" applyBorder="1" applyAlignment="1">
      <alignment vertical="center" wrapText="1"/>
    </xf>
    <xf numFmtId="0" fontId="85" fillId="0" borderId="418" xfId="10" applyFont="1" applyFill="1" applyBorder="1" applyAlignment="1">
      <alignment horizontal="center" vertical="center" wrapText="1"/>
    </xf>
    <xf numFmtId="0" fontId="85" fillId="0" borderId="419" xfId="10" applyFont="1" applyFill="1" applyBorder="1" applyAlignment="1">
      <alignment vertical="center" wrapText="1"/>
    </xf>
    <xf numFmtId="0" fontId="85" fillId="0" borderId="386" xfId="10" applyFont="1" applyFill="1" applyBorder="1" applyAlignment="1">
      <alignment horizontal="center" vertical="center" wrapText="1"/>
    </xf>
    <xf numFmtId="0" fontId="85" fillId="0" borderId="387" xfId="10" applyFont="1" applyFill="1" applyBorder="1" applyAlignment="1">
      <alignment horizontal="center" vertical="center" wrapText="1"/>
    </xf>
    <xf numFmtId="0" fontId="85" fillId="0" borderId="383" xfId="10" applyFont="1" applyFill="1" applyBorder="1" applyAlignment="1">
      <alignment horizontal="center" vertical="center" wrapText="1"/>
    </xf>
    <xf numFmtId="0" fontId="85" fillId="0" borderId="388" xfId="10" applyFont="1" applyFill="1" applyBorder="1" applyAlignment="1">
      <alignment horizontal="center" vertical="center" wrapText="1"/>
    </xf>
    <xf numFmtId="0" fontId="85" fillId="0" borderId="389" xfId="10" applyFont="1" applyFill="1" applyBorder="1" applyAlignment="1">
      <alignment horizontal="center" vertical="center" wrapText="1"/>
    </xf>
    <xf numFmtId="0" fontId="130" fillId="0" borderId="384" xfId="6" applyFont="1" applyFill="1" applyBorder="1" applyAlignment="1">
      <alignment horizontal="center" vertical="center" wrapText="1"/>
    </xf>
    <xf numFmtId="0" fontId="130" fillId="0" borderId="378" xfId="6" applyFont="1" applyFill="1" applyBorder="1" applyAlignment="1">
      <alignment horizontal="center" vertical="center" wrapText="1"/>
    </xf>
    <xf numFmtId="0" fontId="135" fillId="0" borderId="420" xfId="10" applyFont="1" applyFill="1" applyBorder="1" applyAlignment="1">
      <alignment vertical="center" wrapText="1"/>
    </xf>
    <xf numFmtId="0" fontId="130" fillId="0" borderId="421" xfId="10" applyFont="1" applyFill="1" applyBorder="1" applyAlignment="1">
      <alignment horizontal="center" vertical="center" wrapText="1"/>
    </xf>
    <xf numFmtId="0" fontId="130" fillId="0" borderId="422" xfId="10" applyFont="1" applyFill="1" applyBorder="1" applyAlignment="1">
      <alignment horizontal="center" vertical="center" wrapText="1"/>
    </xf>
    <xf numFmtId="0" fontId="130" fillId="0" borderId="423" xfId="10" applyFont="1" applyFill="1" applyBorder="1" applyAlignment="1">
      <alignment horizontal="center" vertical="center" wrapText="1"/>
    </xf>
    <xf numFmtId="0" fontId="130" fillId="0" borderId="364" xfId="10" applyFont="1" applyFill="1" applyBorder="1" applyAlignment="1">
      <alignment horizontal="center" vertical="center" wrapText="1"/>
    </xf>
    <xf numFmtId="0" fontId="130" fillId="0" borderId="361" xfId="10" applyFont="1" applyFill="1" applyBorder="1" applyAlignment="1">
      <alignment horizontal="center" vertical="center" wrapText="1"/>
    </xf>
    <xf numFmtId="0" fontId="130" fillId="0" borderId="363" xfId="10" applyFont="1" applyFill="1" applyBorder="1" applyAlignment="1">
      <alignment horizontal="center" vertical="center" wrapText="1"/>
    </xf>
    <xf numFmtId="0" fontId="130" fillId="0" borderId="392" xfId="6" applyFont="1" applyFill="1" applyBorder="1" applyAlignment="1">
      <alignment horizontal="center" vertical="center" wrapText="1"/>
    </xf>
    <xf numFmtId="0" fontId="130" fillId="0" borderId="390" xfId="6" applyFont="1" applyFill="1" applyBorder="1" applyAlignment="1">
      <alignment horizontal="center" vertical="center" wrapText="1"/>
    </xf>
    <xf numFmtId="0" fontId="21" fillId="0" borderId="393" xfId="0" applyFont="1" applyFill="1" applyBorder="1" applyAlignment="1">
      <alignment horizontal="left" vertical="center" wrapText="1"/>
    </xf>
    <xf numFmtId="0" fontId="130" fillId="0" borderId="411" xfId="10" applyFont="1" applyFill="1" applyBorder="1" applyAlignment="1">
      <alignment horizontal="center" vertical="center" wrapText="1"/>
    </xf>
    <xf numFmtId="0" fontId="130" fillId="0" borderId="390" xfId="10" applyFont="1" applyFill="1" applyBorder="1" applyAlignment="1">
      <alignment horizontal="center" vertical="center" wrapText="1"/>
    </xf>
    <xf numFmtId="0" fontId="18" fillId="0" borderId="392" xfId="0" applyFont="1" applyFill="1" applyBorder="1" applyAlignment="1">
      <alignment horizontal="center" vertical="center"/>
    </xf>
    <xf numFmtId="0" fontId="18" fillId="0" borderId="390" xfId="0" applyFont="1" applyFill="1" applyBorder="1" applyAlignment="1">
      <alignment horizontal="center" vertical="center"/>
    </xf>
    <xf numFmtId="0" fontId="50" fillId="5" borderId="427" xfId="10" quotePrefix="1" applyNumberFormat="1" applyFont="1" applyFill="1" applyBorder="1" applyAlignment="1" applyProtection="1">
      <alignment vertical="center" wrapText="1"/>
      <protection locked="0"/>
    </xf>
    <xf numFmtId="0" fontId="77" fillId="5" borderId="424" xfId="10" quotePrefix="1" applyFont="1" applyFill="1" applyBorder="1" applyAlignment="1">
      <alignment horizontal="left" vertical="center" wrapText="1"/>
    </xf>
    <xf numFmtId="0" fontId="52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4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8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6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417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420" xfId="10" quotePrefix="1" applyFont="1" applyFill="1" applyBorder="1" applyAlignment="1">
      <alignment horizontal="left" vertical="center" wrapText="1"/>
    </xf>
    <xf numFmtId="0" fontId="77" fillId="5" borderId="375" xfId="10" quotePrefix="1" applyFont="1" applyFill="1" applyBorder="1" applyAlignment="1">
      <alignment horizontal="left" vertical="center" wrapText="1"/>
    </xf>
    <xf numFmtId="0" fontId="52" fillId="5" borderId="34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7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7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8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8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7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19" xfId="10" quotePrefix="1" applyFont="1" applyFill="1" applyBorder="1" applyAlignment="1">
      <alignment horizontal="left" vertical="center" wrapText="1"/>
    </xf>
    <xf numFmtId="0" fontId="52" fillId="5" borderId="414" xfId="0" applyFont="1" applyFill="1" applyBorder="1" applyAlignment="1" applyProtection="1">
      <alignment horizontal="center" vertical="center"/>
      <protection locked="0"/>
    </xf>
    <xf numFmtId="0" fontId="50" fillId="5" borderId="414" xfId="6" applyFont="1" applyFill="1" applyBorder="1" applyAlignment="1" applyProtection="1">
      <alignment horizontal="center" vertical="center" wrapText="1"/>
      <protection locked="0"/>
    </xf>
    <xf numFmtId="0" fontId="96" fillId="5" borderId="384" xfId="10" quotePrefix="1" applyFont="1" applyFill="1" applyBorder="1" applyAlignment="1">
      <alignment horizontal="center" vertical="center" wrapText="1"/>
    </xf>
    <xf numFmtId="0" fontId="96" fillId="5" borderId="376" xfId="10" quotePrefix="1" applyFont="1" applyFill="1" applyBorder="1" applyAlignment="1">
      <alignment horizontal="center" vertical="center" wrapText="1"/>
    </xf>
    <xf numFmtId="0" fontId="96" fillId="5" borderId="382" xfId="10" quotePrefix="1" applyFont="1" applyFill="1" applyBorder="1" applyAlignment="1">
      <alignment horizontal="center" vertical="center" wrapText="1"/>
    </xf>
    <xf numFmtId="0" fontId="97" fillId="5" borderId="384" xfId="6" applyFont="1" applyFill="1" applyBorder="1" applyAlignment="1" applyProtection="1">
      <alignment horizontal="center" vertical="center" wrapText="1"/>
      <protection locked="0"/>
    </xf>
    <xf numFmtId="0" fontId="53" fillId="5" borderId="417" xfId="0" applyFont="1" applyFill="1" applyBorder="1" applyAlignment="1" applyProtection="1">
      <alignment horizontal="left" vertical="center" wrapText="1"/>
      <protection locked="0"/>
    </xf>
    <xf numFmtId="0" fontId="97" fillId="5" borderId="404" xfId="6" quotePrefix="1" applyFont="1" applyFill="1" applyBorder="1" applyAlignment="1" applyProtection="1">
      <alignment horizontal="center" vertical="center" wrapText="1"/>
      <protection locked="0"/>
    </xf>
    <xf numFmtId="0" fontId="126" fillId="5" borderId="376" xfId="28" quotePrefix="1" applyFont="1" applyFill="1" applyBorder="1" applyAlignment="1">
      <alignment horizontal="center" vertical="center" wrapText="1"/>
    </xf>
    <xf numFmtId="0" fontId="126" fillId="5" borderId="384" xfId="28" quotePrefix="1" applyFont="1" applyFill="1" applyBorder="1" applyAlignment="1">
      <alignment horizontal="center" vertical="center" wrapText="1"/>
    </xf>
    <xf numFmtId="0" fontId="102" fillId="5" borderId="384" xfId="28" quotePrefix="1" applyFont="1" applyFill="1" applyBorder="1" applyAlignment="1">
      <alignment horizontal="center" vertical="center" wrapText="1"/>
    </xf>
    <xf numFmtId="0" fontId="102" fillId="5" borderId="376" xfId="28" quotePrefix="1" applyFont="1" applyFill="1" applyBorder="1" applyAlignment="1">
      <alignment horizontal="center" vertical="center" wrapText="1"/>
    </xf>
    <xf numFmtId="0" fontId="97" fillId="5" borderId="285" xfId="6" quotePrefix="1" applyFont="1" applyFill="1" applyBorder="1" applyAlignment="1" applyProtection="1">
      <alignment horizontal="center" vertical="center" wrapText="1"/>
      <protection locked="0"/>
    </xf>
    <xf numFmtId="0" fontId="52" fillId="5" borderId="427" xfId="10" quotePrefix="1" applyFont="1" applyFill="1" applyBorder="1" applyAlignment="1" applyProtection="1">
      <alignment horizontal="center" vertical="center" wrapText="1"/>
      <protection locked="0"/>
    </xf>
    <xf numFmtId="0" fontId="97" fillId="5" borderId="378" xfId="10" quotePrefix="1" applyFont="1" applyFill="1" applyBorder="1" applyAlignment="1" applyProtection="1">
      <alignment horizontal="center" vertical="center" wrapText="1"/>
      <protection locked="0"/>
    </xf>
    <xf numFmtId="0" fontId="96" fillId="5" borderId="414" xfId="6" quotePrefix="1" applyFont="1" applyFill="1" applyBorder="1" applyAlignment="1" applyProtection="1">
      <alignment horizontal="center" vertical="center" wrapText="1"/>
      <protection locked="0"/>
    </xf>
    <xf numFmtId="0" fontId="102" fillId="5" borderId="378" xfId="28" quotePrefix="1" applyFont="1" applyFill="1" applyBorder="1" applyAlignment="1">
      <alignment horizontal="center" vertical="center" wrapText="1"/>
    </xf>
    <xf numFmtId="0" fontId="96" fillId="5" borderId="404" xfId="6" quotePrefix="1" applyFont="1" applyFill="1" applyBorder="1" applyAlignment="1" applyProtection="1">
      <alignment horizontal="center" vertical="center" wrapText="1"/>
      <protection locked="0"/>
    </xf>
    <xf numFmtId="0" fontId="102" fillId="5" borderId="387" xfId="28" quotePrefix="1" applyFont="1" applyFill="1" applyBorder="1" applyAlignment="1">
      <alignment horizontal="center" vertical="center" wrapText="1"/>
    </xf>
    <xf numFmtId="0" fontId="102" fillId="5" borderId="383" xfId="28" quotePrefix="1" applyFont="1" applyFill="1" applyBorder="1" applyAlignment="1">
      <alignment horizontal="center" vertical="center" wrapText="1"/>
    </xf>
    <xf numFmtId="0" fontId="53" fillId="5" borderId="420" xfId="10" quotePrefix="1" applyFont="1" applyFill="1" applyBorder="1" applyAlignment="1" applyProtection="1">
      <alignment vertical="center" wrapText="1"/>
      <protection locked="0"/>
    </xf>
    <xf numFmtId="0" fontId="126" fillId="5" borderId="386" xfId="28" quotePrefix="1" applyFont="1" applyFill="1" applyBorder="1" applyAlignment="1">
      <alignment horizontal="center" vertical="center" wrapText="1"/>
    </xf>
    <xf numFmtId="0" fontId="126" fillId="5" borderId="388" xfId="28" quotePrefix="1" applyFont="1" applyFill="1" applyBorder="1" applyAlignment="1">
      <alignment horizontal="center" vertical="center" wrapText="1"/>
    </xf>
    <xf numFmtId="0" fontId="126" fillId="5" borderId="387" xfId="28" quotePrefix="1" applyFont="1" applyFill="1" applyBorder="1" applyAlignment="1">
      <alignment horizontal="center" vertical="center" wrapText="1"/>
    </xf>
    <xf numFmtId="0" fontId="126" fillId="5" borderId="389" xfId="28" quotePrefix="1" applyFont="1" applyFill="1" applyBorder="1" applyAlignment="1">
      <alignment horizontal="center" vertical="center" wrapText="1"/>
    </xf>
    <xf numFmtId="0" fontId="126" fillId="5" borderId="383" xfId="28" quotePrefix="1" applyFont="1" applyFill="1" applyBorder="1" applyAlignment="1">
      <alignment horizontal="center" vertical="center" wrapText="1"/>
    </xf>
    <xf numFmtId="0" fontId="102" fillId="5" borderId="386" xfId="28" quotePrefix="1" applyFont="1" applyFill="1" applyBorder="1" applyAlignment="1">
      <alignment horizontal="center" vertical="center" wrapText="1"/>
    </xf>
    <xf numFmtId="0" fontId="50" fillId="5" borderId="404" xfId="10" quotePrefix="1" applyFont="1" applyFill="1" applyBorder="1" applyAlignment="1" applyProtection="1">
      <alignment vertical="center" wrapText="1"/>
      <protection locked="0"/>
    </xf>
    <xf numFmtId="0" fontId="53" fillId="5" borderId="404" xfId="0" applyFont="1" applyFill="1" applyBorder="1" applyAlignment="1" applyProtection="1">
      <alignment horizontal="left" vertical="center" wrapText="1"/>
      <protection locked="0"/>
    </xf>
    <xf numFmtId="0" fontId="52" fillId="5" borderId="384" xfId="10" quotePrefix="1" applyFont="1" applyFill="1" applyBorder="1" applyAlignment="1" applyProtection="1">
      <alignment horizontal="center" vertical="center" wrapText="1"/>
      <protection locked="0"/>
    </xf>
    <xf numFmtId="0" fontId="50" fillId="5" borderId="384" xfId="10" quotePrefix="1" applyFont="1" applyFill="1" applyBorder="1" applyAlignment="1" applyProtection="1">
      <alignment horizontal="center" vertical="center" wrapText="1"/>
      <protection locked="0"/>
    </xf>
    <xf numFmtId="0" fontId="50" fillId="5" borderId="376" xfId="10" quotePrefix="1" applyFont="1" applyFill="1" applyBorder="1" applyAlignment="1" applyProtection="1">
      <alignment horizontal="center" vertical="center" wrapText="1"/>
      <protection locked="0"/>
    </xf>
    <xf numFmtId="0" fontId="52" fillId="5" borderId="386" xfId="10" quotePrefix="1" applyFont="1" applyFill="1" applyBorder="1" applyAlignment="1" applyProtection="1">
      <alignment horizontal="center" vertical="center" wrapText="1"/>
      <protection locked="0"/>
    </xf>
    <xf numFmtId="0" fontId="50" fillId="5" borderId="386" xfId="10" quotePrefix="1" applyFont="1" applyFill="1" applyBorder="1" applyAlignment="1" applyProtection="1">
      <alignment horizontal="center" vertical="center" wrapText="1"/>
      <protection locked="0"/>
    </xf>
    <xf numFmtId="0" fontId="50" fillId="5" borderId="387" xfId="10" quotePrefix="1" applyFont="1" applyFill="1" applyBorder="1" applyAlignment="1" applyProtection="1">
      <alignment horizontal="center" vertical="center" wrapText="1"/>
      <protection locked="0"/>
    </xf>
    <xf numFmtId="0" fontId="50" fillId="5" borderId="414" xfId="6" quotePrefix="1" applyFont="1" applyFill="1" applyBorder="1" applyAlignment="1" applyProtection="1">
      <alignment horizontal="center" vertical="center" wrapText="1"/>
      <protection locked="0"/>
    </xf>
    <xf numFmtId="0" fontId="50" fillId="5" borderId="427" xfId="6" quotePrefix="1" applyFont="1" applyFill="1" applyBorder="1" applyAlignment="1" applyProtection="1">
      <alignment horizontal="center" vertical="center" wrapText="1"/>
      <protection locked="0"/>
    </xf>
    <xf numFmtId="0" fontId="50" fillId="5" borderId="421" xfId="6" quotePrefix="1" applyFont="1" applyFill="1" applyBorder="1" applyAlignment="1" applyProtection="1">
      <alignment horizontal="center" vertical="center" wrapText="1"/>
      <protection locked="0"/>
    </xf>
    <xf numFmtId="0" fontId="50" fillId="5" borderId="417" xfId="10" quotePrefix="1" applyFont="1" applyFill="1" applyBorder="1" applyAlignment="1">
      <alignment horizontal="left" vertical="center" wrapText="1"/>
    </xf>
    <xf numFmtId="0" fontId="50" fillId="5" borderId="417" xfId="10" quotePrefix="1" applyFont="1" applyFill="1" applyBorder="1" applyAlignment="1" applyProtection="1">
      <alignment horizontal="center" vertical="center" wrapText="1"/>
      <protection locked="0"/>
    </xf>
    <xf numFmtId="0" fontId="50" fillId="5" borderId="378" xfId="10" quotePrefix="1" applyFont="1" applyFill="1" applyBorder="1" applyAlignment="1" applyProtection="1">
      <alignment horizontal="center" vertical="center" wrapText="1"/>
      <protection locked="0"/>
    </xf>
    <xf numFmtId="0" fontId="50" fillId="5" borderId="383" xfId="10" quotePrefix="1" applyFont="1" applyFill="1" applyBorder="1" applyAlignment="1" applyProtection="1">
      <alignment horizontal="center" vertical="center" wrapText="1"/>
      <protection locked="0"/>
    </xf>
    <xf numFmtId="0" fontId="50" fillId="5" borderId="417" xfId="6" quotePrefix="1" applyFont="1" applyFill="1" applyBorder="1" applyAlignment="1" applyProtection="1">
      <alignment horizontal="center" vertical="center" wrapText="1"/>
      <protection locked="0"/>
    </xf>
    <xf numFmtId="0" fontId="50" fillId="5" borderId="424" xfId="10" quotePrefix="1" applyFont="1" applyFill="1" applyBorder="1" applyAlignment="1" applyProtection="1">
      <alignment horizontal="center" vertical="center" wrapText="1"/>
      <protection locked="0"/>
    </xf>
    <xf numFmtId="0" fontId="50" fillId="5" borderId="285" xfId="6" quotePrefix="1" applyFont="1" applyFill="1" applyBorder="1" applyAlignment="1" applyProtection="1">
      <alignment horizontal="center" vertical="center" wrapText="1"/>
      <protection locked="0"/>
    </xf>
    <xf numFmtId="0" fontId="50" fillId="5" borderId="414" xfId="10" quotePrefix="1" applyFont="1" applyFill="1" applyBorder="1" applyAlignment="1" applyProtection="1">
      <alignment vertical="center" wrapText="1"/>
      <protection locked="0"/>
    </xf>
    <xf numFmtId="0" fontId="53" fillId="5" borderId="432" xfId="0" applyFont="1" applyFill="1" applyBorder="1" applyAlignment="1" applyProtection="1">
      <alignment horizontal="center" vertical="center" wrapText="1"/>
      <protection locked="0"/>
    </xf>
    <xf numFmtId="0" fontId="53" fillId="5" borderId="433" xfId="0" applyFont="1" applyFill="1" applyBorder="1" applyAlignment="1" applyProtection="1">
      <alignment horizontal="center" vertical="center" wrapText="1"/>
      <protection locked="0"/>
    </xf>
    <xf numFmtId="0" fontId="52" fillId="5" borderId="424" xfId="10" quotePrefix="1" applyFont="1" applyFill="1" applyBorder="1" applyAlignment="1" applyProtection="1">
      <alignment horizontal="center" vertical="center" wrapText="1"/>
      <protection locked="0"/>
    </xf>
    <xf numFmtId="0" fontId="52" fillId="5" borderId="424" xfId="0" applyFont="1" applyFill="1" applyBorder="1" applyAlignment="1" applyProtection="1">
      <alignment horizontal="center" vertical="center" wrapText="1"/>
      <protection locked="0"/>
    </xf>
    <xf numFmtId="0" fontId="50" fillId="5" borderId="344" xfId="0" applyFont="1" applyFill="1" applyBorder="1" applyAlignment="1" applyProtection="1">
      <alignment horizontal="center" vertical="center" wrapText="1"/>
      <protection locked="0"/>
    </xf>
    <xf numFmtId="0" fontId="50" fillId="5" borderId="361" xfId="0" applyFont="1" applyFill="1" applyBorder="1" applyAlignment="1" applyProtection="1">
      <alignment horizontal="center" vertical="center" wrapText="1"/>
      <protection locked="0"/>
    </xf>
    <xf numFmtId="0" fontId="50" fillId="5" borderId="362" xfId="0" applyFont="1" applyFill="1" applyBorder="1" applyAlignment="1" applyProtection="1">
      <alignment horizontal="center" vertical="center" wrapText="1"/>
      <protection locked="0"/>
    </xf>
    <xf numFmtId="0" fontId="50" fillId="5" borderId="421" xfId="10" quotePrefix="1" applyFont="1" applyFill="1" applyBorder="1" applyAlignment="1" applyProtection="1">
      <alignment horizontal="center" vertical="center" wrapText="1"/>
      <protection locked="0"/>
    </xf>
    <xf numFmtId="0" fontId="50" fillId="5" borderId="404" xfId="0" applyFont="1" applyFill="1" applyBorder="1" applyAlignment="1" applyProtection="1">
      <alignment horizontal="center" vertical="center" wrapText="1"/>
      <protection locked="0"/>
    </xf>
    <xf numFmtId="0" fontId="24" fillId="4" borderId="435" xfId="0" applyFont="1" applyFill="1" applyBorder="1" applyAlignment="1">
      <alignment horizontal="center" wrapText="1"/>
    </xf>
    <xf numFmtId="0" fontId="17" fillId="4" borderId="424" xfId="0" applyFont="1" applyFill="1" applyBorder="1" applyAlignment="1">
      <alignment horizontal="center" wrapText="1"/>
    </xf>
    <xf numFmtId="0" fontId="17" fillId="4" borderId="403" xfId="0" applyFont="1" applyFill="1" applyBorder="1" applyAlignment="1">
      <alignment horizontal="center" wrapText="1"/>
    </xf>
    <xf numFmtId="0" fontId="17" fillId="4" borderId="418" xfId="0" applyFont="1" applyFill="1" applyBorder="1" applyAlignment="1">
      <alignment horizontal="center" wrapText="1"/>
    </xf>
    <xf numFmtId="0" fontId="24" fillId="4" borderId="424" xfId="0" applyFont="1" applyFill="1" applyBorder="1" applyAlignment="1">
      <alignment horizontal="center" wrapText="1"/>
    </xf>
    <xf numFmtId="0" fontId="24" fillId="4" borderId="403" xfId="0" applyFont="1" applyFill="1" applyBorder="1" applyAlignment="1">
      <alignment horizontal="center" wrapText="1"/>
    </xf>
    <xf numFmtId="0" fontId="24" fillId="4" borderId="418" xfId="0" applyFont="1" applyFill="1" applyBorder="1" applyAlignment="1">
      <alignment horizontal="center" wrapText="1"/>
    </xf>
    <xf numFmtId="0" fontId="24" fillId="4" borderId="436" xfId="0" applyFont="1" applyFill="1" applyBorder="1" applyAlignment="1">
      <alignment horizontal="center" wrapText="1"/>
    </xf>
    <xf numFmtId="0" fontId="24" fillId="4" borderId="437" xfId="0" applyFont="1" applyFill="1" applyBorder="1" applyAlignment="1">
      <alignment horizontal="center" wrapText="1"/>
    </xf>
    <xf numFmtId="0" fontId="17" fillId="4" borderId="435" xfId="0" applyFont="1" applyFill="1" applyBorder="1" applyAlignment="1">
      <alignment horizontal="center" wrapText="1"/>
    </xf>
    <xf numFmtId="0" fontId="17" fillId="4" borderId="424" xfId="0" applyFont="1" applyFill="1" applyBorder="1" applyAlignment="1">
      <alignment horizontal="center" vertical="center" wrapText="1"/>
    </xf>
    <xf numFmtId="0" fontId="24" fillId="4" borderId="403" xfId="0" applyFont="1" applyFill="1" applyBorder="1" applyAlignment="1">
      <alignment horizontal="center" vertical="center" wrapText="1"/>
    </xf>
    <xf numFmtId="0" fontId="24" fillId="4" borderId="418" xfId="0" applyFont="1" applyFill="1" applyBorder="1" applyAlignment="1">
      <alignment horizontal="center" vertical="center" wrapText="1"/>
    </xf>
    <xf numFmtId="0" fontId="24" fillId="4" borderId="424" xfId="0" applyFont="1" applyFill="1" applyBorder="1" applyAlignment="1">
      <alignment horizontal="center" vertical="center" wrapText="1"/>
    </xf>
    <xf numFmtId="0" fontId="17" fillId="4" borderId="403" xfId="0" applyFont="1" applyFill="1" applyBorder="1" applyAlignment="1">
      <alignment horizontal="center" vertical="center" wrapText="1"/>
    </xf>
    <xf numFmtId="0" fontId="17" fillId="4" borderId="437" xfId="0" applyFont="1" applyFill="1" applyBorder="1" applyAlignment="1">
      <alignment horizontal="center" wrapText="1"/>
    </xf>
    <xf numFmtId="0" fontId="139" fillId="5" borderId="0" xfId="0" applyNumberFormat="1" applyFont="1" applyFill="1" applyBorder="1" applyProtection="1">
      <protection locked="0"/>
    </xf>
    <xf numFmtId="0" fontId="140" fillId="5" borderId="0" xfId="0" applyNumberFormat="1" applyFont="1" applyFill="1" applyBorder="1" applyProtection="1">
      <protection locked="0"/>
    </xf>
    <xf numFmtId="0" fontId="138" fillId="5" borderId="427" xfId="10" applyNumberFormat="1" applyFont="1" applyFill="1" applyBorder="1" applyAlignment="1" applyProtection="1">
      <alignment vertical="center" wrapText="1"/>
      <protection locked="0"/>
    </xf>
    <xf numFmtId="0" fontId="140" fillId="5" borderId="375" xfId="10" quotePrefix="1" applyFont="1" applyFill="1" applyBorder="1" applyAlignment="1">
      <alignment horizontal="left" vertical="center" wrapText="1"/>
    </xf>
    <xf numFmtId="0" fontId="140" fillId="5" borderId="384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4" xfId="6" applyNumberFormat="1" applyFont="1" applyFill="1" applyBorder="1" applyAlignment="1" applyProtection="1">
      <alignment horizontal="center" vertical="center" wrapText="1"/>
    </xf>
    <xf numFmtId="0" fontId="138" fillId="5" borderId="376" xfId="6" applyNumberFormat="1" applyFont="1" applyFill="1" applyBorder="1" applyAlignment="1" applyProtection="1">
      <alignment horizontal="center" vertical="center" wrapText="1"/>
    </xf>
    <xf numFmtId="0" fontId="138" fillId="5" borderId="378" xfId="6" applyNumberFormat="1" applyFont="1" applyFill="1" applyBorder="1" applyAlignment="1" applyProtection="1">
      <alignment horizontal="center" vertical="center" wrapText="1"/>
    </xf>
    <xf numFmtId="0" fontId="142" fillId="5" borderId="375" xfId="10" quotePrefix="1" applyFont="1" applyFill="1" applyBorder="1" applyAlignment="1">
      <alignment horizontal="left" vertical="center" wrapText="1"/>
    </xf>
    <xf numFmtId="0" fontId="138" fillId="5" borderId="384" xfId="10" applyFont="1" applyFill="1" applyBorder="1" applyAlignment="1" applyProtection="1">
      <alignment horizontal="center" vertical="center" wrapText="1"/>
    </xf>
    <xf numFmtId="0" fontId="138" fillId="5" borderId="376" xfId="10" applyFont="1" applyFill="1" applyBorder="1" applyAlignment="1" applyProtection="1">
      <alignment horizontal="center" vertical="center" wrapText="1"/>
    </xf>
    <xf numFmtId="0" fontId="138" fillId="5" borderId="378" xfId="10" applyFont="1" applyFill="1" applyBorder="1" applyAlignment="1" applyProtection="1">
      <alignment horizontal="center" vertical="center" wrapText="1"/>
    </xf>
    <xf numFmtId="0" fontId="140" fillId="5" borderId="419" xfId="10" quotePrefix="1" applyFont="1" applyFill="1" applyBorder="1" applyAlignment="1">
      <alignment horizontal="left" vertical="center" wrapText="1"/>
    </xf>
    <xf numFmtId="0" fontId="140" fillId="5" borderId="386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6" xfId="6" applyNumberFormat="1" applyFont="1" applyFill="1" applyBorder="1" applyAlignment="1" applyProtection="1">
      <alignment horizontal="center" vertical="center" wrapText="1"/>
    </xf>
    <xf numFmtId="0" fontId="138" fillId="5" borderId="387" xfId="6" applyNumberFormat="1" applyFont="1" applyFill="1" applyBorder="1" applyAlignment="1" applyProtection="1">
      <alignment horizontal="center" vertical="center" wrapText="1"/>
    </xf>
    <xf numFmtId="0" fontId="138" fillId="5" borderId="383" xfId="6" applyNumberFormat="1" applyFont="1" applyFill="1" applyBorder="1" applyAlignment="1" applyProtection="1">
      <alignment horizontal="center" vertical="center" wrapText="1"/>
    </xf>
    <xf numFmtId="0" fontId="138" fillId="5" borderId="417" xfId="10" quotePrefix="1" applyFont="1" applyFill="1" applyBorder="1" applyAlignment="1">
      <alignment horizontal="left" vertical="center" wrapText="1"/>
    </xf>
    <xf numFmtId="0" fontId="138" fillId="5" borderId="404" xfId="10" applyNumberFormat="1" applyFont="1" applyFill="1" applyBorder="1" applyAlignment="1" applyProtection="1">
      <alignment horizontal="center" vertical="center" wrapText="1"/>
    </xf>
    <xf numFmtId="0" fontId="138" fillId="5" borderId="344" xfId="6" applyNumberFormat="1" applyFont="1" applyFill="1" applyBorder="1" applyAlignment="1" applyProtection="1">
      <alignment horizontal="center" vertical="center" wrapText="1"/>
    </xf>
    <xf numFmtId="0" fontId="138" fillId="5" borderId="361" xfId="6" applyNumberFormat="1" applyFont="1" applyFill="1" applyBorder="1" applyAlignment="1" applyProtection="1">
      <alignment horizontal="center" vertical="center" wrapText="1"/>
    </xf>
    <xf numFmtId="0" fontId="138" fillId="5" borderId="362" xfId="6" applyNumberFormat="1" applyFont="1" applyFill="1" applyBorder="1" applyAlignment="1" applyProtection="1">
      <alignment horizontal="center" vertical="center" wrapText="1"/>
    </xf>
    <xf numFmtId="0" fontId="142" fillId="5" borderId="419" xfId="10" quotePrefix="1" applyFont="1" applyFill="1" applyBorder="1" applyAlignment="1">
      <alignment horizontal="left" vertical="center" wrapText="1"/>
    </xf>
    <xf numFmtId="0" fontId="138" fillId="5" borderId="414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393" xfId="0" applyNumberFormat="1" applyFont="1" applyFill="1" applyBorder="1" applyAlignment="1" applyProtection="1">
      <alignment horizontal="left" vertical="center" wrapText="1"/>
      <protection locked="0"/>
    </xf>
    <xf numFmtId="0" fontId="140" fillId="5" borderId="344" xfId="10" applyNumberFormat="1" applyFont="1" applyFill="1" applyBorder="1" applyAlignment="1" applyProtection="1">
      <alignment horizontal="center" vertical="center" wrapText="1"/>
      <protection locked="0"/>
    </xf>
    <xf numFmtId="0" fontId="142" fillId="5" borderId="384" xfId="10" applyFont="1" applyFill="1" applyBorder="1" applyAlignment="1" applyProtection="1">
      <alignment horizontal="left" vertical="center" wrapText="1"/>
      <protection locked="0"/>
    </xf>
    <xf numFmtId="0" fontId="142" fillId="5" borderId="376" xfId="10" applyFont="1" applyFill="1" applyBorder="1" applyAlignment="1" applyProtection="1">
      <alignment horizontal="left" vertical="center" wrapText="1"/>
      <protection locked="0"/>
    </xf>
    <xf numFmtId="0" fontId="142" fillId="5" borderId="378" xfId="10" applyFont="1" applyFill="1" applyBorder="1" applyAlignment="1" applyProtection="1">
      <alignment horizontal="left" vertical="center" wrapText="1"/>
      <protection locked="0"/>
    </xf>
    <xf numFmtId="0" fontId="142" fillId="5" borderId="382" xfId="10" applyFont="1" applyFill="1" applyBorder="1" applyAlignment="1" applyProtection="1">
      <alignment horizontal="left" vertical="center" wrapText="1"/>
      <protection locked="0"/>
    </xf>
    <xf numFmtId="0" fontId="142" fillId="5" borderId="377" xfId="10" applyFont="1" applyFill="1" applyBorder="1" applyAlignment="1" applyProtection="1">
      <alignment horizontal="left" vertical="center" wrapText="1"/>
      <protection locked="0"/>
    </xf>
    <xf numFmtId="0" fontId="142" fillId="5" borderId="384" xfId="10" quotePrefix="1" applyFont="1" applyFill="1" applyBorder="1" applyAlignment="1">
      <alignment horizontal="left" vertical="center" wrapText="1"/>
    </xf>
    <xf numFmtId="0" fontId="142" fillId="5" borderId="386" xfId="10" applyFont="1" applyFill="1" applyBorder="1" applyAlignment="1" applyProtection="1">
      <alignment horizontal="left" vertical="center" wrapText="1"/>
      <protection locked="0"/>
    </xf>
    <xf numFmtId="0" fontId="142" fillId="5" borderId="387" xfId="10" applyFont="1" applyFill="1" applyBorder="1" applyAlignment="1" applyProtection="1">
      <alignment horizontal="left" vertical="center" wrapText="1"/>
      <protection locked="0"/>
    </xf>
    <xf numFmtId="0" fontId="142" fillId="5" borderId="383" xfId="10" applyFont="1" applyFill="1" applyBorder="1" applyAlignment="1" applyProtection="1">
      <alignment horizontal="left" vertical="center" wrapText="1"/>
      <protection locked="0"/>
    </xf>
    <xf numFmtId="0" fontId="142" fillId="5" borderId="388" xfId="10" applyFont="1" applyFill="1" applyBorder="1" applyAlignment="1" applyProtection="1">
      <alignment horizontal="left" vertical="center" wrapText="1"/>
      <protection locked="0"/>
    </xf>
    <xf numFmtId="0" fontId="142" fillId="5" borderId="389" xfId="10" applyFont="1" applyFill="1" applyBorder="1" applyAlignment="1" applyProtection="1">
      <alignment horizontal="left" vertical="center" wrapText="1"/>
      <protection locked="0"/>
    </xf>
    <xf numFmtId="0" fontId="138" fillId="5" borderId="386" xfId="10" applyFont="1" applyFill="1" applyBorder="1" applyAlignment="1" applyProtection="1">
      <alignment horizontal="center" vertical="center" wrapText="1"/>
    </xf>
    <xf numFmtId="0" fontId="138" fillId="5" borderId="387" xfId="10" applyFont="1" applyFill="1" applyBorder="1" applyAlignment="1" applyProtection="1">
      <alignment horizontal="center" vertical="center" wrapText="1"/>
    </xf>
    <xf numFmtId="0" fontId="138" fillId="5" borderId="383" xfId="10" applyFont="1" applyFill="1" applyBorder="1" applyAlignment="1" applyProtection="1">
      <alignment horizontal="center" vertical="center" wrapText="1"/>
    </xf>
    <xf numFmtId="0" fontId="140" fillId="5" borderId="417" xfId="10" quotePrefix="1" applyFont="1" applyFill="1" applyBorder="1" applyAlignment="1">
      <alignment horizontal="left" vertical="center" wrapText="1"/>
    </xf>
    <xf numFmtId="0" fontId="138" fillId="5" borderId="404" xfId="6" applyNumberFormat="1" applyFont="1" applyFill="1" applyBorder="1" applyAlignment="1" applyProtection="1">
      <alignment horizontal="center" vertical="center" wrapText="1"/>
    </xf>
    <xf numFmtId="0" fontId="140" fillId="5" borderId="376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77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78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2" xfId="6" applyNumberFormat="1" applyFont="1" applyFill="1" applyBorder="1" applyAlignment="1" applyProtection="1">
      <alignment horizontal="center" vertical="center" wrapText="1"/>
    </xf>
    <xf numFmtId="0" fontId="140" fillId="5" borderId="387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89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83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8" xfId="6" applyNumberFormat="1" applyFont="1" applyFill="1" applyBorder="1" applyAlignment="1" applyProtection="1">
      <alignment horizontal="center" vertical="center" wrapText="1"/>
    </xf>
    <xf numFmtId="0" fontId="140" fillId="5" borderId="384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76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77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78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82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82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14" xfId="6" applyNumberFormat="1" applyFont="1" applyFill="1" applyBorder="1" applyAlignment="1" applyProtection="1">
      <alignment vertical="center" wrapText="1"/>
      <protection locked="0"/>
    </xf>
    <xf numFmtId="0" fontId="138" fillId="5" borderId="364" xfId="6" applyNumberFormat="1" applyFont="1" applyFill="1" applyBorder="1" applyAlignment="1" applyProtection="1">
      <alignment horizontal="center" vertical="center" wrapText="1"/>
    </xf>
    <xf numFmtId="0" fontId="139" fillId="5" borderId="0" xfId="0" applyFont="1" applyFill="1"/>
    <xf numFmtId="0" fontId="140" fillId="5" borderId="344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6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63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64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421" xfId="6" applyNumberFormat="1" applyFont="1" applyFill="1" applyBorder="1" applyAlignment="1" applyProtection="1">
      <alignment horizontal="center" vertical="center" wrapText="1"/>
    </xf>
    <xf numFmtId="0" fontId="138" fillId="5" borderId="422" xfId="6" applyNumberFormat="1" applyFont="1" applyFill="1" applyBorder="1" applyAlignment="1" applyProtection="1">
      <alignment horizontal="center" vertical="center" wrapText="1"/>
    </xf>
    <xf numFmtId="0" fontId="138" fillId="5" borderId="423" xfId="6" applyNumberFormat="1" applyFont="1" applyFill="1" applyBorder="1" applyAlignment="1" applyProtection="1">
      <alignment horizontal="center" vertical="center" wrapText="1"/>
    </xf>
    <xf numFmtId="0" fontId="140" fillId="5" borderId="404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0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4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76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77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78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2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6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7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9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3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388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62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88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420" xfId="10" applyNumberFormat="1" applyFont="1" applyFill="1" applyBorder="1" applyAlignment="1" applyProtection="1">
      <alignment horizontal="center" vertical="center" wrapText="1"/>
    </xf>
    <xf numFmtId="0" fontId="141" fillId="5" borderId="0" xfId="0" applyNumberFormat="1" applyFont="1" applyFill="1" applyBorder="1" applyProtection="1">
      <protection locked="0"/>
    </xf>
    <xf numFmtId="0" fontId="139" fillId="5" borderId="0" xfId="0" applyFont="1" applyFill="1" applyProtection="1">
      <protection locked="0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140" fillId="5" borderId="0" xfId="0" applyFont="1" applyFill="1" applyProtection="1">
      <protection locked="0"/>
    </xf>
    <xf numFmtId="0" fontId="93" fillId="4" borderId="432" xfId="3" quotePrefix="1" applyFont="1" applyFill="1" applyBorder="1" applyAlignment="1" applyProtection="1">
      <alignment horizontal="left" textRotation="90" wrapText="1"/>
      <protection locked="0"/>
    </xf>
    <xf numFmtId="0" fontId="141" fillId="4" borderId="393" xfId="10" quotePrefix="1" applyFont="1" applyFill="1" applyBorder="1" applyAlignment="1" applyProtection="1">
      <alignment vertical="center" wrapText="1"/>
      <protection locked="0"/>
    </xf>
    <xf numFmtId="0" fontId="140" fillId="5" borderId="392" xfId="0" applyFont="1" applyFill="1" applyBorder="1" applyAlignment="1" applyProtection="1">
      <alignment horizontal="center" vertical="center"/>
      <protection locked="0"/>
    </xf>
    <xf numFmtId="0" fontId="140" fillId="5" borderId="406" xfId="0" applyFont="1" applyFill="1" applyBorder="1" applyAlignment="1" applyProtection="1">
      <alignment horizontal="center" vertical="center"/>
      <protection locked="0"/>
    </xf>
    <xf numFmtId="0" fontId="140" fillId="5" borderId="407" xfId="10" applyFont="1" applyFill="1" applyBorder="1" applyAlignment="1" applyProtection="1">
      <alignment horizontal="center" vertical="center" wrapText="1"/>
      <protection locked="0"/>
    </xf>
    <xf numFmtId="0" fontId="140" fillId="5" borderId="408" xfId="0" applyFont="1" applyFill="1" applyBorder="1" applyAlignment="1" applyProtection="1">
      <alignment horizontal="center" vertical="center"/>
      <protection locked="0"/>
    </xf>
    <xf numFmtId="0" fontId="140" fillId="5" borderId="394" xfId="10" applyFont="1" applyFill="1" applyBorder="1" applyAlignment="1" applyProtection="1">
      <alignment horizontal="center" vertical="center" wrapText="1"/>
      <protection locked="0"/>
    </xf>
    <xf numFmtId="0" fontId="140" fillId="5" borderId="410" xfId="10" applyFont="1" applyFill="1" applyBorder="1" applyAlignment="1" applyProtection="1">
      <alignment horizontal="center" vertical="center" wrapText="1"/>
      <protection locked="0"/>
    </xf>
    <xf numFmtId="0" fontId="138" fillId="5" borderId="392" xfId="6" applyFont="1" applyFill="1" applyBorder="1" applyAlignment="1" applyProtection="1">
      <alignment horizontal="center" vertical="center" wrapText="1"/>
      <protection locked="0"/>
    </xf>
    <xf numFmtId="0" fontId="138" fillId="5" borderId="408" xfId="6" applyFont="1" applyFill="1" applyBorder="1" applyAlignment="1" applyProtection="1">
      <alignment horizontal="center" vertical="center" wrapText="1"/>
      <protection locked="0"/>
    </xf>
    <xf numFmtId="0" fontId="138" fillId="5" borderId="410" xfId="6" applyFont="1" applyFill="1" applyBorder="1" applyAlignment="1" applyProtection="1">
      <alignment horizontal="center" vertical="center" wrapText="1"/>
      <protection locked="0"/>
    </xf>
    <xf numFmtId="0" fontId="141" fillId="5" borderId="426" xfId="0" applyFont="1" applyFill="1" applyBorder="1" applyAlignment="1" applyProtection="1">
      <alignment horizontal="left" vertical="center" wrapText="1"/>
      <protection locked="0"/>
    </xf>
    <xf numFmtId="0" fontId="138" fillId="5" borderId="432" xfId="6" applyFont="1" applyFill="1" applyBorder="1" applyAlignment="1" applyProtection="1">
      <alignment horizontal="center" vertical="center" wrapText="1"/>
      <protection locked="0"/>
    </xf>
    <xf numFmtId="0" fontId="138" fillId="5" borderId="415" xfId="6" applyFont="1" applyFill="1" applyBorder="1" applyAlignment="1" applyProtection="1">
      <alignment horizontal="center" vertical="center" wrapText="1"/>
      <protection locked="0"/>
    </xf>
    <xf numFmtId="0" fontId="138" fillId="5" borderId="406" xfId="6" applyFont="1" applyFill="1" applyBorder="1" applyAlignment="1" applyProtection="1">
      <alignment horizontal="center" vertical="center" wrapText="1"/>
      <protection locked="0"/>
    </xf>
    <xf numFmtId="0" fontId="138" fillId="5" borderId="407" xfId="6" applyFont="1" applyFill="1" applyBorder="1" applyAlignment="1" applyProtection="1">
      <alignment horizontal="center" vertical="center" wrapText="1"/>
      <protection locked="0"/>
    </xf>
    <xf numFmtId="0" fontId="141" fillId="5" borderId="393" xfId="0" applyFont="1" applyFill="1" applyBorder="1" applyAlignment="1" applyProtection="1">
      <alignment horizontal="left" vertical="center" wrapText="1"/>
      <protection locked="0"/>
    </xf>
    <xf numFmtId="0" fontId="140" fillId="5" borderId="392" xfId="6" applyFont="1" applyFill="1" applyBorder="1" applyAlignment="1" applyProtection="1">
      <alignment horizontal="center" vertical="center" wrapText="1"/>
      <protection locked="0"/>
    </xf>
    <xf numFmtId="0" fontId="140" fillId="5" borderId="406" xfId="6" applyFont="1" applyFill="1" applyBorder="1" applyAlignment="1" applyProtection="1">
      <alignment horizontal="center" vertical="center" wrapText="1"/>
      <protection locked="0"/>
    </xf>
    <xf numFmtId="0" fontId="138" fillId="5" borderId="438" xfId="6" applyFont="1" applyFill="1" applyBorder="1" applyAlignment="1" applyProtection="1">
      <alignment horizontal="center" vertical="center" wrapText="1"/>
      <protection locked="0"/>
    </xf>
    <xf numFmtId="0" fontId="140" fillId="5" borderId="421" xfId="6" applyFont="1" applyFill="1" applyBorder="1" applyAlignment="1" applyProtection="1">
      <alignment horizontal="center" vertical="center" wrapText="1"/>
      <protection locked="0"/>
    </xf>
    <xf numFmtId="0" fontId="140" fillId="5" borderId="422" xfId="6" applyFont="1" applyFill="1" applyBorder="1" applyAlignment="1" applyProtection="1">
      <alignment horizontal="center" vertical="center" wrapText="1"/>
      <protection locked="0"/>
    </xf>
    <xf numFmtId="0" fontId="138" fillId="5" borderId="423" xfId="6" applyFont="1" applyFill="1" applyBorder="1" applyAlignment="1" applyProtection="1">
      <alignment horizontal="center" vertical="center" wrapText="1"/>
      <protection locked="0"/>
    </xf>
    <xf numFmtId="0" fontId="140" fillId="5" borderId="429" xfId="6" applyFont="1" applyFill="1" applyBorder="1" applyAlignment="1" applyProtection="1">
      <alignment horizontal="center" vertical="center" wrapText="1"/>
      <protection locked="0"/>
    </xf>
    <xf numFmtId="0" fontId="138" fillId="5" borderId="421" xfId="6" applyFont="1" applyFill="1" applyBorder="1" applyAlignment="1" applyProtection="1">
      <alignment horizontal="center" vertical="center" wrapText="1"/>
      <protection locked="0"/>
    </xf>
    <xf numFmtId="0" fontId="138" fillId="5" borderId="422" xfId="6" applyFont="1" applyFill="1" applyBorder="1" applyAlignment="1" applyProtection="1">
      <alignment horizontal="center" vertical="center" wrapText="1"/>
      <protection locked="0"/>
    </xf>
    <xf numFmtId="0" fontId="138" fillId="5" borderId="285" xfId="6" applyFont="1" applyFill="1" applyBorder="1" applyAlignment="1" applyProtection="1">
      <alignment horizontal="center" vertical="center" wrapText="1"/>
      <protection locked="0"/>
    </xf>
    <xf numFmtId="0" fontId="138" fillId="5" borderId="404" xfId="6" applyFont="1" applyFill="1" applyBorder="1" applyAlignment="1" applyProtection="1">
      <alignment horizontal="center" vertical="center" wrapText="1"/>
      <protection locked="0"/>
    </xf>
    <xf numFmtId="0" fontId="138" fillId="5" borderId="208" xfId="6" applyFont="1" applyFill="1" applyBorder="1" applyAlignment="1" applyProtection="1">
      <alignment horizontal="center" vertical="center" wrapText="1"/>
      <protection locked="0"/>
    </xf>
    <xf numFmtId="0" fontId="141" fillId="5" borderId="425" xfId="0" applyFont="1" applyFill="1" applyBorder="1" applyAlignment="1" applyProtection="1">
      <alignment horizontal="left" vertical="center" wrapText="1"/>
      <protection locked="0"/>
    </xf>
    <xf numFmtId="0" fontId="141" fillId="5" borderId="391" xfId="10" applyFont="1" applyFill="1" applyBorder="1" applyAlignment="1" applyProtection="1">
      <alignment vertical="center" wrapText="1"/>
      <protection locked="0"/>
    </xf>
    <xf numFmtId="0" fontId="140" fillId="5" borderId="396" xfId="6" applyFont="1" applyFill="1" applyBorder="1" applyAlignment="1" applyProtection="1">
      <alignment horizontal="center" vertical="center" wrapText="1"/>
      <protection locked="0"/>
    </xf>
    <xf numFmtId="0" fontId="140" fillId="5" borderId="399" xfId="6" applyFont="1" applyFill="1" applyBorder="1" applyAlignment="1" applyProtection="1">
      <alignment horizontal="center" vertical="center" wrapText="1"/>
      <protection locked="0"/>
    </xf>
    <xf numFmtId="0" fontId="140" fillId="5" borderId="416" xfId="6" applyFont="1" applyFill="1" applyBorder="1" applyAlignment="1" applyProtection="1">
      <alignment horizontal="center" vertical="center" wrapText="1"/>
      <protection locked="0"/>
    </xf>
    <xf numFmtId="0" fontId="140" fillId="5" borderId="402" xfId="6" applyFont="1" applyFill="1" applyBorder="1" applyAlignment="1" applyProtection="1">
      <alignment horizontal="center" vertical="center" wrapText="1"/>
      <protection locked="0"/>
    </xf>
    <xf numFmtId="0" fontId="140" fillId="5" borderId="373" xfId="6" applyFont="1" applyFill="1" applyBorder="1" applyAlignment="1" applyProtection="1">
      <alignment horizontal="center" vertical="center" wrapText="1"/>
      <protection locked="0"/>
    </xf>
    <xf numFmtId="0" fontId="140" fillId="5" borderId="371" xfId="10" applyFont="1" applyFill="1" applyBorder="1" applyAlignment="1" applyProtection="1">
      <alignment horizontal="center" vertical="center" wrapText="1"/>
      <protection locked="0"/>
    </xf>
    <xf numFmtId="0" fontId="141" fillId="5" borderId="0" xfId="0" applyFont="1" applyFill="1" applyBorder="1" applyAlignment="1" applyProtection="1">
      <alignment horizontal="left" vertical="center" wrapText="1"/>
      <protection locked="0"/>
    </xf>
    <xf numFmtId="0" fontId="141" fillId="5" borderId="0" xfId="0" applyFont="1" applyFill="1" applyBorder="1" applyProtection="1">
      <protection locked="0"/>
    </xf>
    <xf numFmtId="0" fontId="140" fillId="5" borderId="0" xfId="0" applyFont="1" applyFill="1" applyBorder="1" applyProtection="1">
      <protection locked="0"/>
    </xf>
    <xf numFmtId="0" fontId="144" fillId="5" borderId="417" xfId="10" quotePrefix="1" applyFont="1" applyFill="1" applyBorder="1" applyAlignment="1" applyProtection="1">
      <alignment vertical="center" wrapText="1"/>
      <protection locked="0"/>
    </xf>
    <xf numFmtId="0" fontId="141" fillId="5" borderId="426" xfId="10" quotePrefix="1" applyFont="1" applyFill="1" applyBorder="1" applyAlignment="1" applyProtection="1">
      <alignment vertical="center" wrapText="1"/>
      <protection locked="0"/>
    </xf>
    <xf numFmtId="0" fontId="141" fillId="5" borderId="393" xfId="10" quotePrefix="1" applyFont="1" applyFill="1" applyBorder="1" applyAlignment="1" applyProtection="1">
      <alignment vertical="center" wrapText="1"/>
      <protection locked="0"/>
    </xf>
    <xf numFmtId="0" fontId="138" fillId="5" borderId="404" xfId="10" applyFont="1" applyFill="1" applyBorder="1" applyAlignment="1" applyProtection="1">
      <alignment vertical="center" wrapText="1"/>
      <protection locked="0"/>
    </xf>
    <xf numFmtId="0" fontId="141" fillId="5" borderId="404" xfId="0" applyFont="1" applyFill="1" applyBorder="1" applyAlignment="1" applyProtection="1">
      <alignment horizontal="left" vertical="center" wrapText="1"/>
      <protection locked="0"/>
    </xf>
    <xf numFmtId="0" fontId="140" fillId="5" borderId="0" xfId="0" applyFont="1" applyFill="1"/>
    <xf numFmtId="0" fontId="140" fillId="4" borderId="419" xfId="10" quotePrefix="1" applyFont="1" applyFill="1" applyBorder="1" applyAlignment="1">
      <alignment horizontal="left" vertical="center" wrapText="1"/>
    </xf>
    <xf numFmtId="0" fontId="138" fillId="5" borderId="414" xfId="6" applyFont="1" applyFill="1" applyBorder="1" applyAlignment="1" applyProtection="1">
      <alignment horizontal="center" vertical="center" wrapText="1"/>
      <protection locked="0"/>
    </xf>
    <xf numFmtId="0" fontId="138" fillId="5" borderId="427" xfId="6" applyFont="1" applyFill="1" applyBorder="1" applyAlignment="1" applyProtection="1">
      <alignment horizontal="center" vertical="center" wrapText="1"/>
      <protection locked="0"/>
    </xf>
    <xf numFmtId="0" fontId="140" fillId="5" borderId="344" xfId="10" applyFont="1" applyFill="1" applyBorder="1" applyAlignment="1" applyProtection="1">
      <alignment horizontal="center" vertical="center" wrapText="1"/>
      <protection locked="0"/>
    </xf>
    <xf numFmtId="0" fontId="140" fillId="5" borderId="384" xfId="10" applyFont="1" applyFill="1" applyBorder="1" applyAlignment="1" applyProtection="1">
      <alignment horizontal="center" vertical="center" wrapText="1"/>
      <protection locked="0"/>
    </xf>
    <xf numFmtId="0" fontId="140" fillId="5" borderId="376" xfId="10" applyFont="1" applyFill="1" applyBorder="1" applyAlignment="1" applyProtection="1">
      <alignment horizontal="center" vertical="center" wrapText="1"/>
      <protection locked="0"/>
    </xf>
    <xf numFmtId="0" fontId="140" fillId="5" borderId="378" xfId="10" applyFont="1" applyFill="1" applyBorder="1" applyAlignment="1" applyProtection="1">
      <alignment horizontal="center" vertical="center" wrapText="1"/>
      <protection locked="0"/>
    </xf>
    <xf numFmtId="0" fontId="140" fillId="5" borderId="382" xfId="10" applyFont="1" applyFill="1" applyBorder="1" applyAlignment="1" applyProtection="1">
      <alignment horizontal="center" vertical="center" wrapText="1"/>
      <protection locked="0"/>
    </xf>
    <xf numFmtId="0" fontId="140" fillId="5" borderId="377" xfId="10" applyFont="1" applyFill="1" applyBorder="1" applyAlignment="1" applyProtection="1">
      <alignment horizontal="center" vertical="center" wrapText="1"/>
      <protection locked="0"/>
    </xf>
    <xf numFmtId="0" fontId="140" fillId="5" borderId="375" xfId="10" applyFont="1" applyFill="1" applyBorder="1" applyAlignment="1" applyProtection="1">
      <alignment horizontal="center" vertical="center" wrapText="1"/>
      <protection locked="0"/>
    </xf>
    <xf numFmtId="0" fontId="140" fillId="5" borderId="386" xfId="10" applyFont="1" applyFill="1" applyBorder="1" applyAlignment="1" applyProtection="1">
      <alignment horizontal="center" vertical="center" wrapText="1"/>
      <protection locked="0"/>
    </xf>
    <xf numFmtId="0" fontId="140" fillId="5" borderId="387" xfId="10" applyFont="1" applyFill="1" applyBorder="1" applyAlignment="1" applyProtection="1">
      <alignment horizontal="center" vertical="center" wrapText="1"/>
      <protection locked="0"/>
    </xf>
    <xf numFmtId="0" fontId="140" fillId="5" borderId="383" xfId="10" applyFont="1" applyFill="1" applyBorder="1" applyAlignment="1" applyProtection="1">
      <alignment horizontal="center" vertical="center" wrapText="1"/>
      <protection locked="0"/>
    </xf>
    <xf numFmtId="0" fontId="140" fillId="5" borderId="388" xfId="10" applyFont="1" applyFill="1" applyBorder="1" applyAlignment="1" applyProtection="1">
      <alignment horizontal="center" vertical="center" wrapText="1"/>
      <protection locked="0"/>
    </xf>
    <xf numFmtId="0" fontId="140" fillId="5" borderId="419" xfId="10" applyFont="1" applyFill="1" applyBorder="1" applyAlignment="1" applyProtection="1">
      <alignment horizontal="center" vertical="center" wrapText="1"/>
      <protection locked="0"/>
    </xf>
    <xf numFmtId="0" fontId="140" fillId="5" borderId="414" xfId="6" applyFont="1" applyFill="1" applyBorder="1" applyAlignment="1" applyProtection="1">
      <alignment vertical="center" wrapText="1"/>
      <protection locked="0"/>
    </xf>
    <xf numFmtId="0" fontId="140" fillId="5" borderId="427" xfId="6" applyFont="1" applyFill="1" applyBorder="1" applyAlignment="1" applyProtection="1">
      <alignment vertical="center" wrapText="1"/>
      <protection locked="0"/>
    </xf>
    <xf numFmtId="0" fontId="140" fillId="4" borderId="375" xfId="10" quotePrefix="1" applyFont="1" applyFill="1" applyBorder="1" applyAlignment="1">
      <alignment horizontal="left" vertical="center" wrapText="1"/>
    </xf>
    <xf numFmtId="0" fontId="142" fillId="5" borderId="384" xfId="10" applyFont="1" applyFill="1" applyBorder="1" applyAlignment="1">
      <alignment horizontal="left" vertical="center" wrapText="1"/>
    </xf>
    <xf numFmtId="0" fontId="142" fillId="5" borderId="376" xfId="10" applyFont="1" applyFill="1" applyBorder="1" applyAlignment="1">
      <alignment horizontal="left" vertical="center" wrapText="1"/>
    </xf>
    <xf numFmtId="0" fontId="142" fillId="5" borderId="377" xfId="10" applyFont="1" applyFill="1" applyBorder="1" applyAlignment="1">
      <alignment horizontal="left" vertical="center" wrapText="1"/>
    </xf>
    <xf numFmtId="0" fontId="142" fillId="5" borderId="386" xfId="10" applyFont="1" applyFill="1" applyBorder="1" applyAlignment="1">
      <alignment horizontal="left" vertical="center" wrapText="1"/>
    </xf>
    <xf numFmtId="0" fontId="142" fillId="5" borderId="387" xfId="10" applyFont="1" applyFill="1" applyBorder="1" applyAlignment="1">
      <alignment horizontal="left" vertical="center" wrapText="1"/>
    </xf>
    <xf numFmtId="0" fontId="142" fillId="5" borderId="389" xfId="10" applyFont="1" applyFill="1" applyBorder="1" applyAlignment="1">
      <alignment horizontal="left" vertical="center" wrapText="1"/>
    </xf>
    <xf numFmtId="0" fontId="140" fillId="5" borderId="361" xfId="10" applyFont="1" applyFill="1" applyBorder="1" applyAlignment="1" applyProtection="1">
      <alignment horizontal="center" vertical="center" wrapText="1"/>
      <protection locked="0"/>
    </xf>
    <xf numFmtId="0" fontId="140" fillId="5" borderId="362" xfId="10" applyFont="1" applyFill="1" applyBorder="1" applyAlignment="1" applyProtection="1">
      <alignment horizontal="center" vertical="center" wrapText="1"/>
      <protection locked="0"/>
    </xf>
    <xf numFmtId="0" fontId="140" fillId="5" borderId="364" xfId="10" applyFont="1" applyFill="1" applyBorder="1" applyAlignment="1" applyProtection="1">
      <alignment horizontal="center" vertical="center" wrapText="1"/>
      <protection locked="0"/>
    </xf>
    <xf numFmtId="0" fontId="140" fillId="5" borderId="363" xfId="10" applyFont="1" applyFill="1" applyBorder="1" applyAlignment="1" applyProtection="1">
      <alignment horizontal="center" vertical="center" wrapText="1"/>
      <protection locked="0"/>
    </xf>
    <xf numFmtId="0" fontId="140" fillId="5" borderId="389" xfId="10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Border="1" applyProtection="1">
      <protection locked="0"/>
    </xf>
    <xf numFmtId="0" fontId="141" fillId="5" borderId="417" xfId="0" applyFont="1" applyFill="1" applyBorder="1" applyAlignment="1" applyProtection="1">
      <alignment horizontal="left" vertical="center" wrapText="1"/>
      <protection locked="0"/>
    </xf>
    <xf numFmtId="0" fontId="138" fillId="5" borderId="417" xfId="6" applyFont="1" applyFill="1" applyBorder="1" applyAlignment="1" applyProtection="1">
      <alignment horizontal="center" vertical="center" wrapText="1"/>
      <protection locked="0"/>
    </xf>
    <xf numFmtId="0" fontId="140" fillId="5" borderId="128" xfId="6" applyFont="1" applyFill="1" applyBorder="1" applyAlignment="1" applyProtection="1">
      <alignment horizontal="center" vertical="center" wrapText="1"/>
      <protection locked="0"/>
    </xf>
    <xf numFmtId="0" fontId="138" fillId="5" borderId="384" xfId="0" applyFont="1" applyFill="1" applyBorder="1" applyAlignment="1" applyProtection="1">
      <alignment horizontal="center" vertical="center" wrapText="1"/>
    </xf>
    <xf numFmtId="0" fontId="138" fillId="5" borderId="376" xfId="0" applyFont="1" applyFill="1" applyBorder="1" applyAlignment="1" applyProtection="1">
      <alignment horizontal="center" vertical="center" wrapText="1"/>
    </xf>
    <xf numFmtId="0" fontId="138" fillId="5" borderId="378" xfId="0" applyFont="1" applyFill="1" applyBorder="1" applyAlignment="1" applyProtection="1">
      <alignment horizontal="center" vertical="center" wrapText="1"/>
    </xf>
    <xf numFmtId="0" fontId="138" fillId="5" borderId="386" xfId="0" applyFont="1" applyFill="1" applyBorder="1" applyAlignment="1" applyProtection="1">
      <alignment horizontal="center" vertical="center" wrapText="1"/>
    </xf>
    <xf numFmtId="0" fontId="138" fillId="5" borderId="387" xfId="0" applyFont="1" applyFill="1" applyBorder="1" applyAlignment="1" applyProtection="1">
      <alignment horizontal="center" vertical="center" wrapText="1"/>
    </xf>
    <xf numFmtId="0" fontId="138" fillId="5" borderId="383" xfId="0" applyFont="1" applyFill="1" applyBorder="1" applyAlignment="1" applyProtection="1">
      <alignment horizontal="center" vertical="center" wrapText="1"/>
    </xf>
    <xf numFmtId="0" fontId="138" fillId="5" borderId="421" xfId="10" applyFont="1" applyFill="1" applyBorder="1" applyAlignment="1" applyProtection="1">
      <alignment horizontal="center" vertical="center" wrapText="1"/>
    </xf>
    <xf numFmtId="0" fontId="141" fillId="5" borderId="384" xfId="0" applyFont="1" applyFill="1" applyBorder="1" applyAlignment="1" applyProtection="1">
      <alignment horizontal="center" vertical="center" wrapText="1"/>
    </xf>
    <xf numFmtId="0" fontId="141" fillId="5" borderId="376" xfId="0" applyFont="1" applyFill="1" applyBorder="1" applyAlignment="1" applyProtection="1">
      <alignment horizontal="center" vertical="center" wrapText="1"/>
    </xf>
    <xf numFmtId="0" fontId="141" fillId="5" borderId="378" xfId="0" applyFont="1" applyFill="1" applyBorder="1" applyAlignment="1" applyProtection="1">
      <alignment horizontal="center" vertical="center" wrapText="1"/>
    </xf>
    <xf numFmtId="0" fontId="141" fillId="5" borderId="386" xfId="0" applyFont="1" applyFill="1" applyBorder="1" applyAlignment="1" applyProtection="1">
      <alignment horizontal="center" vertical="center" wrapText="1"/>
    </xf>
    <xf numFmtId="0" fontId="141" fillId="5" borderId="387" xfId="0" applyFont="1" applyFill="1" applyBorder="1" applyAlignment="1" applyProtection="1">
      <alignment horizontal="center" vertical="center" wrapText="1"/>
    </xf>
    <xf numFmtId="0" fontId="141" fillId="5" borderId="383" xfId="0" applyFont="1" applyFill="1" applyBorder="1" applyAlignment="1" applyProtection="1">
      <alignment horizontal="center" vertical="center" wrapText="1"/>
    </xf>
    <xf numFmtId="0" fontId="140" fillId="5" borderId="371" xfId="10" quotePrefix="1" applyFont="1" applyFill="1" applyBorder="1" applyAlignment="1">
      <alignment horizontal="left" vertical="center" wrapText="1"/>
    </xf>
    <xf numFmtId="0" fontId="138" fillId="5" borderId="417" xfId="10" applyFont="1" applyFill="1" applyBorder="1" applyAlignment="1" applyProtection="1">
      <alignment horizontal="center" vertical="center" wrapText="1"/>
    </xf>
    <xf numFmtId="0" fontId="141" fillId="5" borderId="344" xfId="0" applyFont="1" applyFill="1" applyBorder="1" applyAlignment="1" applyProtection="1">
      <alignment horizontal="center" vertical="center" wrapText="1"/>
    </xf>
    <xf numFmtId="0" fontId="141" fillId="5" borderId="361" xfId="0" applyFont="1" applyFill="1" applyBorder="1" applyAlignment="1" applyProtection="1">
      <alignment horizontal="center" vertical="center" wrapText="1"/>
    </xf>
    <xf numFmtId="0" fontId="141" fillId="5" borderId="362" xfId="0" applyFont="1" applyFill="1" applyBorder="1" applyAlignment="1" applyProtection="1">
      <alignment horizontal="center" vertical="center" wrapText="1"/>
    </xf>
    <xf numFmtId="0" fontId="140" fillId="5" borderId="384" xfId="10" applyFont="1" applyFill="1" applyBorder="1" applyAlignment="1" applyProtection="1">
      <alignment horizontal="center" vertical="center" wrapText="1"/>
    </xf>
    <xf numFmtId="0" fontId="140" fillId="5" borderId="386" xfId="10" applyFont="1" applyFill="1" applyBorder="1" applyAlignment="1" applyProtection="1">
      <alignment horizontal="center" vertical="center" wrapText="1"/>
    </xf>
    <xf numFmtId="0" fontId="142" fillId="5" borderId="375" xfId="10" applyFont="1" applyFill="1" applyBorder="1" applyAlignment="1">
      <alignment horizontal="left" vertical="center" wrapText="1"/>
    </xf>
    <xf numFmtId="0" fontId="140" fillId="5" borderId="344" xfId="10" applyFont="1" applyFill="1" applyBorder="1" applyAlignment="1" applyProtection="1">
      <alignment horizontal="center" vertical="center" wrapText="1"/>
    </xf>
    <xf numFmtId="0" fontId="140" fillId="5" borderId="424" xfId="10" applyFont="1" applyFill="1" applyBorder="1" applyAlignment="1" applyProtection="1">
      <alignment horizontal="center" vertical="center" wrapText="1"/>
    </xf>
    <xf numFmtId="0" fontId="140" fillId="5" borderId="436" xfId="10" applyFont="1" applyFill="1" applyBorder="1" applyAlignment="1" applyProtection="1">
      <alignment horizontal="center" vertical="center" wrapText="1"/>
    </xf>
    <xf numFmtId="0" fontId="138" fillId="5" borderId="0" xfId="0" applyFont="1" applyFill="1" applyProtection="1">
      <protection locked="0"/>
    </xf>
    <xf numFmtId="0" fontId="140" fillId="5" borderId="414" xfId="0" applyFont="1" applyFill="1" applyBorder="1" applyAlignment="1" applyProtection="1">
      <alignment horizontal="center" vertical="center"/>
      <protection locked="0"/>
    </xf>
    <xf numFmtId="0" fontId="140" fillId="5" borderId="427" xfId="10" applyFont="1" applyFill="1" applyBorder="1" applyAlignment="1" applyProtection="1">
      <alignment horizontal="center" vertical="center" wrapText="1"/>
      <protection locked="0"/>
    </xf>
    <xf numFmtId="0" fontId="138" fillId="5" borderId="0" xfId="10" applyFont="1" applyFill="1" applyBorder="1" applyAlignment="1" applyProtection="1">
      <alignment horizontal="center" vertical="center" wrapText="1"/>
      <protection locked="0"/>
    </xf>
    <xf numFmtId="0" fontId="149" fillId="5" borderId="429" xfId="6" applyFont="1" applyFill="1" applyBorder="1" applyAlignment="1" applyProtection="1">
      <alignment horizontal="center" vertical="center" wrapText="1"/>
      <protection locked="0"/>
    </xf>
    <xf numFmtId="0" fontId="149" fillId="5" borderId="422" xfId="6" applyFont="1" applyFill="1" applyBorder="1" applyAlignment="1" applyProtection="1">
      <alignment horizontal="center" vertical="center" wrapText="1"/>
      <protection locked="0"/>
    </xf>
    <xf numFmtId="0" fontId="149" fillId="5" borderId="423" xfId="6" applyFont="1" applyFill="1" applyBorder="1" applyAlignment="1" applyProtection="1">
      <alignment horizontal="center" vertical="center" wrapText="1"/>
      <protection locked="0"/>
    </xf>
    <xf numFmtId="0" fontId="147" fillId="5" borderId="344" xfId="6" applyFont="1" applyFill="1" applyBorder="1" applyAlignment="1" applyProtection="1">
      <alignment horizontal="center" vertical="center" wrapText="1"/>
      <protection locked="0"/>
    </xf>
    <xf numFmtId="0" fontId="147" fillId="5" borderId="361" xfId="6" applyFont="1" applyFill="1" applyBorder="1" applyAlignment="1" applyProtection="1">
      <alignment horizontal="center" vertical="center" wrapText="1"/>
      <protection locked="0"/>
    </xf>
    <xf numFmtId="0" fontId="147" fillId="5" borderId="362" xfId="6" applyFont="1" applyFill="1" applyBorder="1" applyAlignment="1" applyProtection="1">
      <alignment horizontal="center" vertical="center" wrapText="1"/>
      <protection locked="0"/>
    </xf>
    <xf numFmtId="0" fontId="147" fillId="5" borderId="384" xfId="6" applyFont="1" applyFill="1" applyBorder="1" applyAlignment="1" applyProtection="1">
      <alignment horizontal="center" vertical="center" wrapText="1"/>
      <protection locked="0"/>
    </xf>
    <xf numFmtId="0" fontId="147" fillId="5" borderId="376" xfId="6" applyFont="1" applyFill="1" applyBorder="1" applyAlignment="1" applyProtection="1">
      <alignment horizontal="center" vertical="center" wrapText="1"/>
      <protection locked="0"/>
    </xf>
    <xf numFmtId="0" fontId="147" fillId="5" borderId="378" xfId="6" applyFont="1" applyFill="1" applyBorder="1" applyAlignment="1" applyProtection="1">
      <alignment horizontal="center" vertical="center" wrapText="1"/>
      <protection locked="0"/>
    </xf>
    <xf numFmtId="0" fontId="147" fillId="5" borderId="382" xfId="6" applyFont="1" applyFill="1" applyBorder="1" applyAlignment="1" applyProtection="1">
      <alignment horizontal="center" vertical="center" wrapText="1"/>
      <protection locked="0"/>
    </xf>
    <xf numFmtId="0" fontId="148" fillId="5" borderId="384" xfId="28" applyFont="1" applyFill="1" applyBorder="1" applyAlignment="1" applyProtection="1">
      <alignment vertical="center" wrapText="1"/>
      <protection locked="0"/>
    </xf>
    <xf numFmtId="0" fontId="148" fillId="5" borderId="378" xfId="28" applyFont="1" applyFill="1" applyBorder="1" applyAlignment="1" applyProtection="1">
      <alignment vertical="center" wrapText="1"/>
      <protection locked="0"/>
    </xf>
    <xf numFmtId="0" fontId="148" fillId="5" borderId="376" xfId="28" applyFont="1" applyFill="1" applyBorder="1" applyAlignment="1" applyProtection="1">
      <alignment vertical="center" wrapText="1"/>
      <protection locked="0"/>
    </xf>
    <xf numFmtId="0" fontId="147" fillId="5" borderId="386" xfId="6" applyFont="1" applyFill="1" applyBorder="1" applyAlignment="1" applyProtection="1">
      <alignment horizontal="center" vertical="center" wrapText="1"/>
      <protection locked="0"/>
    </xf>
    <xf numFmtId="0" fontId="147" fillId="5" borderId="419" xfId="6" applyFont="1" applyFill="1" applyBorder="1" applyAlignment="1" applyProtection="1">
      <alignment horizontal="center" vertical="center" wrapText="1"/>
      <protection locked="0"/>
    </xf>
    <xf numFmtId="0" fontId="148" fillId="5" borderId="386" xfId="28" applyFont="1" applyFill="1" applyBorder="1" applyAlignment="1">
      <alignment vertical="center" wrapText="1"/>
    </xf>
    <xf numFmtId="0" fontId="148" fillId="5" borderId="387" xfId="28" applyFont="1" applyFill="1" applyBorder="1" applyAlignment="1">
      <alignment vertical="center" wrapText="1"/>
    </xf>
    <xf numFmtId="0" fontId="148" fillId="5" borderId="383" xfId="28" applyFont="1" applyFill="1" applyBorder="1" applyAlignment="1">
      <alignment vertical="center" wrapText="1"/>
    </xf>
    <xf numFmtId="0" fontId="147" fillId="5" borderId="344" xfId="0" applyFont="1" applyFill="1" applyBorder="1" applyAlignment="1" applyProtection="1">
      <alignment horizontal="center" vertical="center"/>
      <protection locked="0"/>
    </xf>
    <xf numFmtId="0" fontId="147" fillId="5" borderId="361" xfId="0" applyFont="1" applyFill="1" applyBorder="1" applyAlignment="1" applyProtection="1">
      <alignment horizontal="center" vertical="center"/>
      <protection locked="0"/>
    </xf>
    <xf numFmtId="0" fontId="147" fillId="5" borderId="362" xfId="0" applyFont="1" applyFill="1" applyBorder="1" applyAlignment="1" applyProtection="1">
      <alignment horizontal="center" vertical="center"/>
      <protection locked="0"/>
    </xf>
    <xf numFmtId="0" fontId="147" fillId="5" borderId="364" xfId="0" applyFont="1" applyFill="1" applyBorder="1" applyAlignment="1" applyProtection="1">
      <alignment horizontal="center" vertical="center"/>
      <protection locked="0"/>
    </xf>
    <xf numFmtId="0" fontId="147" fillId="5" borderId="384" xfId="0" applyFont="1" applyFill="1" applyBorder="1" applyAlignment="1" applyProtection="1">
      <alignment horizontal="center" vertical="center"/>
      <protection locked="0"/>
    </xf>
    <xf numFmtId="0" fontId="147" fillId="5" borderId="376" xfId="0" applyFont="1" applyFill="1" applyBorder="1" applyAlignment="1" applyProtection="1">
      <alignment horizontal="center" vertical="center"/>
      <protection locked="0"/>
    </xf>
    <xf numFmtId="0" fontId="147" fillId="5" borderId="378" xfId="0" applyFont="1" applyFill="1" applyBorder="1" applyAlignment="1" applyProtection="1">
      <alignment horizontal="center" vertical="center"/>
      <protection locked="0"/>
    </xf>
    <xf numFmtId="0" fontId="147" fillId="5" borderId="382" xfId="0" applyFont="1" applyFill="1" applyBorder="1" applyAlignment="1" applyProtection="1">
      <alignment horizontal="center" vertical="center"/>
      <protection locked="0"/>
    </xf>
    <xf numFmtId="0" fontId="147" fillId="5" borderId="375" xfId="0" applyFont="1" applyFill="1" applyBorder="1" applyAlignment="1" applyProtection="1">
      <alignment horizontal="center" vertical="center"/>
      <protection locked="0"/>
    </xf>
    <xf numFmtId="0" fontId="147" fillId="5" borderId="386" xfId="0" applyFont="1" applyFill="1" applyBorder="1" applyAlignment="1" applyProtection="1">
      <alignment horizontal="center" vertical="center"/>
      <protection locked="0"/>
    </xf>
    <xf numFmtId="0" fontId="147" fillId="5" borderId="387" xfId="0" applyFont="1" applyFill="1" applyBorder="1" applyAlignment="1" applyProtection="1">
      <alignment horizontal="center" vertical="center"/>
      <protection locked="0"/>
    </xf>
    <xf numFmtId="0" fontId="147" fillId="5" borderId="383" xfId="0" applyFont="1" applyFill="1" applyBorder="1" applyAlignment="1" applyProtection="1">
      <alignment horizontal="center" vertical="center"/>
      <protection locked="0"/>
    </xf>
    <xf numFmtId="0" fontId="148" fillId="5" borderId="384" xfId="28" applyFont="1" applyFill="1" applyBorder="1" applyAlignment="1">
      <alignment vertical="center" wrapText="1"/>
    </xf>
    <xf numFmtId="0" fontId="148" fillId="5" borderId="376" xfId="28" applyFont="1" applyFill="1" applyBorder="1" applyAlignment="1">
      <alignment vertical="center" wrapText="1"/>
    </xf>
    <xf numFmtId="0" fontId="148" fillId="5" borderId="378" xfId="28" applyFont="1" applyFill="1" applyBorder="1" applyAlignment="1">
      <alignment vertical="center" wrapText="1"/>
    </xf>
    <xf numFmtId="0" fontId="147" fillId="5" borderId="371" xfId="0" applyFont="1" applyFill="1" applyBorder="1" applyAlignment="1" applyProtection="1">
      <alignment horizontal="center" vertical="center"/>
      <protection locked="0"/>
    </xf>
    <xf numFmtId="0" fontId="151" fillId="5" borderId="0" xfId="0" applyFont="1" applyFill="1" applyProtection="1">
      <protection locked="0"/>
    </xf>
    <xf numFmtId="0" fontId="139" fillId="5" borderId="0" xfId="0" applyFont="1" applyFill="1" applyBorder="1" applyProtection="1">
      <protection locked="0"/>
    </xf>
    <xf numFmtId="0" fontId="147" fillId="5" borderId="384" xfId="10" applyFont="1" applyFill="1" applyBorder="1" applyAlignment="1" applyProtection="1">
      <alignment horizontal="center" vertical="center" wrapText="1"/>
    </xf>
    <xf numFmtId="0" fontId="147" fillId="5" borderId="386" xfId="10" applyFont="1" applyFill="1" applyBorder="1" applyAlignment="1" applyProtection="1">
      <alignment horizontal="center" vertical="center" wrapText="1"/>
    </xf>
    <xf numFmtId="0" fontId="78" fillId="5" borderId="375" xfId="28" quotePrefix="1" applyFont="1" applyFill="1" applyBorder="1" applyAlignment="1">
      <alignment vertical="center" wrapText="1"/>
    </xf>
    <xf numFmtId="0" fontId="147" fillId="5" borderId="344" xfId="10" applyFont="1" applyFill="1" applyBorder="1" applyAlignment="1" applyProtection="1">
      <alignment horizontal="center" vertical="center" wrapText="1"/>
    </xf>
    <xf numFmtId="0" fontId="150" fillId="5" borderId="384" xfId="10" applyFont="1" applyFill="1" applyBorder="1" applyAlignment="1" applyProtection="1">
      <alignment horizontal="left" vertical="center" wrapText="1"/>
    </xf>
    <xf numFmtId="0" fontId="150" fillId="5" borderId="386" xfId="10" applyFont="1" applyFill="1" applyBorder="1" applyAlignment="1" applyProtection="1">
      <alignment horizontal="left" vertical="center" wrapText="1"/>
    </xf>
    <xf numFmtId="0" fontId="149" fillId="5" borderId="364" xfId="6" applyFont="1" applyFill="1" applyBorder="1" applyAlignment="1" applyProtection="1">
      <alignment horizontal="center" vertical="center" wrapText="1"/>
    </xf>
    <xf numFmtId="0" fontId="149" fillId="5" borderId="361" xfId="6" applyFont="1" applyFill="1" applyBorder="1" applyAlignment="1" applyProtection="1">
      <alignment horizontal="center" vertical="center" wrapText="1"/>
    </xf>
    <xf numFmtId="0" fontId="149" fillId="5" borderId="362" xfId="6" applyFont="1" applyFill="1" applyBorder="1" applyAlignment="1" applyProtection="1">
      <alignment horizontal="center" vertical="center" wrapText="1"/>
    </xf>
    <xf numFmtId="0" fontId="149" fillId="5" borderId="404" xfId="0" applyFont="1" applyFill="1" applyBorder="1" applyAlignment="1" applyProtection="1">
      <alignment horizontal="center" vertical="center"/>
    </xf>
    <xf numFmtId="0" fontId="149" fillId="5" borderId="376" xfId="6" applyFont="1" applyFill="1" applyBorder="1" applyAlignment="1" applyProtection="1">
      <alignment horizontal="center" vertical="center" wrapText="1"/>
    </xf>
    <xf numFmtId="0" fontId="149" fillId="5" borderId="378" xfId="6" applyFont="1" applyFill="1" applyBorder="1" applyAlignment="1" applyProtection="1">
      <alignment horizontal="center" vertical="center" wrapText="1"/>
    </xf>
    <xf numFmtId="0" fontId="149" fillId="5" borderId="387" xfId="6" applyFont="1" applyFill="1" applyBorder="1" applyAlignment="1" applyProtection="1">
      <alignment horizontal="center" vertical="center" wrapText="1"/>
    </xf>
    <xf numFmtId="0" fontId="149" fillId="5" borderId="383" xfId="6" applyFont="1" applyFill="1" applyBorder="1" applyAlignment="1" applyProtection="1">
      <alignment horizontal="center" vertical="center" wrapText="1"/>
    </xf>
    <xf numFmtId="0" fontId="149" fillId="5" borderId="421" xfId="0" applyFont="1" applyFill="1" applyBorder="1" applyAlignment="1" applyProtection="1">
      <alignment horizontal="center" vertical="center"/>
    </xf>
    <xf numFmtId="0" fontId="149" fillId="5" borderId="285" xfId="0" applyFont="1" applyFill="1" applyBorder="1" applyAlignment="1" applyProtection="1">
      <alignment horizontal="center" vertical="center"/>
    </xf>
    <xf numFmtId="0" fontId="147" fillId="5" borderId="375" xfId="6" applyFont="1" applyFill="1" applyBorder="1" applyAlignment="1" applyProtection="1">
      <alignment horizontal="center" vertical="center" wrapText="1"/>
      <protection locked="0"/>
    </xf>
    <xf numFmtId="0" fontId="149" fillId="5" borderId="414" xfId="0" applyFont="1" applyFill="1" applyBorder="1" applyAlignment="1" applyProtection="1">
      <alignment horizontal="center" vertical="center"/>
    </xf>
    <xf numFmtId="0" fontId="147" fillId="5" borderId="418" xfId="0" applyFont="1" applyFill="1" applyBorder="1" applyAlignment="1" applyProtection="1">
      <alignment horizontal="center" vertical="center"/>
      <protection locked="0"/>
    </xf>
    <xf numFmtId="0" fontId="147" fillId="5" borderId="419" xfId="0" applyFont="1" applyFill="1" applyBorder="1" applyAlignment="1" applyProtection="1">
      <alignment horizontal="center" vertical="center"/>
      <protection locked="0"/>
    </xf>
    <xf numFmtId="0" fontId="147" fillId="5" borderId="373" xfId="0" applyFont="1" applyFill="1" applyBorder="1" applyAlignment="1" applyProtection="1">
      <alignment horizontal="center" vertical="center"/>
      <protection locked="0"/>
    </xf>
    <xf numFmtId="0" fontId="147" fillId="5" borderId="403" xfId="0" applyFont="1" applyFill="1" applyBorder="1" applyAlignment="1" applyProtection="1">
      <alignment horizontal="center" vertical="center"/>
      <protection locked="0"/>
    </xf>
    <xf numFmtId="0" fontId="147" fillId="5" borderId="437" xfId="0" applyFont="1" applyFill="1" applyBorder="1" applyAlignment="1" applyProtection="1">
      <alignment horizontal="center" vertical="center"/>
      <protection locked="0"/>
    </xf>
    <xf numFmtId="0" fontId="140" fillId="5" borderId="404" xfId="6" applyFont="1" applyFill="1" applyBorder="1" applyAlignment="1" applyProtection="1">
      <alignment horizontal="center" vertical="center" wrapText="1"/>
      <protection locked="0"/>
    </xf>
    <xf numFmtId="0" fontId="140" fillId="5" borderId="384" xfId="6" applyFont="1" applyFill="1" applyBorder="1" applyAlignment="1" applyProtection="1">
      <alignment horizontal="center" vertical="center" wrapText="1"/>
      <protection locked="0"/>
    </xf>
    <xf numFmtId="0" fontId="140" fillId="5" borderId="376" xfId="6" applyFont="1" applyFill="1" applyBorder="1" applyAlignment="1" applyProtection="1">
      <alignment horizontal="center" vertical="center" wrapText="1"/>
      <protection locked="0"/>
    </xf>
    <xf numFmtId="0" fontId="140" fillId="5" borderId="378" xfId="6" applyFont="1" applyFill="1" applyBorder="1" applyAlignment="1" applyProtection="1">
      <alignment horizontal="center" vertical="center" wrapText="1"/>
      <protection locked="0"/>
    </xf>
    <xf numFmtId="0" fontId="140" fillId="5" borderId="382" xfId="6" applyFont="1" applyFill="1" applyBorder="1" applyAlignment="1" applyProtection="1">
      <alignment horizontal="center" vertical="center" wrapText="1"/>
      <protection locked="0"/>
    </xf>
    <xf numFmtId="0" fontId="140" fillId="5" borderId="377" xfId="6" applyFont="1" applyFill="1" applyBorder="1" applyAlignment="1" applyProtection="1">
      <alignment horizontal="center" vertical="center" wrapText="1"/>
      <protection locked="0"/>
    </xf>
    <xf numFmtId="0" fontId="140" fillId="5" borderId="414" xfId="6" applyFont="1" applyFill="1" applyBorder="1" applyAlignment="1" applyProtection="1">
      <alignment horizontal="center" vertical="center" wrapText="1"/>
      <protection locked="0"/>
    </xf>
    <xf numFmtId="0" fontId="138" fillId="5" borderId="384" xfId="6" applyFont="1" applyFill="1" applyBorder="1" applyAlignment="1" applyProtection="1">
      <alignment horizontal="center" vertical="center" wrapText="1"/>
    </xf>
    <xf numFmtId="0" fontId="138" fillId="5" borderId="376" xfId="6" applyFont="1" applyFill="1" applyBorder="1" applyAlignment="1" applyProtection="1">
      <alignment horizontal="center" vertical="center" wrapText="1"/>
    </xf>
    <xf numFmtId="0" fontId="138" fillId="5" borderId="378" xfId="6" applyFont="1" applyFill="1" applyBorder="1" applyAlignment="1" applyProtection="1">
      <alignment horizontal="center" vertical="center" wrapText="1"/>
    </xf>
    <xf numFmtId="0" fontId="138" fillId="5" borderId="285" xfId="6" applyFont="1" applyFill="1" applyBorder="1" applyAlignment="1" applyProtection="1">
      <alignment horizontal="center" vertical="center" wrapText="1"/>
    </xf>
    <xf numFmtId="0" fontId="140" fillId="5" borderId="376" xfId="10" applyFont="1" applyFill="1" applyBorder="1" applyAlignment="1" applyProtection="1">
      <alignment horizontal="center" vertical="center" wrapText="1"/>
    </xf>
    <xf numFmtId="0" fontId="140" fillId="5" borderId="378" xfId="10" applyFont="1" applyFill="1" applyBorder="1" applyAlignment="1" applyProtection="1">
      <alignment horizontal="center" vertical="center" wrapText="1"/>
    </xf>
    <xf numFmtId="0" fontId="140" fillId="5" borderId="387" xfId="10" applyFont="1" applyFill="1" applyBorder="1" applyAlignment="1" applyProtection="1">
      <alignment horizontal="center" vertical="center" wrapText="1"/>
    </xf>
    <xf numFmtId="0" fontId="140" fillId="5" borderId="383" xfId="10" applyFont="1" applyFill="1" applyBorder="1" applyAlignment="1" applyProtection="1">
      <alignment horizontal="center" vertical="center" wrapText="1"/>
    </xf>
    <xf numFmtId="0" fontId="140" fillId="5" borderId="384" xfId="0" applyFont="1" applyFill="1" applyBorder="1" applyAlignment="1" applyProtection="1">
      <alignment horizontal="center" vertical="center"/>
      <protection locked="0"/>
    </xf>
    <xf numFmtId="0" fontId="140" fillId="5" borderId="376" xfId="0" applyFont="1" applyFill="1" applyBorder="1" applyAlignment="1" applyProtection="1">
      <alignment horizontal="center" vertical="center"/>
      <protection locked="0"/>
    </xf>
    <xf numFmtId="0" fontId="140" fillId="5" borderId="386" xfId="0" applyFont="1" applyFill="1" applyBorder="1" applyAlignment="1" applyProtection="1">
      <alignment horizontal="center" vertical="center"/>
      <protection locked="0"/>
    </xf>
    <xf numFmtId="0" fontId="140" fillId="5" borderId="387" xfId="0" applyFont="1" applyFill="1" applyBorder="1" applyAlignment="1" applyProtection="1">
      <alignment horizontal="center" vertical="center"/>
      <protection locked="0"/>
    </xf>
    <xf numFmtId="0" fontId="138" fillId="5" borderId="386" xfId="6" applyFont="1" applyFill="1" applyBorder="1" applyAlignment="1" applyProtection="1">
      <alignment horizontal="center" vertical="center" wrapText="1"/>
    </xf>
    <xf numFmtId="0" fontId="138" fillId="5" borderId="387" xfId="6" applyFont="1" applyFill="1" applyBorder="1" applyAlignment="1" applyProtection="1">
      <alignment horizontal="center" vertical="center" wrapText="1"/>
    </xf>
    <xf numFmtId="0" fontId="138" fillId="5" borderId="383" xfId="6" applyFont="1" applyFill="1" applyBorder="1" applyAlignment="1" applyProtection="1">
      <alignment horizontal="center" vertical="center" wrapText="1"/>
    </xf>
    <xf numFmtId="0" fontId="52" fillId="5" borderId="432" xfId="6" quotePrefix="1" applyFont="1" applyFill="1" applyBorder="1" applyAlignment="1" applyProtection="1">
      <alignment horizontal="center" vertical="center" wrapText="1"/>
      <protection locked="0"/>
    </xf>
    <xf numFmtId="0" fontId="52" fillId="5" borderId="414" xfId="6" quotePrefix="1" applyFont="1" applyFill="1" applyBorder="1" applyAlignment="1" applyProtection="1">
      <alignment horizontal="center" vertical="center" wrapText="1"/>
      <protection locked="0"/>
    </xf>
    <xf numFmtId="0" fontId="52" fillId="5" borderId="427" xfId="6" quotePrefix="1" applyFont="1" applyFill="1" applyBorder="1" applyAlignment="1" applyProtection="1">
      <alignment horizontal="center" vertical="center" wrapText="1"/>
      <protection locked="0"/>
    </xf>
    <xf numFmtId="0" fontId="52" fillId="5" borderId="433" xfId="6" quotePrefix="1" applyFont="1" applyFill="1" applyBorder="1" applyAlignment="1" applyProtection="1">
      <alignment horizontal="center" vertical="center" wrapText="1"/>
      <protection locked="0"/>
    </xf>
    <xf numFmtId="0" fontId="52" fillId="5" borderId="434" xfId="6" quotePrefix="1" applyFont="1" applyFill="1" applyBorder="1" applyAlignment="1" applyProtection="1">
      <alignment horizontal="center" vertical="center" wrapText="1"/>
      <protection locked="0"/>
    </xf>
    <xf numFmtId="0" fontId="53" fillId="5" borderId="434" xfId="0" applyFont="1" applyFill="1" applyBorder="1" applyAlignment="1" applyProtection="1">
      <alignment horizontal="center" vertical="center" wrapText="1"/>
      <protection locked="0"/>
    </xf>
    <xf numFmtId="0" fontId="140" fillId="5" borderId="0" xfId="0" applyFont="1" applyFill="1" applyAlignment="1" applyProtection="1">
      <alignment vertical="center"/>
      <protection locked="0"/>
    </xf>
    <xf numFmtId="0" fontId="142" fillId="5" borderId="384" xfId="10" applyFont="1" applyFill="1" applyBorder="1" applyAlignment="1" applyProtection="1">
      <alignment horizontal="center" vertical="center" wrapText="1"/>
    </xf>
    <xf numFmtId="0" fontId="142" fillId="5" borderId="386" xfId="10" applyFont="1" applyFill="1" applyBorder="1" applyAlignment="1" applyProtection="1">
      <alignment horizontal="center" vertical="center" wrapText="1"/>
    </xf>
    <xf numFmtId="0" fontId="4" fillId="4" borderId="393" xfId="3" quotePrefix="1" applyFont="1" applyFill="1" applyBorder="1" applyAlignment="1">
      <alignment horizontal="center" vertical="center" wrapText="1"/>
    </xf>
    <xf numFmtId="0" fontId="19" fillId="4" borderId="393" xfId="10" quotePrefix="1" applyFont="1" applyFill="1" applyBorder="1" applyAlignment="1">
      <alignment vertical="center" wrapText="1"/>
    </xf>
    <xf numFmtId="0" fontId="19" fillId="4" borderId="426" xfId="10" quotePrefix="1" applyFont="1" applyFill="1" applyBorder="1" applyAlignment="1">
      <alignment vertical="center" wrapText="1"/>
    </xf>
    <xf numFmtId="0" fontId="16" fillId="4" borderId="344" xfId="6" applyFont="1" applyFill="1" applyBorder="1" applyAlignment="1">
      <alignment vertical="center" wrapText="1"/>
    </xf>
    <xf numFmtId="0" fontId="17" fillId="4" borderId="374" xfId="10" quotePrefix="1" applyFont="1" applyFill="1" applyBorder="1" applyAlignment="1">
      <alignment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17" fillId="4" borderId="376" xfId="10" quotePrefix="1" applyFont="1" applyFill="1" applyBorder="1" applyAlignment="1">
      <alignment horizontal="center" vertical="center" wrapText="1"/>
    </xf>
    <xf numFmtId="0" fontId="17" fillId="4" borderId="418" xfId="10" quotePrefix="1" applyFont="1" applyFill="1" applyBorder="1" applyAlignment="1">
      <alignment horizontal="center" vertical="center" wrapText="1"/>
    </xf>
    <xf numFmtId="0" fontId="16" fillId="4" borderId="375" xfId="6" applyFont="1" applyFill="1" applyBorder="1" applyAlignment="1">
      <alignment horizontal="center" vertical="center" wrapText="1"/>
    </xf>
    <xf numFmtId="0" fontId="16" fillId="4" borderId="424" xfId="6" applyFont="1" applyFill="1" applyBorder="1" applyAlignment="1">
      <alignment horizontal="center" vertical="center" wrapText="1"/>
    </xf>
    <xf numFmtId="0" fontId="16" fillId="4" borderId="403" xfId="6" applyFont="1" applyFill="1" applyBorder="1" applyAlignment="1">
      <alignment horizontal="center" vertical="center" wrapText="1"/>
    </xf>
    <xf numFmtId="0" fontId="17" fillId="4" borderId="440" xfId="10" quotePrefix="1" applyFont="1" applyFill="1" applyBorder="1" applyAlignment="1">
      <alignment horizontal="center" vertical="center" wrapText="1"/>
    </xf>
    <xf numFmtId="0" fontId="18" fillId="4" borderId="426" xfId="0" applyFont="1" applyFill="1" applyBorder="1" applyAlignment="1">
      <alignment horizontal="left" vertical="center" wrapText="1"/>
    </xf>
    <xf numFmtId="0" fontId="16" fillId="4" borderId="392" xfId="6" quotePrefix="1" applyFont="1" applyFill="1" applyBorder="1" applyAlignment="1">
      <alignment horizontal="center" vertical="center" wrapText="1"/>
    </xf>
    <xf numFmtId="0" fontId="16" fillId="4" borderId="390" xfId="6" applyFont="1" applyFill="1" applyBorder="1" applyAlignment="1">
      <alignment horizontal="center" vertical="center" wrapText="1"/>
    </xf>
    <xf numFmtId="0" fontId="16" fillId="4" borderId="390" xfId="6" quotePrefix="1" applyFont="1" applyFill="1" applyBorder="1" applyAlignment="1">
      <alignment horizontal="center" vertical="center" wrapText="1"/>
    </xf>
    <xf numFmtId="0" fontId="16" fillId="4" borderId="404" xfId="3" quotePrefix="1" applyFont="1" applyFill="1" applyBorder="1" applyAlignment="1">
      <alignment horizontal="center" vertical="center" textRotation="255" wrapText="1"/>
    </xf>
    <xf numFmtId="0" fontId="16" fillId="4" borderId="441" xfId="3" quotePrefix="1" applyFont="1" applyFill="1" applyBorder="1" applyAlignment="1">
      <alignment horizontal="center" vertical="center" textRotation="255" wrapText="1"/>
    </xf>
    <xf numFmtId="0" fontId="16" fillId="4" borderId="417" xfId="6" applyFont="1" applyFill="1" applyBorder="1" applyAlignment="1">
      <alignment horizontal="center" vertical="center" wrapText="1"/>
    </xf>
    <xf numFmtId="0" fontId="16" fillId="4" borderId="442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23" fillId="4" borderId="426" xfId="0" applyFont="1" applyFill="1" applyBorder="1" applyAlignment="1">
      <alignment horizontal="left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33" xfId="6" quotePrefix="1" applyFont="1" applyFill="1" applyBorder="1" applyAlignment="1">
      <alignment horizontal="center" vertical="center" wrapText="1"/>
    </xf>
    <xf numFmtId="0" fontId="16" fillId="4" borderId="434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6" fillId="4" borderId="415" xfId="6" quotePrefix="1" applyFont="1" applyFill="1" applyBorder="1" applyAlignment="1">
      <alignment horizontal="center" vertical="center" wrapText="1"/>
    </xf>
    <xf numFmtId="0" fontId="17" fillId="9" borderId="375" xfId="10" quotePrefix="1" applyFont="1" applyFill="1" applyBorder="1" applyAlignment="1">
      <alignment horizontal="center" vertical="center" wrapText="1"/>
    </xf>
    <xf numFmtId="0" fontId="17" fillId="9" borderId="376" xfId="10" quotePrefix="1" applyFont="1" applyFill="1" applyBorder="1" applyAlignment="1">
      <alignment horizontal="center" vertical="center" wrapText="1"/>
    </xf>
    <xf numFmtId="0" fontId="17" fillId="4" borderId="382" xfId="10" quotePrefix="1" applyFont="1" applyFill="1" applyBorder="1" applyAlignment="1">
      <alignment horizontal="center" vertical="center" wrapText="1"/>
    </xf>
    <xf numFmtId="0" fontId="19" fillId="4" borderId="390" xfId="10" quotePrefix="1" applyFont="1" applyFill="1" applyBorder="1" applyAlignment="1">
      <alignment vertical="center" wrapText="1"/>
    </xf>
    <xf numFmtId="0" fontId="16" fillId="4" borderId="392" xfId="10" quotePrefix="1" applyFont="1" applyFill="1" applyBorder="1" applyAlignment="1">
      <alignment horizontal="center" vertical="center" wrapText="1"/>
    </xf>
    <xf numFmtId="0" fontId="19" fillId="4" borderId="417" xfId="10" applyFont="1" applyFill="1" applyBorder="1" applyAlignment="1">
      <alignment vertical="center" wrapText="1"/>
    </xf>
    <xf numFmtId="0" fontId="17" fillId="4" borderId="396" xfId="6" quotePrefix="1" applyFont="1" applyFill="1" applyBorder="1" applyAlignment="1">
      <alignment horizontal="center" vertical="center" wrapText="1"/>
    </xf>
    <xf numFmtId="0" fontId="17" fillId="4" borderId="397" xfId="6" quotePrefix="1" applyFont="1" applyFill="1" applyBorder="1" applyAlignment="1">
      <alignment horizontal="center" vertical="center" wrapText="1"/>
    </xf>
    <xf numFmtId="0" fontId="17" fillId="4" borderId="400" xfId="6" quotePrefix="1" applyFont="1" applyFill="1" applyBorder="1" applyAlignment="1">
      <alignment horizontal="center" vertical="center" wrapText="1"/>
    </xf>
    <xf numFmtId="0" fontId="16" fillId="4" borderId="393" xfId="10" quotePrefix="1" applyFont="1" applyFill="1" applyBorder="1" applyAlignment="1">
      <alignment horizontal="center" vertical="center" wrapText="1"/>
    </xf>
    <xf numFmtId="0" fontId="16" fillId="4" borderId="390" xfId="10" quotePrefix="1" applyFont="1" applyFill="1" applyBorder="1" applyAlignment="1">
      <alignment horizontal="center" vertical="center" wrapText="1"/>
    </xf>
    <xf numFmtId="0" fontId="21" fillId="4" borderId="393" xfId="0" applyFont="1" applyFill="1" applyBorder="1" applyAlignment="1">
      <alignment horizontal="left" vertical="center" wrapText="1"/>
    </xf>
    <xf numFmtId="0" fontId="16" fillId="4" borderId="408" xfId="6" quotePrefix="1" applyFont="1" applyFill="1" applyBorder="1" applyAlignment="1">
      <alignment horizontal="center" vertical="center" wrapText="1"/>
    </xf>
    <xf numFmtId="0" fontId="16" fillId="4" borderId="439" xfId="6" applyFont="1" applyFill="1" applyBorder="1" applyAlignment="1">
      <alignment horizontal="center" vertical="center" wrapText="1"/>
    </xf>
    <xf numFmtId="0" fontId="18" fillId="4" borderId="393" xfId="0" applyFont="1" applyFill="1" applyBorder="1" applyAlignment="1">
      <alignment horizontal="left" vertical="center" wrapText="1"/>
    </xf>
    <xf numFmtId="0" fontId="134" fillId="4" borderId="392" xfId="0" applyFont="1" applyFill="1" applyBorder="1" applyAlignment="1">
      <alignment horizontal="center" vertical="center"/>
    </xf>
    <xf numFmtId="0" fontId="134" fillId="4" borderId="390" xfId="0" applyFont="1" applyFill="1" applyBorder="1" applyAlignment="1">
      <alignment horizontal="center" vertical="center"/>
    </xf>
    <xf numFmtId="0" fontId="24" fillId="4" borderId="442" xfId="0" applyFont="1" applyFill="1" applyBorder="1" applyAlignment="1">
      <alignment horizontal="center" vertical="center"/>
    </xf>
    <xf numFmtId="0" fontId="17" fillId="4" borderId="442" xfId="10" quotePrefix="1" applyFont="1" applyFill="1" applyBorder="1" applyAlignment="1">
      <alignment horizontal="center" vertical="center" wrapText="1"/>
    </xf>
    <xf numFmtId="0" fontId="17" fillId="4" borderId="417" xfId="10" quotePrefix="1" applyFont="1" applyFill="1" applyBorder="1" applyAlignment="1">
      <alignment vertical="center" wrapText="1"/>
    </xf>
    <xf numFmtId="0" fontId="17" fillId="4" borderId="419" xfId="10" quotePrefix="1" applyFont="1" applyFill="1" applyBorder="1" applyAlignment="1">
      <alignment horizontal="center" vertical="center" wrapText="1"/>
    </xf>
    <xf numFmtId="0" fontId="17" fillId="4" borderId="387" xfId="10" quotePrefix="1" applyFont="1" applyFill="1" applyBorder="1" applyAlignment="1">
      <alignment horizontal="center" vertical="center" wrapText="1"/>
    </xf>
    <xf numFmtId="0" fontId="17" fillId="4" borderId="437" xfId="10" quotePrefix="1" applyFont="1" applyFill="1" applyBorder="1" applyAlignment="1">
      <alignment horizontal="center" vertical="center" wrapText="1"/>
    </xf>
    <xf numFmtId="0" fontId="16" fillId="4" borderId="386" xfId="6" applyFont="1" applyFill="1" applyBorder="1" applyAlignment="1">
      <alignment horizontal="center" vertical="center" wrapText="1"/>
    </xf>
    <xf numFmtId="0" fontId="16" fillId="4" borderId="387" xfId="6" applyFont="1" applyFill="1" applyBorder="1" applyAlignment="1">
      <alignment horizontal="center" vertical="center" wrapText="1"/>
    </xf>
    <xf numFmtId="0" fontId="16" fillId="4" borderId="383" xfId="6" applyFont="1" applyFill="1" applyBorder="1" applyAlignment="1">
      <alignment horizontal="center" vertical="center" wrapText="1"/>
    </xf>
    <xf numFmtId="0" fontId="16" fillId="4" borderId="406" xfId="6" quotePrefix="1" applyFont="1" applyFill="1" applyBorder="1" applyAlignment="1">
      <alignment horizontal="center" vertical="center" wrapText="1"/>
    </xf>
    <xf numFmtId="0" fontId="16" fillId="4" borderId="429" xfId="6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horizontal="center" vertical="center" wrapText="1"/>
    </xf>
    <xf numFmtId="0" fontId="16" fillId="4" borderId="438" xfId="6" quotePrefix="1" applyFont="1" applyFill="1" applyBorder="1" applyAlignment="1">
      <alignment horizontal="center" vertical="center" wrapText="1"/>
    </xf>
    <xf numFmtId="0" fontId="16" fillId="4" borderId="423" xfId="6" quotePrefix="1" applyFont="1" applyFill="1" applyBorder="1" applyAlignment="1">
      <alignment horizontal="center" vertical="center" wrapText="1"/>
    </xf>
    <xf numFmtId="0" fontId="16" fillId="4" borderId="407" xfId="6" quotePrefix="1" applyFont="1" applyFill="1" applyBorder="1" applyAlignment="1">
      <alignment horizontal="center" vertical="center" wrapText="1"/>
    </xf>
    <xf numFmtId="0" fontId="16" fillId="4" borderId="414" xfId="6" quotePrefix="1" applyFont="1" applyFill="1" applyBorder="1" applyAlignment="1">
      <alignment horizontal="center" vertical="center" wrapText="1"/>
    </xf>
    <xf numFmtId="0" fontId="16" fillId="4" borderId="433" xfId="6" quotePrefix="1" applyFont="1" applyFill="1" applyBorder="1" applyAlignment="1">
      <alignment horizontal="center" vertical="center" wrapText="1"/>
    </xf>
    <xf numFmtId="0" fontId="16" fillId="4" borderId="428" xfId="6" quotePrefix="1" applyFont="1" applyFill="1" applyBorder="1" applyAlignment="1">
      <alignment horizontal="center" vertical="center" wrapText="1"/>
    </xf>
    <xf numFmtId="0" fontId="23" fillId="4" borderId="393" xfId="0" applyFont="1" applyFill="1" applyBorder="1" applyAlignment="1">
      <alignment horizontal="left" vertical="center" wrapText="1"/>
    </xf>
    <xf numFmtId="0" fontId="17" fillId="4" borderId="392" xfId="6" quotePrefix="1" applyFont="1" applyFill="1" applyBorder="1" applyAlignment="1">
      <alignment horizontal="center" vertical="center" wrapText="1"/>
    </xf>
    <xf numFmtId="0" fontId="17" fillId="4" borderId="406" xfId="6" quotePrefix="1" applyFont="1" applyFill="1" applyBorder="1" applyAlignment="1">
      <alignment horizontal="center" vertical="center" wrapText="1"/>
    </xf>
    <xf numFmtId="0" fontId="16" fillId="4" borderId="409" xfId="6" quotePrefix="1" applyFont="1" applyFill="1" applyBorder="1" applyAlignment="1">
      <alignment horizontal="center"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6" fillId="4" borderId="392" xfId="6" applyFont="1" applyFill="1" applyBorder="1" applyAlignment="1">
      <alignment horizontal="center" vertical="center" wrapText="1"/>
    </xf>
    <xf numFmtId="0" fontId="24" fillId="9" borderId="404" xfId="0" applyFont="1" applyFill="1" applyBorder="1" applyAlignment="1">
      <alignment horizontal="center" vertical="center"/>
    </xf>
    <xf numFmtId="0" fontId="24" fillId="9" borderId="442" xfId="0" applyFont="1" applyFill="1" applyBorder="1" applyAlignment="1">
      <alignment horizontal="center" vertical="center"/>
    </xf>
    <xf numFmtId="0" fontId="17" fillId="4" borderId="444" xfId="10" quotePrefix="1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16" fillId="4" borderId="384" xfId="6" applyFont="1" applyFill="1" applyBorder="1" applyAlignment="1">
      <alignment horizontal="center" vertical="center" wrapText="1"/>
    </xf>
    <xf numFmtId="0" fontId="16" fillId="4" borderId="376" xfId="6" applyFont="1" applyFill="1" applyBorder="1" applyAlignment="1">
      <alignment horizontal="center" vertical="center" wrapText="1"/>
    </xf>
    <xf numFmtId="0" fontId="16" fillId="4" borderId="378" xfId="6" applyFont="1" applyFill="1" applyBorder="1" applyAlignment="1">
      <alignment horizontal="center" vertical="center" wrapText="1"/>
    </xf>
    <xf numFmtId="0" fontId="24" fillId="9" borderId="384" xfId="0" applyFont="1" applyFill="1" applyBorder="1" applyAlignment="1">
      <alignment horizontal="center" vertical="center"/>
    </xf>
    <xf numFmtId="0" fontId="24" fillId="9" borderId="376" xfId="0" applyFont="1" applyFill="1" applyBorder="1" applyAlignment="1">
      <alignment horizontal="center" vertical="center"/>
    </xf>
    <xf numFmtId="0" fontId="17" fillId="4" borderId="377" xfId="10" quotePrefix="1" applyFont="1" applyFill="1" applyBorder="1" applyAlignment="1">
      <alignment horizontal="center" vertical="center" wrapText="1"/>
    </xf>
    <xf numFmtId="0" fontId="23" fillId="4" borderId="425" xfId="0" applyFont="1" applyFill="1" applyBorder="1" applyAlignment="1">
      <alignment horizontal="left" vertical="center" wrapText="1"/>
    </xf>
    <xf numFmtId="0" fontId="16" fillId="4" borderId="432" xfId="6" quotePrefix="1" applyFont="1" applyFill="1" applyBorder="1" applyAlignment="1">
      <alignment horizontal="center" vertical="center" wrapText="1"/>
    </xf>
    <xf numFmtId="0" fontId="19" fillId="4" borderId="391" xfId="10" applyFont="1" applyFill="1" applyBorder="1" applyAlignment="1">
      <alignment vertical="center" wrapText="1"/>
    </xf>
    <xf numFmtId="0" fontId="17" fillId="4" borderId="399" xfId="6" quotePrefix="1" applyFont="1" applyFill="1" applyBorder="1" applyAlignment="1">
      <alignment horizontal="center" vertical="center" wrapText="1"/>
    </xf>
    <xf numFmtId="0" fontId="17" fillId="4" borderId="416" xfId="6" quotePrefix="1" applyFont="1" applyFill="1" applyBorder="1" applyAlignment="1">
      <alignment horizontal="center" vertical="center" wrapText="1"/>
    </xf>
    <xf numFmtId="0" fontId="17" fillId="4" borderId="402" xfId="6" quotePrefix="1" applyFont="1" applyFill="1" applyBorder="1" applyAlignment="1">
      <alignment horizontal="center" vertical="center" wrapText="1"/>
    </xf>
    <xf numFmtId="0" fontId="17" fillId="4" borderId="373" xfId="6" quotePrefix="1" applyFont="1" applyFill="1" applyBorder="1" applyAlignment="1">
      <alignment horizontal="center" vertical="center" wrapText="1"/>
    </xf>
    <xf numFmtId="0" fontId="24" fillId="9" borderId="441" xfId="0" applyFont="1" applyFill="1" applyBorder="1" applyAlignment="1">
      <alignment horizontal="center" vertical="center"/>
    </xf>
    <xf numFmtId="0" fontId="17" fillId="4" borderId="445" xfId="10" quotePrefix="1" applyFont="1" applyFill="1" applyBorder="1" applyAlignment="1">
      <alignment horizontal="center" vertical="center" wrapText="1"/>
    </xf>
    <xf numFmtId="0" fontId="15" fillId="9" borderId="441" xfId="0" applyFont="1" applyFill="1" applyBorder="1" applyAlignment="1">
      <alignment horizontal="center" vertical="center"/>
    </xf>
    <xf numFmtId="0" fontId="15" fillId="9" borderId="442" xfId="0" applyFont="1" applyFill="1" applyBorder="1" applyAlignment="1">
      <alignment horizontal="center" vertical="center"/>
    </xf>
    <xf numFmtId="0" fontId="16" fillId="4" borderId="404" xfId="6" applyFont="1" applyFill="1" applyBorder="1" applyAlignment="1">
      <alignment horizontal="center" vertical="center" wrapText="1"/>
    </xf>
    <xf numFmtId="0" fontId="16" fillId="4" borderId="445" xfId="6" applyFont="1" applyFill="1" applyBorder="1" applyAlignment="1">
      <alignment horizontal="center" vertical="center" wrapText="1"/>
    </xf>
    <xf numFmtId="0" fontId="24" fillId="9" borderId="382" xfId="0" applyFont="1" applyFill="1" applyBorder="1" applyAlignment="1">
      <alignment horizontal="center" vertical="center"/>
    </xf>
    <xf numFmtId="0" fontId="15" fillId="9" borderId="382" xfId="0" applyFont="1" applyFill="1" applyBorder="1" applyAlignment="1">
      <alignment horizontal="center" vertical="center"/>
    </xf>
    <xf numFmtId="0" fontId="15" fillId="9" borderId="376" xfId="0" applyFont="1" applyFill="1" applyBorder="1" applyAlignment="1">
      <alignment horizontal="center" vertical="center"/>
    </xf>
    <xf numFmtId="0" fontId="16" fillId="4" borderId="393" xfId="6" quotePrefix="1" applyFont="1" applyFill="1" applyBorder="1" applyAlignment="1">
      <alignment horizontal="center" vertical="center" wrapText="1"/>
    </xf>
    <xf numFmtId="0" fontId="17" fillId="4" borderId="393" xfId="10" quotePrefix="1" applyFont="1" applyFill="1" applyBorder="1" applyAlignment="1">
      <alignment horizontal="center" vertical="center" wrapText="1"/>
    </xf>
    <xf numFmtId="0" fontId="124" fillId="4" borderId="422" xfId="0" applyFont="1" applyFill="1" applyBorder="1" applyAlignment="1">
      <alignment horizontal="center" vertical="center"/>
    </xf>
    <xf numFmtId="0" fontId="124" fillId="4" borderId="423" xfId="0" applyFont="1" applyFill="1" applyBorder="1" applyAlignment="1">
      <alignment horizontal="center" vertical="center"/>
    </xf>
    <xf numFmtId="0" fontId="124" fillId="4" borderId="429" xfId="0" applyFont="1" applyFill="1" applyBorder="1" applyAlignment="1">
      <alignment horizontal="center" vertical="center"/>
    </xf>
    <xf numFmtId="0" fontId="124" fillId="4" borderId="438" xfId="0" applyFont="1" applyFill="1" applyBorder="1" applyAlignment="1">
      <alignment horizontal="center" vertical="center"/>
    </xf>
    <xf numFmtId="0" fontId="19" fillId="4" borderId="417" xfId="10" quotePrefix="1" applyFont="1" applyFill="1" applyBorder="1" applyAlignment="1">
      <alignment vertical="center" wrapText="1"/>
    </xf>
    <xf numFmtId="0" fontId="16" fillId="4" borderId="406" xfId="10" quotePrefix="1" applyFont="1" applyFill="1" applyBorder="1" applyAlignment="1">
      <alignment horizontal="center" vertical="center" wrapText="1"/>
    </xf>
    <xf numFmtId="0" fontId="17" fillId="4" borderId="407" xfId="10" quotePrefix="1" applyFont="1" applyFill="1" applyBorder="1" applyAlignment="1">
      <alignment horizontal="center" vertical="center" wrapText="1"/>
    </xf>
    <xf numFmtId="0" fontId="17" fillId="4" borderId="409" xfId="10" quotePrefix="1" applyFont="1" applyFill="1" applyBorder="1" applyAlignment="1">
      <alignment horizontal="center" vertical="center" wrapText="1"/>
    </xf>
    <xf numFmtId="0" fontId="18" fillId="4" borderId="392" xfId="0" applyFont="1" applyFill="1" applyBorder="1" applyAlignment="1">
      <alignment horizontal="center" vertical="center" wrapText="1"/>
    </xf>
    <xf numFmtId="0" fontId="18" fillId="4" borderId="406" xfId="0" applyFont="1" applyFill="1" applyBorder="1" applyAlignment="1">
      <alignment horizontal="center" vertical="center" wrapText="1"/>
    </xf>
    <xf numFmtId="0" fontId="18" fillId="4" borderId="407" xfId="0" applyFont="1" applyFill="1" applyBorder="1" applyAlignment="1">
      <alignment horizontal="center" vertical="center" wrapText="1"/>
    </xf>
    <xf numFmtId="0" fontId="17" fillId="4" borderId="391" xfId="10" applyFont="1" applyFill="1" applyBorder="1" applyAlignment="1">
      <alignment vertical="center" wrapText="1"/>
    </xf>
    <xf numFmtId="0" fontId="17" fillId="4" borderId="373" xfId="10" quotePrefix="1" applyFont="1" applyFill="1" applyBorder="1" applyAlignment="1">
      <alignment horizontal="center" vertical="center" wrapText="1"/>
    </xf>
    <xf numFmtId="0" fontId="18" fillId="4" borderId="344" xfId="0" applyFont="1" applyFill="1" applyBorder="1" applyAlignment="1">
      <alignment horizontal="center" vertical="center" wrapText="1"/>
    </xf>
    <xf numFmtId="0" fontId="18" fillId="4" borderId="381" xfId="0" applyFont="1" applyFill="1" applyBorder="1" applyAlignment="1">
      <alignment horizontal="center" vertical="center" wrapText="1"/>
    </xf>
    <xf numFmtId="0" fontId="18" fillId="4" borderId="385" xfId="0" applyFont="1" applyFill="1" applyBorder="1" applyAlignment="1">
      <alignment horizontal="center" vertical="center" wrapText="1"/>
    </xf>
    <xf numFmtId="0" fontId="17" fillId="4" borderId="443" xfId="10" applyFont="1" applyFill="1" applyBorder="1" applyAlignment="1">
      <alignment vertical="center" wrapText="1"/>
    </xf>
    <xf numFmtId="0" fontId="123" fillId="4" borderId="424" xfId="8" applyFont="1" applyFill="1" applyBorder="1" applyAlignment="1">
      <alignment vertical="center" wrapText="1"/>
    </xf>
    <xf numFmtId="0" fontId="16" fillId="4" borderId="427" xfId="6" quotePrefix="1" applyFont="1" applyFill="1" applyBorder="1" applyAlignment="1">
      <alignment horizontal="center" vertical="center" wrapText="1"/>
    </xf>
    <xf numFmtId="0" fontId="16" fillId="4" borderId="426" xfId="6" quotePrefix="1" applyFont="1" applyFill="1" applyBorder="1" applyAlignment="1">
      <alignment horizontal="center" vertical="center" wrapText="1"/>
    </xf>
    <xf numFmtId="0" fontId="17" fillId="4" borderId="428" xfId="6" quotePrefix="1" applyFont="1" applyFill="1" applyBorder="1" applyAlignment="1">
      <alignment horizontal="center" vertical="center" wrapText="1"/>
    </xf>
    <xf numFmtId="0" fontId="17" fillId="9" borderId="396" xfId="10" quotePrefix="1" applyFont="1" applyFill="1" applyBorder="1" applyAlignment="1">
      <alignment horizontal="center" vertical="center" wrapText="1"/>
    </xf>
    <xf numFmtId="0" fontId="17" fillId="4" borderId="398" xfId="10" quotePrefix="1" applyFont="1" applyFill="1" applyBorder="1" applyAlignment="1">
      <alignment horizontal="center" vertical="center" wrapText="1"/>
    </xf>
    <xf numFmtId="0" fontId="18" fillId="4" borderId="396" xfId="0" applyFont="1" applyFill="1" applyBorder="1" applyAlignment="1">
      <alignment horizontal="center" vertical="center" wrapText="1"/>
    </xf>
    <xf numFmtId="0" fontId="18" fillId="4" borderId="398" xfId="0" applyFont="1" applyFill="1" applyBorder="1" applyAlignment="1">
      <alignment horizontal="center" vertical="center" wrapText="1"/>
    </xf>
    <xf numFmtId="0" fontId="17" fillId="9" borderId="384" xfId="10" quotePrefix="1" applyFont="1" applyFill="1" applyBorder="1" applyAlignment="1">
      <alignment horizontal="center" vertical="center" wrapText="1"/>
    </xf>
    <xf numFmtId="0" fontId="24" fillId="9" borderId="384" xfId="10" quotePrefix="1" applyFont="1" applyFill="1" applyBorder="1" applyAlignment="1">
      <alignment horizontal="center" vertical="center" wrapText="1"/>
    </xf>
    <xf numFmtId="0" fontId="24" fillId="4" borderId="377" xfId="10" quotePrefix="1" applyFont="1" applyFill="1" applyBorder="1" applyAlignment="1">
      <alignment horizontal="center" vertical="center" wrapText="1"/>
    </xf>
    <xf numFmtId="0" fontId="17" fillId="9" borderId="385" xfId="10" quotePrefix="1" applyFont="1" applyFill="1" applyBorder="1" applyAlignment="1">
      <alignment horizontal="center" vertical="center" wrapText="1"/>
    </xf>
    <xf numFmtId="0" fontId="16" fillId="9" borderId="385" xfId="10" quotePrefix="1" applyFont="1" applyFill="1" applyBorder="1" applyAlignment="1">
      <alignment horizontal="center" vertical="center" wrapText="1"/>
    </xf>
    <xf numFmtId="0" fontId="16" fillId="4" borderId="446" xfId="10" quotePrefix="1" applyFont="1" applyFill="1" applyBorder="1" applyAlignment="1">
      <alignment horizontal="center" vertical="center" wrapText="1"/>
    </xf>
    <xf numFmtId="0" fontId="17" fillId="4" borderId="394" xfId="6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8" fillId="4" borderId="432" xfId="0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center" vertical="center" wrapText="1"/>
    </xf>
    <xf numFmtId="0" fontId="18" fillId="4" borderId="434" xfId="0" applyFont="1" applyFill="1" applyBorder="1" applyAlignment="1">
      <alignment horizontal="center" vertical="center" wrapText="1"/>
    </xf>
    <xf numFmtId="0" fontId="17" fillId="9" borderId="371" xfId="10" quotePrefix="1" applyFont="1" applyFill="1" applyBorder="1" applyAlignment="1">
      <alignment horizontal="center" vertical="center" wrapText="1"/>
    </xf>
    <xf numFmtId="0" fontId="17" fillId="9" borderId="361" xfId="10" quotePrefix="1" applyFont="1" applyFill="1" applyBorder="1" applyAlignment="1">
      <alignment horizontal="center" vertical="center" wrapText="1"/>
    </xf>
    <xf numFmtId="0" fontId="17" fillId="9" borderId="344" xfId="10" quotePrefix="1" applyFont="1" applyFill="1" applyBorder="1" applyAlignment="1">
      <alignment horizontal="center" vertical="center" wrapText="1"/>
    </xf>
    <xf numFmtId="0" fontId="17" fillId="9" borderId="364" xfId="10" quotePrefix="1" applyFont="1" applyFill="1" applyBorder="1" applyAlignment="1">
      <alignment horizontal="center" vertical="center" wrapText="1"/>
    </xf>
    <xf numFmtId="0" fontId="18" fillId="4" borderId="397" xfId="0" applyFont="1" applyFill="1" applyBorder="1" applyAlignment="1">
      <alignment horizontal="center" vertical="center" wrapText="1"/>
    </xf>
    <xf numFmtId="0" fontId="17" fillId="9" borderId="382" xfId="10" quotePrefix="1" applyFont="1" applyFill="1" applyBorder="1" applyAlignment="1">
      <alignment horizontal="center" vertical="center" wrapText="1"/>
    </xf>
    <xf numFmtId="0" fontId="18" fillId="4" borderId="384" xfId="0" applyFont="1" applyFill="1" applyBorder="1" applyAlignment="1">
      <alignment horizontal="center" vertical="center" wrapText="1"/>
    </xf>
    <xf numFmtId="0" fontId="18" fillId="4" borderId="376" xfId="0" applyFont="1" applyFill="1" applyBorder="1" applyAlignment="1">
      <alignment horizontal="center" vertical="center" wrapText="1"/>
    </xf>
    <xf numFmtId="0" fontId="18" fillId="4" borderId="378" xfId="0" applyFont="1" applyFill="1" applyBorder="1" applyAlignment="1">
      <alignment horizontal="center" vertical="center" wrapText="1"/>
    </xf>
    <xf numFmtId="0" fontId="18" fillId="4" borderId="386" xfId="0" applyFont="1" applyFill="1" applyBorder="1" applyAlignment="1">
      <alignment horizontal="center" vertical="center" wrapText="1"/>
    </xf>
    <xf numFmtId="0" fontId="18" fillId="4" borderId="387" xfId="0" applyFont="1" applyFill="1" applyBorder="1" applyAlignment="1">
      <alignment horizontal="center" vertical="center" wrapText="1"/>
    </xf>
    <xf numFmtId="0" fontId="18" fillId="4" borderId="383" xfId="0" applyFont="1" applyFill="1" applyBorder="1" applyAlignment="1">
      <alignment horizontal="center" vertical="center" wrapText="1"/>
    </xf>
    <xf numFmtId="0" fontId="17" fillId="4" borderId="396" xfId="10" quotePrefix="1" applyFont="1" applyFill="1" applyBorder="1" applyAlignment="1">
      <alignment vertical="center" wrapText="1"/>
    </xf>
    <xf numFmtId="0" fontId="17" fillId="4" borderId="397" xfId="10" quotePrefix="1" applyFont="1" applyFill="1" applyBorder="1" applyAlignment="1">
      <alignment vertical="center" wrapText="1"/>
    </xf>
    <xf numFmtId="0" fontId="17" fillId="4" borderId="398" xfId="10" quotePrefix="1" applyFont="1" applyFill="1" applyBorder="1" applyAlignment="1">
      <alignment vertical="center" wrapText="1"/>
    </xf>
    <xf numFmtId="0" fontId="38" fillId="4" borderId="404" xfId="0" applyFont="1" applyFill="1" applyBorder="1" applyAlignment="1">
      <alignment horizontal="left" vertical="center" wrapText="1"/>
    </xf>
    <xf numFmtId="0" fontId="38" fillId="4" borderId="442" xfId="0" applyFont="1" applyFill="1" applyBorder="1" applyAlignment="1">
      <alignment horizontal="left" vertical="center" wrapText="1"/>
    </xf>
    <xf numFmtId="0" fontId="17" fillId="4" borderId="384" xfId="10" quotePrefix="1" applyFont="1" applyFill="1" applyBorder="1" applyAlignment="1">
      <alignment horizontal="center" vertical="center" wrapText="1"/>
    </xf>
    <xf numFmtId="0" fontId="38" fillId="4" borderId="385" xfId="0" applyFont="1" applyFill="1" applyBorder="1" applyAlignment="1">
      <alignment horizontal="center" vertical="center" wrapText="1"/>
    </xf>
    <xf numFmtId="0" fontId="38" fillId="4" borderId="380" xfId="0" applyFont="1" applyFill="1" applyBorder="1" applyAlignment="1">
      <alignment horizontal="center" vertical="center" wrapText="1"/>
    </xf>
    <xf numFmtId="0" fontId="17" fillId="4" borderId="393" xfId="6" quotePrefix="1" applyFont="1" applyFill="1" applyBorder="1" applyAlignment="1">
      <alignment horizontal="center" vertical="center" wrapText="1"/>
    </xf>
    <xf numFmtId="0" fontId="17" fillId="4" borderId="390" xfId="6" quotePrefix="1" applyFont="1" applyFill="1" applyBorder="1" applyAlignment="1">
      <alignment horizontal="center" vertical="center" wrapText="1"/>
    </xf>
    <xf numFmtId="0" fontId="17" fillId="4" borderId="427" xfId="6" quotePrefix="1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vertical="center" wrapText="1"/>
    </xf>
    <xf numFmtId="0" fontId="17" fillId="4" borderId="433" xfId="6" quotePrefix="1" applyFont="1" applyFill="1" applyBorder="1" applyAlignment="1">
      <alignment vertical="center" wrapText="1"/>
    </xf>
    <xf numFmtId="0" fontId="17" fillId="4" borderId="415" xfId="6" quotePrefix="1" applyFont="1" applyFill="1" applyBorder="1" applyAlignment="1">
      <alignment vertical="center" wrapText="1"/>
    </xf>
    <xf numFmtId="0" fontId="16" fillId="4" borderId="426" xfId="6" quotePrefix="1" applyFont="1" applyFill="1" applyBorder="1" applyAlignment="1">
      <alignment vertical="center" wrapText="1"/>
    </xf>
    <xf numFmtId="0" fontId="16" fillId="4" borderId="433" xfId="6" quotePrefix="1" applyFont="1" applyFill="1" applyBorder="1" applyAlignment="1">
      <alignment vertical="center" wrapText="1"/>
    </xf>
    <xf numFmtId="0" fontId="16" fillId="4" borderId="428" xfId="6" quotePrefix="1" applyFont="1" applyFill="1" applyBorder="1" applyAlignment="1">
      <alignment vertical="center" wrapText="1"/>
    </xf>
    <xf numFmtId="0" fontId="38" fillId="4" borderId="396" xfId="0" applyFont="1" applyFill="1" applyBorder="1" applyAlignment="1">
      <alignment horizontal="center" vertical="center" wrapText="1"/>
    </xf>
    <xf numFmtId="0" fontId="38" fillId="4" borderId="397" xfId="0" applyFont="1" applyFill="1" applyBorder="1" applyAlignment="1">
      <alignment horizontal="center" vertical="center" wrapText="1"/>
    </xf>
    <xf numFmtId="0" fontId="38" fillId="4" borderId="398" xfId="0" applyFont="1" applyFill="1" applyBorder="1" applyAlignment="1">
      <alignment horizontal="center" vertical="center" wrapText="1"/>
    </xf>
    <xf numFmtId="0" fontId="17" fillId="4" borderId="392" xfId="10" quotePrefix="1" applyFont="1" applyFill="1" applyBorder="1" applyAlignment="1">
      <alignment horizontal="center" vertical="center" wrapText="1"/>
    </xf>
    <xf numFmtId="0" fontId="17" fillId="4" borderId="404" xfId="6" quotePrefix="1" applyFont="1" applyFill="1" applyBorder="1" applyAlignment="1">
      <alignment horizontal="center"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7" fillId="4" borderId="384" xfId="6" quotePrefix="1" applyFont="1" applyFill="1" applyBorder="1" applyAlignment="1">
      <alignment horizontal="center" vertical="center" wrapText="1"/>
    </xf>
    <xf numFmtId="0" fontId="17" fillId="4" borderId="376" xfId="6" quotePrefix="1" applyFont="1" applyFill="1" applyBorder="1" applyAlignment="1">
      <alignment horizontal="center" vertical="center" wrapText="1"/>
    </xf>
    <xf numFmtId="0" fontId="17" fillId="4" borderId="378" xfId="6" quotePrefix="1" applyFont="1" applyFill="1" applyBorder="1" applyAlignment="1">
      <alignment horizontal="center" vertical="center" wrapText="1"/>
    </xf>
    <xf numFmtId="0" fontId="38" fillId="4" borderId="432" xfId="0" applyFont="1" applyFill="1" applyBorder="1" applyAlignment="1">
      <alignment horizontal="center" vertical="center" wrapText="1"/>
    </xf>
    <xf numFmtId="0" fontId="38" fillId="4" borderId="433" xfId="0" applyFont="1" applyFill="1" applyBorder="1" applyAlignment="1">
      <alignment horizontal="center" vertical="center" wrapText="1"/>
    </xf>
    <xf numFmtId="0" fontId="38" fillId="4" borderId="434" xfId="0" applyFont="1" applyFill="1" applyBorder="1" applyAlignment="1">
      <alignment horizontal="center" vertical="center" wrapText="1"/>
    </xf>
    <xf numFmtId="0" fontId="38" fillId="4" borderId="381" xfId="0" applyFont="1" applyFill="1" applyBorder="1" applyAlignment="1">
      <alignment horizontal="center" vertical="center" wrapText="1"/>
    </xf>
    <xf numFmtId="0" fontId="38" fillId="4" borderId="434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93" fillId="0" borderId="0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" fillId="5" borderId="392" xfId="3" quotePrefix="1" applyFont="1" applyFill="1" applyBorder="1" applyAlignment="1">
      <alignment horizontal="center" vertical="center" wrapText="1"/>
    </xf>
    <xf numFmtId="0" fontId="11" fillId="5" borderId="392" xfId="3" quotePrefix="1" applyFont="1" applyFill="1" applyBorder="1" applyAlignment="1">
      <alignment horizontal="center" vertical="center" wrapText="1"/>
    </xf>
    <xf numFmtId="0" fontId="4" fillId="5" borderId="393" xfId="3" quotePrefix="1" applyFont="1" applyFill="1" applyBorder="1" applyAlignment="1">
      <alignment horizontal="center" vertical="center" wrapText="1"/>
    </xf>
    <xf numFmtId="0" fontId="4" fillId="5" borderId="390" xfId="3" quotePrefix="1" applyFont="1" applyFill="1" applyBorder="1" applyAlignment="1">
      <alignment horizontal="center" vertical="center" wrapText="1"/>
    </xf>
    <xf numFmtId="0" fontId="19" fillId="5" borderId="426" xfId="10" quotePrefix="1" applyFont="1" applyFill="1" applyBorder="1" applyAlignment="1">
      <alignment vertical="center" wrapText="1"/>
    </xf>
    <xf numFmtId="0" fontId="24" fillId="5" borderId="426" xfId="0" applyFont="1" applyFill="1" applyBorder="1" applyAlignment="1">
      <alignment horizontal="center" vertical="center"/>
    </xf>
    <xf numFmtId="0" fontId="24" fillId="5" borderId="414" xfId="0" applyFont="1" applyFill="1" applyBorder="1" applyAlignment="1">
      <alignment horizontal="center" vertical="center"/>
    </xf>
    <xf numFmtId="0" fontId="17" fillId="5" borderId="428" xfId="10" quotePrefix="1" applyFont="1" applyFill="1" applyBorder="1" applyAlignment="1">
      <alignment horizontal="center" vertical="center" wrapText="1"/>
    </xf>
    <xf numFmtId="0" fontId="24" fillId="5" borderId="441" xfId="0" applyFont="1" applyFill="1" applyBorder="1" applyAlignment="1">
      <alignment horizontal="center" vertical="center"/>
    </xf>
    <xf numFmtId="0" fontId="24" fillId="5" borderId="432" xfId="0" applyFont="1" applyFill="1" applyBorder="1" applyAlignment="1">
      <alignment horizontal="center" vertical="center"/>
    </xf>
    <xf numFmtId="0" fontId="15" fillId="5" borderId="432" xfId="0" applyFont="1" applyFill="1" applyBorder="1" applyAlignment="1">
      <alignment horizontal="center" vertical="center"/>
    </xf>
    <xf numFmtId="0" fontId="15" fillId="5" borderId="414" xfId="0" applyFont="1" applyFill="1" applyBorder="1" applyAlignment="1">
      <alignment horizontal="center" vertical="center"/>
    </xf>
    <xf numFmtId="0" fontId="17" fillId="5" borderId="427" xfId="10" quotePrefix="1" applyFont="1" applyFill="1" applyBorder="1" applyAlignment="1">
      <alignment horizontal="center" vertical="center" wrapText="1"/>
    </xf>
    <xf numFmtId="0" fontId="16" fillId="5" borderId="404" xfId="6" applyFont="1" applyFill="1" applyBorder="1" applyAlignment="1">
      <alignment horizontal="center" vertical="center" wrapText="1"/>
    </xf>
    <xf numFmtId="0" fontId="16" fillId="5" borderId="441" xfId="6" applyFont="1" applyFill="1" applyBorder="1" applyAlignment="1">
      <alignment horizontal="center" vertical="center" wrapText="1"/>
    </xf>
    <xf numFmtId="0" fontId="16" fillId="5" borderId="25" xfId="6" applyFont="1" applyFill="1" applyBorder="1" applyAlignment="1">
      <alignment horizontal="center" vertical="center" wrapText="1"/>
    </xf>
    <xf numFmtId="0" fontId="17" fillId="5" borderId="419" xfId="10" quotePrefix="1" applyFont="1" applyFill="1" applyBorder="1" applyAlignment="1">
      <alignment horizontal="center" vertical="center" wrapText="1"/>
    </xf>
    <xf numFmtId="0" fontId="17" fillId="5" borderId="387" xfId="10" quotePrefix="1" applyFont="1" applyFill="1" applyBorder="1" applyAlignment="1">
      <alignment horizontal="center" vertical="center" wrapText="1"/>
    </xf>
    <xf numFmtId="0" fontId="16" fillId="5" borderId="392" xfId="6" quotePrefix="1" applyFont="1" applyFill="1" applyBorder="1" applyAlignment="1">
      <alignment horizontal="center" vertical="center" wrapText="1"/>
    </xf>
    <xf numFmtId="0" fontId="16" fillId="5" borderId="406" xfId="6" quotePrefix="1" applyFont="1" applyFill="1" applyBorder="1" applyAlignment="1">
      <alignment horizontal="center" vertical="center" wrapText="1"/>
    </xf>
    <xf numFmtId="0" fontId="16" fillId="5" borderId="407" xfId="6" quotePrefix="1" applyFont="1" applyFill="1" applyBorder="1" applyAlignment="1">
      <alignment horizontal="center" vertical="center" wrapText="1"/>
    </xf>
    <xf numFmtId="0" fontId="16" fillId="5" borderId="408" xfId="6" quotePrefix="1" applyFont="1" applyFill="1" applyBorder="1" applyAlignment="1">
      <alignment horizontal="center" vertical="center" wrapText="1"/>
    </xf>
    <xf numFmtId="0" fontId="17" fillId="5" borderId="371" xfId="10" quotePrefix="1" applyFont="1" applyFill="1" applyBorder="1" applyAlignment="1">
      <alignment horizontal="center" vertical="center" wrapText="1"/>
    </xf>
    <xf numFmtId="0" fontId="16" fillId="5" borderId="409" xfId="6" quotePrefix="1" applyFont="1" applyFill="1" applyBorder="1" applyAlignment="1">
      <alignment horizontal="center" vertical="center" wrapText="1"/>
    </xf>
    <xf numFmtId="0" fontId="18" fillId="5" borderId="426" xfId="0" applyFont="1" applyFill="1" applyBorder="1" applyAlignment="1">
      <alignment horizontal="left" vertical="center" wrapText="1"/>
    </xf>
    <xf numFmtId="0" fontId="16" fillId="5" borderId="432" xfId="6" quotePrefix="1" applyFont="1" applyFill="1" applyBorder="1" applyAlignment="1">
      <alignment horizontal="center" vertical="center" wrapText="1"/>
    </xf>
    <xf numFmtId="0" fontId="16" fillId="5" borderId="433" xfId="6" quotePrefix="1" applyFont="1" applyFill="1" applyBorder="1" applyAlignment="1">
      <alignment horizontal="center" vertical="center" wrapText="1"/>
    </xf>
    <xf numFmtId="0" fontId="16" fillId="5" borderId="415" xfId="6" quotePrefix="1" applyFont="1" applyFill="1" applyBorder="1" applyAlignment="1">
      <alignment horizontal="center" vertical="center" wrapText="1"/>
    </xf>
    <xf numFmtId="0" fontId="16" fillId="5" borderId="414" xfId="6" quotePrefix="1" applyFont="1" applyFill="1" applyBorder="1" applyAlignment="1">
      <alignment horizontal="center" vertical="center" wrapText="1"/>
    </xf>
    <xf numFmtId="0" fontId="16" fillId="5" borderId="434" xfId="6" quotePrefix="1" applyFont="1" applyFill="1" applyBorder="1" applyAlignment="1">
      <alignment horizontal="center" vertical="center" wrapText="1"/>
    </xf>
    <xf numFmtId="0" fontId="23" fillId="5" borderId="393" xfId="0" applyFont="1" applyFill="1" applyBorder="1" applyAlignment="1">
      <alignment horizontal="left" vertical="center" wrapText="1"/>
    </xf>
    <xf numFmtId="0" fontId="17" fillId="5" borderId="392" xfId="6" quotePrefix="1" applyFont="1" applyFill="1" applyBorder="1" applyAlignment="1">
      <alignment horizontal="center" vertical="center" wrapText="1"/>
    </xf>
    <xf numFmtId="0" fontId="17" fillId="5" borderId="406" xfId="6" quotePrefix="1" applyFont="1" applyFill="1" applyBorder="1" applyAlignment="1">
      <alignment horizontal="center" vertical="center" wrapText="1"/>
    </xf>
    <xf numFmtId="0" fontId="17" fillId="5" borderId="408" xfId="6" quotePrefix="1" applyFont="1" applyFill="1" applyBorder="1" applyAlignment="1">
      <alignment horizontal="center" vertical="center" wrapText="1"/>
    </xf>
    <xf numFmtId="0" fontId="24" fillId="5" borderId="404" xfId="0" applyFont="1" applyFill="1" applyBorder="1" applyAlignment="1">
      <alignment horizontal="center" vertical="center"/>
    </xf>
    <xf numFmtId="0" fontId="24" fillId="5" borderId="442" xfId="0" applyFont="1" applyFill="1" applyBorder="1" applyAlignment="1">
      <alignment horizontal="center" vertical="center"/>
    </xf>
    <xf numFmtId="0" fontId="17" fillId="5" borderId="444" xfId="10" quotePrefix="1" applyFont="1" applyFill="1" applyBorder="1" applyAlignment="1">
      <alignment horizontal="center" vertical="center" wrapText="1"/>
    </xf>
    <xf numFmtId="0" fontId="24" fillId="5" borderId="392" xfId="0" applyFont="1" applyFill="1" applyBorder="1" applyAlignment="1">
      <alignment horizontal="center" vertical="center"/>
    </xf>
    <xf numFmtId="0" fontId="24" fillId="5" borderId="406" xfId="0" applyFont="1" applyFill="1" applyBorder="1" applyAlignment="1">
      <alignment horizontal="center" vertical="center"/>
    </xf>
    <xf numFmtId="0" fontId="17" fillId="5" borderId="407" xfId="10" quotePrefix="1" applyFont="1" applyFill="1" applyBorder="1" applyAlignment="1">
      <alignment horizontal="center" vertical="center" wrapText="1"/>
    </xf>
    <xf numFmtId="0" fontId="23" fillId="5" borderId="425" xfId="0" applyFont="1" applyFill="1" applyBorder="1" applyAlignment="1">
      <alignment horizontal="left" vertical="center" wrapText="1"/>
    </xf>
    <xf numFmtId="0" fontId="38" fillId="5" borderId="404" xfId="0" applyFont="1" applyFill="1" applyBorder="1" applyAlignment="1">
      <alignment horizontal="center" vertical="center"/>
    </xf>
    <xf numFmtId="0" fontId="38" fillId="5" borderId="442" xfId="0" applyFont="1" applyFill="1" applyBorder="1" applyAlignment="1">
      <alignment horizontal="center" vertical="center"/>
    </xf>
    <xf numFmtId="0" fontId="16" fillId="5" borderId="444" xfId="10" quotePrefix="1" applyFont="1" applyFill="1" applyBorder="1" applyAlignment="1">
      <alignment horizontal="center" vertical="center" wrapText="1"/>
    </xf>
    <xf numFmtId="0" fontId="16" fillId="5" borderId="426" xfId="6" quotePrefix="1" applyFont="1" applyFill="1" applyBorder="1" applyAlignment="1">
      <alignment horizontal="center" vertical="center" wrapText="1"/>
    </xf>
    <xf numFmtId="0" fontId="19" fillId="5" borderId="391" xfId="10" applyFont="1" applyFill="1" applyBorder="1" applyAlignment="1">
      <alignment vertical="center" wrapText="1"/>
    </xf>
    <xf numFmtId="0" fontId="17" fillId="5" borderId="396" xfId="6" quotePrefix="1" applyFont="1" applyFill="1" applyBorder="1" applyAlignment="1">
      <alignment horizontal="center" vertical="center" wrapText="1"/>
    </xf>
    <xf numFmtId="0" fontId="17" fillId="5" borderId="399" xfId="6" quotePrefix="1" applyFont="1" applyFill="1" applyBorder="1" applyAlignment="1">
      <alignment horizontal="center" vertical="center" wrapText="1"/>
    </xf>
    <xf numFmtId="0" fontId="17" fillId="5" borderId="416" xfId="6" quotePrefix="1" applyFont="1" applyFill="1" applyBorder="1" applyAlignment="1">
      <alignment horizontal="center" vertical="center" wrapText="1"/>
    </xf>
    <xf numFmtId="0" fontId="17" fillId="5" borderId="402" xfId="6" quotePrefix="1" applyFont="1" applyFill="1" applyBorder="1" applyAlignment="1">
      <alignment horizontal="center" vertical="center" wrapText="1"/>
    </xf>
    <xf numFmtId="0" fontId="17" fillId="5" borderId="445" xfId="10" quotePrefix="1" applyFont="1" applyFill="1" applyBorder="1" applyAlignment="1">
      <alignment horizontal="center" vertical="center" wrapText="1"/>
    </xf>
    <xf numFmtId="0" fontId="19" fillId="5" borderId="393" xfId="10" quotePrefix="1" applyFont="1" applyFill="1" applyBorder="1" applyAlignment="1">
      <alignment vertical="center" wrapText="1"/>
    </xf>
    <xf numFmtId="0" fontId="16" fillId="5" borderId="393" xfId="6" quotePrefix="1" applyFont="1" applyFill="1" applyBorder="1" applyAlignment="1">
      <alignment horizontal="center" vertical="center" wrapText="1"/>
    </xf>
    <xf numFmtId="0" fontId="16" fillId="5" borderId="390" xfId="6" quotePrefix="1" applyFont="1" applyFill="1" applyBorder="1" applyAlignment="1">
      <alignment horizontal="center" vertical="center" wrapText="1"/>
    </xf>
    <xf numFmtId="0" fontId="20" fillId="5" borderId="391" xfId="0" applyFont="1" applyFill="1" applyBorder="1" applyAlignment="1">
      <alignment horizontal="center" vertical="center" wrapText="1"/>
    </xf>
    <xf numFmtId="0" fontId="20" fillId="5" borderId="373" xfId="0" applyFont="1" applyFill="1" applyBorder="1" applyAlignment="1">
      <alignment horizontal="center" vertical="center" wrapText="1"/>
    </xf>
    <xf numFmtId="0" fontId="21" fillId="5" borderId="393" xfId="0" applyFont="1" applyFill="1" applyBorder="1" applyAlignment="1">
      <alignment horizontal="left" vertical="center" wrapText="1"/>
    </xf>
    <xf numFmtId="0" fontId="20" fillId="5" borderId="375" xfId="0" applyFont="1" applyFill="1" applyBorder="1" applyAlignment="1">
      <alignment horizontal="center" vertical="center" wrapText="1"/>
    </xf>
    <xf numFmtId="0" fontId="20" fillId="5" borderId="424" xfId="0" applyFont="1" applyFill="1" applyBorder="1" applyAlignment="1">
      <alignment horizontal="center" vertical="center" wrapText="1"/>
    </xf>
    <xf numFmtId="0" fontId="20" fillId="5" borderId="403" xfId="0" applyFont="1" applyFill="1" applyBorder="1" applyAlignment="1">
      <alignment horizontal="center" vertical="center" wrapText="1"/>
    </xf>
    <xf numFmtId="0" fontId="20" fillId="5" borderId="418" xfId="0" applyFont="1" applyFill="1" applyBorder="1" applyAlignment="1">
      <alignment horizontal="center" vertical="center" wrapText="1"/>
    </xf>
    <xf numFmtId="0" fontId="18" fillId="5" borderId="393" xfId="0" applyFont="1" applyFill="1" applyBorder="1" applyAlignment="1">
      <alignment horizontal="left" vertical="center" wrapText="1"/>
    </xf>
    <xf numFmtId="0" fontId="18" fillId="5" borderId="436" xfId="0" applyFont="1" applyFill="1" applyBorder="1" applyAlignment="1">
      <alignment horizontal="center" vertical="center"/>
    </xf>
    <xf numFmtId="0" fontId="18" fillId="5" borderId="437" xfId="0" applyFont="1" applyFill="1" applyBorder="1" applyAlignment="1">
      <alignment horizontal="center" vertical="center"/>
    </xf>
    <xf numFmtId="0" fontId="16" fillId="4" borderId="393" xfId="10" quotePrefix="1" applyFont="1" applyFill="1" applyBorder="1" applyAlignment="1">
      <alignment vertical="center" wrapText="1"/>
    </xf>
    <xf numFmtId="0" fontId="16" fillId="4" borderId="390" xfId="10" quotePrefix="1" applyFont="1" applyFill="1" applyBorder="1" applyAlignment="1">
      <alignment vertical="center" wrapText="1"/>
    </xf>
    <xf numFmtId="0" fontId="16" fillId="4" borderId="394" xfId="10" quotePrefix="1" applyFont="1" applyFill="1" applyBorder="1" applyAlignment="1">
      <alignment vertical="center" wrapText="1"/>
    </xf>
    <xf numFmtId="0" fontId="16" fillId="4" borderId="362" xfId="6" applyFont="1" applyFill="1" applyBorder="1" applyAlignment="1">
      <alignment vertical="center" wrapText="1"/>
    </xf>
    <xf numFmtId="0" fontId="17" fillId="4" borderId="374" xfId="10" applyFont="1" applyFill="1" applyBorder="1" applyAlignment="1">
      <alignment vertical="center" wrapText="1"/>
    </xf>
    <xf numFmtId="0" fontId="24" fillId="5" borderId="376" xfId="10" quotePrefix="1" applyFont="1" applyFill="1" applyBorder="1" applyAlignment="1">
      <alignment horizontal="center" vertical="center" wrapText="1"/>
    </xf>
    <xf numFmtId="0" fontId="16" fillId="4" borderId="432" xfId="3" quotePrefix="1" applyFont="1" applyFill="1" applyBorder="1" applyAlignment="1">
      <alignment horizontal="center" vertical="center" textRotation="255" wrapText="1"/>
    </xf>
    <xf numFmtId="0" fontId="16" fillId="4" borderId="414" xfId="3" quotePrefix="1" applyFont="1" applyFill="1" applyBorder="1" applyAlignment="1">
      <alignment horizontal="center" vertical="center" textRotation="255" wrapText="1"/>
    </xf>
    <xf numFmtId="0" fontId="16" fillId="4" borderId="428" xfId="3" quotePrefix="1" applyFont="1" applyFill="1" applyBorder="1" applyAlignment="1">
      <alignment horizontal="center" vertical="center" textRotation="255" wrapText="1"/>
    </xf>
    <xf numFmtId="0" fontId="16" fillId="4" borderId="396" xfId="6" quotePrefix="1" applyFont="1" applyFill="1" applyBorder="1" applyAlignment="1">
      <alignment horizontal="center" vertical="center" wrapText="1"/>
    </xf>
    <xf numFmtId="0" fontId="16" fillId="4" borderId="397" xfId="6" quotePrefix="1" applyFont="1" applyFill="1" applyBorder="1" applyAlignment="1">
      <alignment horizontal="center" vertical="center" wrapText="1"/>
    </xf>
    <xf numFmtId="0" fontId="16" fillId="4" borderId="398" xfId="6" quotePrefix="1" applyFont="1" applyFill="1" applyBorder="1" applyAlignment="1">
      <alignment horizontal="center" vertical="center" wrapText="1"/>
    </xf>
    <xf numFmtId="0" fontId="16" fillId="4" borderId="385" xfId="6" applyFont="1" applyFill="1" applyBorder="1" applyAlignment="1">
      <alignment horizontal="center" vertical="center" wrapText="1"/>
    </xf>
    <xf numFmtId="0" fontId="16" fillId="4" borderId="380" xfId="6" applyFont="1" applyFill="1" applyBorder="1" applyAlignment="1">
      <alignment horizontal="center" vertical="center" wrapText="1"/>
    </xf>
    <xf numFmtId="0" fontId="16" fillId="4" borderId="381" xfId="6" applyFont="1" applyFill="1" applyBorder="1" applyAlignment="1">
      <alignment horizontal="center" vertical="center" wrapText="1"/>
    </xf>
    <xf numFmtId="0" fontId="16" fillId="5" borderId="392" xfId="6" applyFont="1" applyFill="1" applyBorder="1" applyAlignment="1">
      <alignment horizontal="center" vertical="center" wrapText="1"/>
    </xf>
    <xf numFmtId="0" fontId="16" fillId="5" borderId="406" xfId="6" applyFont="1" applyFill="1" applyBorder="1" applyAlignment="1">
      <alignment horizontal="center" vertical="center" wrapText="1"/>
    </xf>
    <xf numFmtId="0" fontId="16" fillId="5" borderId="407" xfId="6" applyFont="1" applyFill="1" applyBorder="1" applyAlignment="1">
      <alignment horizontal="center" vertical="center" wrapText="1"/>
    </xf>
    <xf numFmtId="0" fontId="17" fillId="4" borderId="398" xfId="6" quotePrefix="1" applyFont="1" applyFill="1" applyBorder="1" applyAlignment="1">
      <alignment horizontal="center" vertical="center" wrapText="1"/>
    </xf>
    <xf numFmtId="0" fontId="17" fillId="5" borderId="384" xfId="10" quotePrefix="1" applyFont="1" applyFill="1" applyBorder="1" applyAlignment="1">
      <alignment horizontal="center" vertical="center" wrapText="1"/>
    </xf>
    <xf numFmtId="0" fontId="17" fillId="5" borderId="382" xfId="10" quotePrefix="1" applyFont="1" applyFill="1" applyBorder="1" applyAlignment="1">
      <alignment horizontal="center" vertical="center" wrapText="1"/>
    </xf>
    <xf numFmtId="0" fontId="17" fillId="4" borderId="383" xfId="10" quotePrefix="1" applyFont="1" applyFill="1" applyBorder="1" applyAlignment="1">
      <alignment horizontal="center" vertical="center" wrapText="1"/>
    </xf>
    <xf numFmtId="0" fontId="16" fillId="4" borderId="394" xfId="10" quotePrefix="1" applyFont="1" applyFill="1" applyBorder="1" applyAlignment="1">
      <alignment horizontal="center" vertical="center" wrapText="1"/>
    </xf>
    <xf numFmtId="0" fontId="124" fillId="4" borderId="392" xfId="0" applyFont="1" applyFill="1" applyBorder="1" applyAlignment="1">
      <alignment horizontal="center" vertical="center"/>
    </xf>
    <xf numFmtId="0" fontId="124" fillId="4" borderId="390" xfId="0" applyFont="1" applyFill="1" applyBorder="1" applyAlignment="1">
      <alignment horizontal="center" vertical="center"/>
    </xf>
    <xf numFmtId="0" fontId="124" fillId="4" borderId="408" xfId="0" applyFont="1" applyFill="1" applyBorder="1" applyAlignment="1">
      <alignment horizontal="center" vertical="center"/>
    </xf>
    <xf numFmtId="0" fontId="16" fillId="5" borderId="428" xfId="6" quotePrefix="1" applyFont="1" applyFill="1" applyBorder="1" applyAlignment="1">
      <alignment horizontal="center" vertical="center" wrapText="1"/>
    </xf>
    <xf numFmtId="0" fontId="16" fillId="5" borderId="390" xfId="6" applyFont="1" applyFill="1" applyBorder="1" applyAlignment="1">
      <alignment horizontal="center" vertical="center" wrapText="1"/>
    </xf>
    <xf numFmtId="0" fontId="16" fillId="5" borderId="442" xfId="6" applyFont="1" applyFill="1" applyBorder="1" applyAlignment="1">
      <alignment horizontal="center" vertical="center" wrapText="1"/>
    </xf>
    <xf numFmtId="0" fontId="16" fillId="5" borderId="445" xfId="6" applyFont="1" applyFill="1" applyBorder="1" applyAlignment="1">
      <alignment horizontal="center" vertical="center" wrapText="1"/>
    </xf>
    <xf numFmtId="0" fontId="20" fillId="5" borderId="404" xfId="0" applyFont="1" applyFill="1" applyBorder="1" applyAlignment="1">
      <alignment horizontal="center" vertical="center" wrapText="1"/>
    </xf>
    <xf numFmtId="0" fontId="20" fillId="5" borderId="442" xfId="0" applyFont="1" applyFill="1" applyBorder="1" applyAlignment="1">
      <alignment horizontal="center" vertical="center" wrapText="1"/>
    </xf>
    <xf numFmtId="0" fontId="20" fillId="5" borderId="445" xfId="0" applyFont="1" applyFill="1" applyBorder="1" applyAlignment="1">
      <alignment horizontal="center" vertical="center" wrapText="1"/>
    </xf>
    <xf numFmtId="0" fontId="20" fillId="5" borderId="441" xfId="0" applyFont="1" applyFill="1" applyBorder="1" applyAlignment="1">
      <alignment horizontal="center" vertical="center" wrapText="1"/>
    </xf>
    <xf numFmtId="0" fontId="20" fillId="5" borderId="444" xfId="0" applyFont="1" applyFill="1" applyBorder="1" applyAlignment="1">
      <alignment horizontal="center" vertical="center" wrapText="1"/>
    </xf>
    <xf numFmtId="0" fontId="20" fillId="5" borderId="392" xfId="0" applyFont="1" applyFill="1" applyBorder="1" applyAlignment="1">
      <alignment horizontal="center" vertical="center" wrapText="1"/>
    </xf>
    <xf numFmtId="0" fontId="20" fillId="5" borderId="406" xfId="0" applyFont="1" applyFill="1" applyBorder="1" applyAlignment="1">
      <alignment horizontal="center" vertical="center" wrapText="1"/>
    </xf>
    <xf numFmtId="0" fontId="20" fillId="5" borderId="407" xfId="0" applyFont="1" applyFill="1" applyBorder="1" applyAlignment="1">
      <alignment horizontal="center" vertical="center" wrapText="1"/>
    </xf>
    <xf numFmtId="0" fontId="20" fillId="5" borderId="408" xfId="0" applyFont="1" applyFill="1" applyBorder="1" applyAlignment="1">
      <alignment horizontal="center" vertical="center" wrapText="1"/>
    </xf>
    <xf numFmtId="0" fontId="20" fillId="5" borderId="409" xfId="0" applyFont="1" applyFill="1" applyBorder="1" applyAlignment="1">
      <alignment horizontal="center" vertical="center" wrapText="1"/>
    </xf>
    <xf numFmtId="0" fontId="124" fillId="5" borderId="392" xfId="0" applyFont="1" applyFill="1" applyBorder="1" applyAlignment="1">
      <alignment horizontal="center" vertical="center"/>
    </xf>
    <xf numFmtId="0" fontId="124" fillId="5" borderId="406" xfId="0" applyFont="1" applyFill="1" applyBorder="1" applyAlignment="1">
      <alignment horizontal="center" vertical="center"/>
    </xf>
    <xf numFmtId="0" fontId="124" fillId="5" borderId="407" xfId="0" applyFont="1" applyFill="1" applyBorder="1" applyAlignment="1">
      <alignment horizontal="center" vertical="center"/>
    </xf>
    <xf numFmtId="0" fontId="124" fillId="5" borderId="408" xfId="0" applyFont="1" applyFill="1" applyBorder="1" applyAlignment="1">
      <alignment horizontal="center" vertical="center"/>
    </xf>
    <xf numFmtId="0" fontId="124" fillId="5" borderId="409" xfId="0" applyFont="1" applyFill="1" applyBorder="1" applyAlignment="1">
      <alignment horizontal="center" vertical="center"/>
    </xf>
    <xf numFmtId="0" fontId="18" fillId="5" borderId="384" xfId="0" applyFont="1" applyFill="1" applyBorder="1" applyAlignment="1">
      <alignment horizontal="center" vertical="center" wrapText="1"/>
    </xf>
    <xf numFmtId="0" fontId="18" fillId="5" borderId="376" xfId="0" applyFont="1" applyFill="1" applyBorder="1" applyAlignment="1">
      <alignment horizontal="center" vertical="center" wrapText="1"/>
    </xf>
    <xf numFmtId="0" fontId="18" fillId="5" borderId="378" xfId="0" applyFont="1" applyFill="1" applyBorder="1" applyAlignment="1">
      <alignment horizontal="center" vertical="center" wrapText="1"/>
    </xf>
    <xf numFmtId="0" fontId="17" fillId="5" borderId="441" xfId="6" quotePrefix="1" applyFont="1" applyFill="1" applyBorder="1" applyAlignment="1">
      <alignment horizontal="center" vertical="center" wrapText="1"/>
    </xf>
    <xf numFmtId="0" fontId="17" fillId="5" borderId="384" xfId="6" quotePrefix="1" applyFont="1" applyFill="1" applyBorder="1" applyAlignment="1">
      <alignment horizontal="center" vertical="center" wrapText="1"/>
    </xf>
    <xf numFmtId="0" fontId="17" fillId="5" borderId="376" xfId="6" quotePrefix="1" applyFont="1" applyFill="1" applyBorder="1" applyAlignment="1">
      <alignment horizontal="center" vertical="center" wrapText="1"/>
    </xf>
    <xf numFmtId="0" fontId="17" fillId="5" borderId="378" xfId="6" quotePrefix="1" applyFont="1" applyFill="1" applyBorder="1" applyAlignment="1">
      <alignment horizontal="center" vertical="center" wrapText="1"/>
    </xf>
    <xf numFmtId="0" fontId="24" fillId="4" borderId="408" xfId="0" applyFont="1" applyFill="1" applyBorder="1" applyAlignment="1">
      <alignment horizontal="center" vertical="center"/>
    </xf>
    <xf numFmtId="0" fontId="17" fillId="4" borderId="394" xfId="10" quotePrefix="1" applyFont="1" applyFill="1" applyBorder="1" applyAlignment="1">
      <alignment horizontal="center" vertical="center" wrapText="1"/>
    </xf>
    <xf numFmtId="0" fontId="24" fillId="4" borderId="392" xfId="0" applyFont="1" applyFill="1" applyBorder="1" applyAlignment="1">
      <alignment horizontal="center" vertical="center"/>
    </xf>
    <xf numFmtId="0" fontId="17" fillId="4" borderId="410" xfId="10" quotePrefix="1" applyFont="1" applyFill="1" applyBorder="1" applyAlignment="1">
      <alignment horizontal="center" vertical="center" wrapText="1"/>
    </xf>
    <xf numFmtId="0" fontId="15" fillId="4" borderId="392" xfId="0" applyFont="1" applyFill="1" applyBorder="1" applyAlignment="1">
      <alignment horizontal="center" vertical="center"/>
    </xf>
    <xf numFmtId="0" fontId="15" fillId="4" borderId="408" xfId="0" applyFont="1" applyFill="1" applyBorder="1" applyAlignment="1">
      <alignment horizontal="center" vertical="center"/>
    </xf>
    <xf numFmtId="0" fontId="16" fillId="4" borderId="408" xfId="6" applyFont="1" applyFill="1" applyBorder="1" applyAlignment="1">
      <alignment horizontal="center" vertical="center" wrapText="1"/>
    </xf>
    <xf numFmtId="0" fontId="16" fillId="4" borderId="410" xfId="6" applyFont="1" applyFill="1" applyBorder="1" applyAlignment="1">
      <alignment horizontal="center" vertical="center" wrapText="1"/>
    </xf>
    <xf numFmtId="0" fontId="17" fillId="4" borderId="396" xfId="10" quotePrefix="1" applyFont="1" applyFill="1" applyBorder="1" applyAlignment="1">
      <alignment horizontal="center" vertical="center" wrapText="1"/>
    </xf>
    <xf numFmtId="0" fontId="17" fillId="4" borderId="399" xfId="10" quotePrefix="1" applyFont="1" applyFill="1" applyBorder="1" applyAlignment="1">
      <alignment horizontal="center" vertical="center" wrapText="1"/>
    </xf>
    <xf numFmtId="0" fontId="17" fillId="4" borderId="402" xfId="10" quotePrefix="1" applyFont="1" applyFill="1" applyBorder="1" applyAlignment="1">
      <alignment horizontal="center" vertical="center" wrapText="1"/>
    </xf>
    <xf numFmtId="0" fontId="17" fillId="4" borderId="371" xfId="10" quotePrefix="1" applyFont="1" applyFill="1" applyBorder="1" applyAlignment="1">
      <alignment horizontal="center" vertical="center" wrapText="1"/>
    </xf>
    <xf numFmtId="0" fontId="17" fillId="4" borderId="364" xfId="10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6" fillId="4" borderId="365" xfId="6" quotePrefix="1" applyFont="1" applyFill="1" applyBorder="1" applyAlignment="1">
      <alignment horizontal="center" vertical="center" wrapText="1"/>
    </xf>
    <xf numFmtId="0" fontId="21" fillId="4" borderId="366" xfId="0" applyFont="1" applyFill="1" applyBorder="1" applyAlignment="1">
      <alignment horizontal="left" vertical="center" wrapText="1"/>
    </xf>
    <xf numFmtId="0" fontId="20" fillId="4" borderId="404" xfId="0" applyFont="1" applyFill="1" applyBorder="1" applyAlignment="1">
      <alignment horizontal="center" vertical="center" wrapText="1"/>
    </xf>
    <xf numFmtId="0" fontId="20" fillId="4" borderId="442" xfId="0" applyFont="1" applyFill="1" applyBorder="1" applyAlignment="1">
      <alignment horizontal="center" vertical="center" wrapText="1"/>
    </xf>
    <xf numFmtId="0" fontId="20" fillId="4" borderId="445" xfId="0" applyFont="1" applyFill="1" applyBorder="1" applyAlignment="1">
      <alignment horizontal="center" vertical="center" wrapText="1"/>
    </xf>
    <xf numFmtId="0" fontId="20" fillId="4" borderId="441" xfId="0" applyFont="1" applyFill="1" applyBorder="1" applyAlignment="1">
      <alignment horizontal="center" vertical="center" wrapText="1"/>
    </xf>
    <xf numFmtId="0" fontId="20" fillId="4" borderId="444" xfId="0" applyFont="1" applyFill="1" applyBorder="1" applyAlignment="1">
      <alignment horizontal="center" vertical="center" wrapText="1"/>
    </xf>
    <xf numFmtId="0" fontId="20" fillId="4" borderId="392" xfId="0" applyFont="1" applyFill="1" applyBorder="1" applyAlignment="1">
      <alignment horizontal="center" vertical="center" wrapText="1"/>
    </xf>
    <xf numFmtId="0" fontId="20" fillId="4" borderId="406" xfId="0" applyFont="1" applyFill="1" applyBorder="1" applyAlignment="1">
      <alignment horizontal="center" vertical="center" wrapText="1"/>
    </xf>
    <xf numFmtId="0" fontId="20" fillId="4" borderId="407" xfId="0" applyFont="1" applyFill="1" applyBorder="1" applyAlignment="1">
      <alignment horizontal="center" vertical="center" wrapText="1"/>
    </xf>
    <xf numFmtId="0" fontId="20" fillId="4" borderId="408" xfId="0" applyFont="1" applyFill="1" applyBorder="1" applyAlignment="1">
      <alignment horizontal="center" vertical="center" wrapText="1"/>
    </xf>
    <xf numFmtId="0" fontId="20" fillId="4" borderId="409" xfId="0" applyFont="1" applyFill="1" applyBorder="1" applyAlignment="1">
      <alignment horizontal="center" vertical="center" wrapText="1"/>
    </xf>
    <xf numFmtId="0" fontId="124" fillId="4" borderId="365" xfId="0" applyFont="1" applyFill="1" applyBorder="1" applyAlignment="1">
      <alignment horizontal="center" vertical="center"/>
    </xf>
    <xf numFmtId="0" fontId="17" fillId="4" borderId="436" xfId="10" applyFont="1" applyFill="1" applyBorder="1" applyAlignment="1">
      <alignment vertical="center" wrapText="1"/>
    </xf>
    <xf numFmtId="0" fontId="87" fillId="4" borderId="392" xfId="0" applyFont="1" applyFill="1" applyBorder="1" applyAlignment="1">
      <alignment horizontal="center" vertical="center"/>
    </xf>
    <xf numFmtId="0" fontId="87" fillId="4" borderId="393" xfId="0" applyFont="1" applyFill="1" applyBorder="1" applyAlignment="1">
      <alignment horizontal="center" vertical="center"/>
    </xf>
    <xf numFmtId="0" fontId="87" fillId="4" borderId="390" xfId="0" applyFont="1" applyFill="1" applyBorder="1" applyAlignment="1">
      <alignment horizontal="center" vertical="center"/>
    </xf>
    <xf numFmtId="0" fontId="134" fillId="4" borderId="393" xfId="0" applyFont="1" applyFill="1" applyBorder="1" applyAlignment="1">
      <alignment horizontal="center" vertical="center"/>
    </xf>
    <xf numFmtId="0" fontId="5" fillId="0" borderId="12" xfId="4" applyFont="1" applyFill="1" applyBorder="1" applyAlignment="1">
      <alignment horizontal="center" vertical="center" wrapText="1"/>
    </xf>
    <xf numFmtId="0" fontId="5" fillId="0" borderId="457" xfId="4" applyFont="1" applyFill="1" applyBorder="1" applyAlignment="1">
      <alignment horizontal="center" vertical="center" wrapText="1"/>
    </xf>
    <xf numFmtId="0" fontId="5" fillId="0" borderId="109" xfId="4" applyFont="1" applyFill="1" applyBorder="1" applyAlignment="1">
      <alignment horizontal="center" vertical="center" wrapText="1"/>
    </xf>
    <xf numFmtId="0" fontId="5" fillId="0" borderId="3" xfId="10" applyFont="1" applyFill="1" applyBorder="1" applyAlignment="1">
      <alignment horizontal="center" vertical="center" wrapText="1"/>
    </xf>
    <xf numFmtId="0" fontId="5" fillId="0" borderId="103" xfId="10" applyFont="1" applyFill="1" applyBorder="1" applyAlignment="1">
      <alignment horizontal="center" vertical="center" wrapText="1"/>
    </xf>
    <xf numFmtId="0" fontId="5" fillId="0" borderId="13" xfId="10" applyFont="1" applyFill="1" applyBorder="1" applyAlignment="1">
      <alignment horizontal="center" vertical="center" wrapText="1"/>
    </xf>
    <xf numFmtId="0" fontId="45" fillId="0" borderId="13" xfId="10" applyFont="1" applyFill="1" applyBorder="1" applyAlignment="1">
      <alignment horizontal="center" vertical="center" wrapText="1"/>
    </xf>
    <xf numFmtId="0" fontId="45" fillId="0" borderId="103" xfId="10" applyFont="1" applyFill="1" applyBorder="1" applyAlignment="1">
      <alignment horizontal="center" vertical="center" wrapText="1"/>
    </xf>
    <xf numFmtId="0" fontId="12" fillId="0" borderId="458" xfId="0" applyFont="1" applyFill="1" applyBorder="1" applyAlignment="1">
      <alignment horizontal="left" vertical="center" wrapText="1"/>
    </xf>
    <xf numFmtId="0" fontId="12" fillId="0" borderId="459" xfId="0" applyFont="1" applyFill="1" applyBorder="1" applyAlignment="1">
      <alignment horizontal="left" vertical="center" wrapText="1"/>
    </xf>
    <xf numFmtId="0" fontId="12" fillId="0" borderId="458" xfId="0" applyFont="1" applyFill="1" applyBorder="1" applyAlignment="1">
      <alignment horizontal="center" vertical="center" wrapText="1"/>
    </xf>
    <xf numFmtId="0" fontId="12" fillId="0" borderId="459" xfId="0" applyFont="1" applyFill="1" applyBorder="1" applyAlignment="1">
      <alignment horizontal="center" vertical="center" wrapText="1"/>
    </xf>
    <xf numFmtId="0" fontId="5" fillId="0" borderId="460" xfId="0" applyFont="1" applyFill="1" applyBorder="1" applyAlignment="1">
      <alignment horizontal="center" vertical="center" wrapText="1"/>
    </xf>
    <xf numFmtId="0" fontId="12" fillId="0" borderId="46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5" fillId="0" borderId="103" xfId="0" applyFont="1" applyFill="1" applyBorder="1" applyAlignment="1">
      <alignment horizontal="center" vertical="center" wrapText="1"/>
    </xf>
    <xf numFmtId="0" fontId="45" fillId="0" borderId="463" xfId="4" applyFont="1" applyFill="1" applyBorder="1" applyAlignment="1">
      <alignment horizontal="left" vertical="center" textRotation="255" wrapText="1"/>
    </xf>
    <xf numFmtId="0" fontId="45" fillId="0" borderId="463" xfId="1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9" fillId="0" borderId="29" xfId="0" applyFont="1" applyFill="1" applyBorder="1" applyAlignment="1">
      <alignment horizontal="center" vertical="center" wrapText="1"/>
    </xf>
    <xf numFmtId="0" fontId="45" fillId="0" borderId="12" xfId="0" applyFont="1" applyFill="1" applyBorder="1" applyAlignment="1">
      <alignment horizontal="center" vertical="center" wrapText="1"/>
    </xf>
    <xf numFmtId="0" fontId="12" fillId="0" borderId="464" xfId="0" applyFont="1" applyFill="1" applyBorder="1" applyAlignment="1">
      <alignment horizontal="left" vertical="center" wrapText="1"/>
    </xf>
    <xf numFmtId="0" fontId="12" fillId="0" borderId="465" xfId="0" applyFont="1" applyFill="1" applyBorder="1" applyAlignment="1">
      <alignment horizontal="left" vertical="center" wrapText="1"/>
    </xf>
    <xf numFmtId="0" fontId="12" fillId="0" borderId="464" xfId="0" applyFont="1" applyFill="1" applyBorder="1" applyAlignment="1">
      <alignment horizontal="center" vertical="center" wrapText="1"/>
    </xf>
    <xf numFmtId="0" fontId="12" fillId="0" borderId="465" xfId="0" applyFont="1" applyFill="1" applyBorder="1" applyAlignment="1">
      <alignment horizontal="center" vertical="center" wrapText="1"/>
    </xf>
    <xf numFmtId="0" fontId="5" fillId="0" borderId="466" xfId="0" applyFont="1" applyFill="1" applyBorder="1" applyAlignment="1">
      <alignment horizontal="center" vertical="center" wrapText="1"/>
    </xf>
    <xf numFmtId="0" fontId="12" fillId="0" borderId="467" xfId="0" applyFont="1" applyFill="1" applyBorder="1" applyAlignment="1">
      <alignment horizontal="center" vertical="center" wrapText="1"/>
    </xf>
    <xf numFmtId="0" fontId="5" fillId="0" borderId="366" xfId="7" applyFont="1" applyFill="1" applyBorder="1" applyAlignment="1">
      <alignment horizontal="center" vertical="center" wrapText="1"/>
    </xf>
    <xf numFmtId="0" fontId="5" fillId="0" borderId="468" xfId="7" applyFont="1" applyFill="1" applyBorder="1" applyAlignment="1">
      <alignment horizontal="center" vertical="center" wrapText="1"/>
    </xf>
    <xf numFmtId="0" fontId="5" fillId="0" borderId="469" xfId="0" applyFont="1" applyFill="1" applyBorder="1" applyAlignment="1">
      <alignment horizontal="center" vertical="center" wrapText="1"/>
    </xf>
    <xf numFmtId="0" fontId="5" fillId="0" borderId="463" xfId="0" applyFont="1" applyFill="1" applyBorder="1" applyAlignment="1">
      <alignment horizontal="center" vertical="center" wrapText="1"/>
    </xf>
    <xf numFmtId="0" fontId="5" fillId="0" borderId="441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366" xfId="0" applyFont="1" applyFill="1" applyBorder="1" applyAlignment="1">
      <alignment horizontal="center" vertical="center" wrapText="1"/>
    </xf>
    <xf numFmtId="0" fontId="82" fillId="0" borderId="366" xfId="0" applyFont="1" applyFill="1" applyBorder="1" applyAlignment="1">
      <alignment horizontal="center" vertical="center" wrapText="1"/>
    </xf>
    <xf numFmtId="0" fontId="82" fillId="0" borderId="429" xfId="0" applyFont="1" applyFill="1" applyBorder="1" applyAlignment="1">
      <alignment horizontal="center" vertical="center" wrapText="1"/>
    </xf>
    <xf numFmtId="0" fontId="7" fillId="0" borderId="448" xfId="4" applyFont="1" applyFill="1" applyBorder="1" applyAlignment="1">
      <alignment horizontal="center" vertical="center" wrapText="1"/>
    </xf>
    <xf numFmtId="0" fontId="7" fillId="0" borderId="29" xfId="4" applyFont="1" applyFill="1" applyBorder="1" applyAlignment="1">
      <alignment horizontal="center" vertical="center" wrapText="1"/>
    </xf>
    <xf numFmtId="0" fontId="7" fillId="0" borderId="12" xfId="4" applyFont="1" applyFill="1" applyBorder="1" applyAlignment="1">
      <alignment horizontal="center" vertical="center" wrapText="1"/>
    </xf>
    <xf numFmtId="0" fontId="7" fillId="0" borderId="457" xfId="4" applyFont="1" applyFill="1" applyBorder="1" applyAlignment="1">
      <alignment horizontal="center" vertical="center" wrapText="1"/>
    </xf>
    <xf numFmtId="0" fontId="7" fillId="0" borderId="109" xfId="4" applyFont="1" applyFill="1" applyBorder="1" applyAlignment="1">
      <alignment horizontal="center" vertical="center" wrapText="1"/>
    </xf>
    <xf numFmtId="0" fontId="83" fillId="0" borderId="12" xfId="4" applyFont="1" applyFill="1" applyBorder="1" applyAlignment="1">
      <alignment horizontal="center" vertical="center" wrapText="1"/>
    </xf>
    <xf numFmtId="0" fontId="83" fillId="0" borderId="457" xfId="4" applyFont="1" applyFill="1" applyBorder="1" applyAlignment="1">
      <alignment horizontal="center" vertical="center" wrapText="1"/>
    </xf>
    <xf numFmtId="0" fontId="83" fillId="0" borderId="109" xfId="4" applyFont="1" applyFill="1" applyBorder="1" applyAlignment="1">
      <alignment horizontal="center" vertical="center" wrapText="1"/>
    </xf>
    <xf numFmtId="0" fontId="5" fillId="0" borderId="472" xfId="4" applyFont="1" applyFill="1" applyBorder="1" applyAlignment="1">
      <alignment horizontal="center" vertical="center" wrapText="1"/>
    </xf>
    <xf numFmtId="0" fontId="45" fillId="0" borderId="472" xfId="0" applyFont="1" applyFill="1" applyBorder="1" applyAlignment="1">
      <alignment horizontal="center" vertical="center" wrapText="1"/>
    </xf>
    <xf numFmtId="0" fontId="45" fillId="0" borderId="109" xfId="0" applyFont="1" applyFill="1" applyBorder="1" applyAlignment="1">
      <alignment horizontal="center" vertical="center" wrapText="1"/>
    </xf>
    <xf numFmtId="0" fontId="45" fillId="0" borderId="457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45" fillId="0" borderId="36" xfId="7" applyFont="1" applyFill="1" applyBorder="1" applyAlignment="1">
      <alignment vertical="center" wrapText="1"/>
    </xf>
    <xf numFmtId="0" fontId="49" fillId="0" borderId="463" xfId="7" applyFont="1" applyFill="1" applyBorder="1" applyAlignment="1">
      <alignment vertical="center" wrapText="1"/>
    </xf>
    <xf numFmtId="0" fontId="5" fillId="0" borderId="13" xfId="7" applyFont="1" applyFill="1" applyBorder="1" applyAlignment="1">
      <alignment horizontal="center" vertical="center" wrapText="1"/>
    </xf>
    <xf numFmtId="0" fontId="5" fillId="0" borderId="475" xfId="7" applyFont="1" applyFill="1" applyBorder="1" applyAlignment="1">
      <alignment horizontal="center" vertical="center" wrapText="1"/>
    </xf>
    <xf numFmtId="0" fontId="5" fillId="0" borderId="103" xfId="7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476" xfId="0" applyFont="1" applyFill="1" applyBorder="1" applyAlignment="1">
      <alignment horizontal="center" vertical="center" wrapText="1"/>
    </xf>
    <xf numFmtId="0" fontId="5" fillId="0" borderId="478" xfId="0" applyFont="1" applyFill="1" applyBorder="1" applyAlignment="1">
      <alignment horizontal="center" vertical="center" wrapText="1"/>
    </xf>
    <xf numFmtId="0" fontId="5" fillId="0" borderId="462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83" fillId="0" borderId="472" xfId="4" applyFont="1" applyFill="1" applyBorder="1" applyAlignment="1">
      <alignment horizontal="center" vertical="center" wrapText="1"/>
    </xf>
    <xf numFmtId="0" fontId="7" fillId="0" borderId="472" xfId="4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82" fillId="0" borderId="480" xfId="0" applyFont="1" applyFill="1" applyBorder="1" applyAlignment="1">
      <alignment horizontal="center" vertical="center" wrapText="1"/>
    </xf>
    <xf numFmtId="0" fontId="82" fillId="0" borderId="481" xfId="0" applyFont="1" applyFill="1" applyBorder="1" applyAlignment="1">
      <alignment horizontal="center" vertical="center" wrapText="1"/>
    </xf>
    <xf numFmtId="0" fontId="82" fillId="0" borderId="482" xfId="0" applyFont="1" applyFill="1" applyBorder="1" applyAlignment="1">
      <alignment horizontal="center" vertical="center" wrapText="1"/>
    </xf>
    <xf numFmtId="0" fontId="82" fillId="0" borderId="483" xfId="0" applyFont="1" applyFill="1" applyBorder="1" applyAlignment="1">
      <alignment horizontal="center" vertical="center" wrapText="1"/>
    </xf>
    <xf numFmtId="0" fontId="45" fillId="0" borderId="475" xfId="0" applyFont="1" applyFill="1" applyBorder="1" applyAlignment="1">
      <alignment horizontal="center" vertical="center" wrapText="1"/>
    </xf>
    <xf numFmtId="0" fontId="12" fillId="0" borderId="82" xfId="0" applyFont="1" applyFill="1" applyBorder="1" applyAlignment="1">
      <alignment horizontal="left"/>
    </xf>
    <xf numFmtId="0" fontId="12" fillId="0" borderId="83" xfId="0" applyFont="1" applyFill="1" applyBorder="1" applyAlignment="1">
      <alignment horizontal="center"/>
    </xf>
    <xf numFmtId="0" fontId="5" fillId="0" borderId="99" xfId="0" applyFont="1" applyFill="1" applyBorder="1" applyAlignment="1">
      <alignment horizontal="center"/>
    </xf>
    <xf numFmtId="0" fontId="12" fillId="0" borderId="98" xfId="0" applyFont="1" applyFill="1" applyBorder="1" applyAlignment="1">
      <alignment horizontal="center"/>
    </xf>
    <xf numFmtId="0" fontId="12" fillId="0" borderId="464" xfId="0" applyFont="1" applyFill="1" applyBorder="1" applyAlignment="1">
      <alignment horizontal="left"/>
    </xf>
    <xf numFmtId="0" fontId="12" fillId="0" borderId="465" xfId="0" applyFont="1" applyFill="1" applyBorder="1" applyAlignment="1">
      <alignment horizontal="center"/>
    </xf>
    <xf numFmtId="0" fontId="5" fillId="0" borderId="466" xfId="0" applyFont="1" applyFill="1" applyBorder="1" applyAlignment="1">
      <alignment horizontal="center"/>
    </xf>
    <xf numFmtId="0" fontId="12" fillId="0" borderId="467" xfId="0" applyFont="1" applyFill="1" applyBorder="1" applyAlignment="1">
      <alignment horizontal="center"/>
    </xf>
    <xf numFmtId="0" fontId="12" fillId="0" borderId="463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12" fillId="0" borderId="484" xfId="0" applyFont="1" applyFill="1" applyBorder="1" applyAlignment="1">
      <alignment horizontal="left"/>
    </xf>
    <xf numFmtId="0" fontId="12" fillId="0" borderId="486" xfId="0" applyFont="1" applyFill="1" applyBorder="1" applyAlignment="1">
      <alignment horizontal="center"/>
    </xf>
    <xf numFmtId="0" fontId="12" fillId="0" borderId="475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465" xfId="0" applyFont="1" applyFill="1" applyBorder="1" applyAlignment="1">
      <alignment horizontal="center" vertical="center" wrapText="1"/>
    </xf>
    <xf numFmtId="0" fontId="5" fillId="0" borderId="467" xfId="0" applyFont="1" applyFill="1" applyBorder="1" applyAlignment="1">
      <alignment horizontal="center" vertical="center" wrapText="1"/>
    </xf>
    <xf numFmtId="0" fontId="5" fillId="0" borderId="475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left"/>
    </xf>
    <xf numFmtId="0" fontId="12" fillId="0" borderId="465" xfId="0" applyFont="1" applyFill="1" applyBorder="1" applyAlignment="1">
      <alignment horizontal="left"/>
    </xf>
    <xf numFmtId="0" fontId="12" fillId="0" borderId="486" xfId="0" applyFont="1" applyFill="1" applyBorder="1" applyAlignment="1">
      <alignment horizontal="left"/>
    </xf>
    <xf numFmtId="0" fontId="12" fillId="0" borderId="488" xfId="0" applyFont="1" applyFill="1" applyBorder="1" applyAlignment="1">
      <alignment horizontal="center"/>
    </xf>
    <xf numFmtId="0" fontId="12" fillId="0" borderId="489" xfId="0" applyFont="1" applyFill="1" applyBorder="1" applyAlignment="1">
      <alignment horizontal="center"/>
    </xf>
    <xf numFmtId="0" fontId="12" fillId="0" borderId="13" xfId="0" applyFont="1" applyFill="1" applyBorder="1" applyAlignment="1">
      <alignment horizontal="center"/>
    </xf>
    <xf numFmtId="0" fontId="5" fillId="0" borderId="490" xfId="0" applyFont="1" applyFill="1" applyBorder="1" applyAlignment="1">
      <alignment horizontal="center" vertical="center" wrapText="1"/>
    </xf>
    <xf numFmtId="0" fontId="5" fillId="0" borderId="489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12" fillId="0" borderId="491" xfId="0" applyFont="1" applyFill="1" applyBorder="1" applyAlignment="1">
      <alignment horizontal="center"/>
    </xf>
    <xf numFmtId="0" fontId="12" fillId="0" borderId="492" xfId="0" applyFont="1" applyFill="1" applyBorder="1" applyAlignment="1">
      <alignment horizontal="center"/>
    </xf>
    <xf numFmtId="0" fontId="12" fillId="0" borderId="4" xfId="0" applyFont="1" applyFill="1" applyBorder="1" applyAlignment="1">
      <alignment vertical="center" wrapText="1"/>
    </xf>
    <xf numFmtId="0" fontId="12" fillId="0" borderId="469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/>
    </xf>
    <xf numFmtId="0" fontId="5" fillId="0" borderId="493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82" fillId="0" borderId="14" xfId="0" applyFont="1" applyFill="1" applyBorder="1" applyAlignment="1">
      <alignment horizontal="center" vertical="center" wrapText="1"/>
    </xf>
    <xf numFmtId="0" fontId="82" fillId="0" borderId="31" xfId="0" applyFont="1" applyFill="1" applyBorder="1" applyAlignment="1">
      <alignment horizontal="center" vertical="center" wrapText="1"/>
    </xf>
    <xf numFmtId="0" fontId="82" fillId="0" borderId="475" xfId="0" applyFont="1" applyFill="1" applyBorder="1" applyAlignment="1">
      <alignment horizontal="center" vertical="center" wrapText="1"/>
    </xf>
    <xf numFmtId="0" fontId="82" fillId="0" borderId="48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0" fontId="45" fillId="0" borderId="109" xfId="0" applyFont="1" applyFill="1" applyBorder="1" applyAlignment="1">
      <alignment horizontal="center" vertical="center"/>
    </xf>
    <xf numFmtId="0" fontId="45" fillId="0" borderId="12" xfId="0" applyFont="1" applyFill="1" applyBorder="1" applyAlignment="1">
      <alignment horizontal="center" vertical="center"/>
    </xf>
    <xf numFmtId="0" fontId="45" fillId="0" borderId="29" xfId="0" applyFont="1" applyFill="1" applyBorder="1" applyAlignment="1">
      <alignment horizontal="center" vertical="center"/>
    </xf>
    <xf numFmtId="0" fontId="45" fillId="0" borderId="457" xfId="0" applyFont="1" applyFill="1" applyBorder="1" applyAlignment="1">
      <alignment horizontal="center" vertical="center"/>
    </xf>
    <xf numFmtId="0" fontId="45" fillId="0" borderId="497" xfId="0" applyFont="1" applyFill="1" applyBorder="1" applyAlignment="1">
      <alignment horizontal="center" vertical="center"/>
    </xf>
    <xf numFmtId="0" fontId="12" fillId="0" borderId="82" xfId="0" applyFont="1" applyFill="1" applyBorder="1" applyAlignment="1">
      <alignment horizontal="left" vertical="center"/>
    </xf>
    <xf numFmtId="0" fontId="12" fillId="0" borderId="82" xfId="0" applyFont="1" applyFill="1" applyBorder="1" applyAlignment="1">
      <alignment horizontal="center" vertical="center"/>
    </xf>
    <xf numFmtId="0" fontId="12" fillId="0" borderId="83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12" fillId="0" borderId="98" xfId="0" applyFont="1" applyFill="1" applyBorder="1" applyAlignment="1">
      <alignment horizontal="center" vertical="center"/>
    </xf>
    <xf numFmtId="0" fontId="12" fillId="0" borderId="458" xfId="0" applyFont="1" applyFill="1" applyBorder="1" applyAlignment="1">
      <alignment horizontal="left" vertical="center"/>
    </xf>
    <xf numFmtId="0" fontId="12" fillId="0" borderId="458" xfId="0" applyFont="1" applyFill="1" applyBorder="1" applyAlignment="1">
      <alignment horizontal="center" vertical="center"/>
    </xf>
    <xf numFmtId="0" fontId="12" fillId="0" borderId="459" xfId="0" applyFont="1" applyFill="1" applyBorder="1" applyAlignment="1">
      <alignment horizontal="center" vertical="center"/>
    </xf>
    <xf numFmtId="0" fontId="5" fillId="0" borderId="460" xfId="0" applyFont="1" applyFill="1" applyBorder="1" applyAlignment="1">
      <alignment horizontal="center" vertical="center"/>
    </xf>
    <xf numFmtId="0" fontId="12" fillId="0" borderId="461" xfId="0" applyFont="1" applyFill="1" applyBorder="1" applyAlignment="1">
      <alignment horizontal="center" vertical="center"/>
    </xf>
    <xf numFmtId="0" fontId="12" fillId="0" borderId="499" xfId="0" applyFont="1" applyFill="1" applyBorder="1" applyAlignment="1">
      <alignment horizontal="center" vertical="center"/>
    </xf>
    <xf numFmtId="0" fontId="12" fillId="0" borderId="500" xfId="0" applyFont="1" applyFill="1" applyBorder="1" applyAlignment="1">
      <alignment horizontal="center" vertical="center"/>
    </xf>
    <xf numFmtId="0" fontId="5" fillId="0" borderId="501" xfId="0" applyFont="1" applyFill="1" applyBorder="1" applyAlignment="1">
      <alignment horizontal="center" vertical="center"/>
    </xf>
    <xf numFmtId="0" fontId="12" fillId="0" borderId="502" xfId="0" applyFont="1" applyFill="1" applyBorder="1" applyAlignment="1">
      <alignment horizontal="center" vertical="center" wrapText="1"/>
    </xf>
    <xf numFmtId="0" fontId="12" fillId="0" borderId="500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2" fillId="0" borderId="486" xfId="0" applyFont="1" applyFill="1" applyBorder="1" applyAlignment="1">
      <alignment horizontal="left" wrapText="1"/>
    </xf>
    <xf numFmtId="0" fontId="12" fillId="0" borderId="484" xfId="0" applyFont="1" applyFill="1" applyBorder="1" applyAlignment="1">
      <alignment horizontal="center"/>
    </xf>
    <xf numFmtId="0" fontId="5" fillId="0" borderId="476" xfId="0" applyFont="1" applyFill="1" applyBorder="1" applyAlignment="1">
      <alignment horizontal="center" vertical="center"/>
    </xf>
    <xf numFmtId="0" fontId="5" fillId="0" borderId="475" xfId="0" applyFont="1" applyFill="1" applyBorder="1" applyAlignment="1">
      <alignment horizontal="center" vertical="center"/>
    </xf>
    <xf numFmtId="0" fontId="5" fillId="0" borderId="486" xfId="0" applyFont="1" applyFill="1" applyBorder="1" applyAlignment="1">
      <alignment horizontal="center" vertical="center"/>
    </xf>
    <xf numFmtId="0" fontId="5" fillId="0" borderId="104" xfId="0" applyFont="1" applyFill="1" applyBorder="1" applyAlignment="1">
      <alignment horizontal="center" vertical="center"/>
    </xf>
    <xf numFmtId="0" fontId="5" fillId="0" borderId="503" xfId="0" applyFont="1" applyFill="1" applyBorder="1" applyAlignment="1">
      <alignment horizontal="center" vertical="center"/>
    </xf>
    <xf numFmtId="0" fontId="5" fillId="0" borderId="479" xfId="0" applyFont="1" applyFill="1" applyBorder="1" applyAlignment="1">
      <alignment horizontal="center" vertical="center"/>
    </xf>
    <xf numFmtId="0" fontId="5" fillId="0" borderId="505" xfId="0" applyFont="1" applyFill="1" applyBorder="1" applyAlignment="1">
      <alignment horizontal="center" vertical="center"/>
    </xf>
    <xf numFmtId="0" fontId="5" fillId="0" borderId="477" xfId="0" applyFont="1" applyFill="1" applyBorder="1" applyAlignment="1">
      <alignment horizontal="center" vertical="center"/>
    </xf>
    <xf numFmtId="0" fontId="5" fillId="0" borderId="506" xfId="0" applyFont="1" applyFill="1" applyBorder="1" applyAlignment="1">
      <alignment horizontal="center" vertical="center"/>
    </xf>
    <xf numFmtId="0" fontId="5" fillId="0" borderId="507" xfId="0" applyFont="1" applyFill="1" applyBorder="1" applyAlignment="1">
      <alignment horizontal="center" vertical="center"/>
    </xf>
    <xf numFmtId="0" fontId="5" fillId="0" borderId="508" xfId="0" applyFont="1" applyFill="1" applyBorder="1" applyAlignment="1">
      <alignment horizontal="center" vertical="center"/>
    </xf>
    <xf numFmtId="0" fontId="82" fillId="0" borderId="510" xfId="0" applyFont="1" applyFill="1" applyBorder="1" applyAlignment="1">
      <alignment horizontal="center" vertical="center"/>
    </xf>
    <xf numFmtId="0" fontId="82" fillId="0" borderId="511" xfId="0" applyFont="1" applyFill="1" applyBorder="1" applyAlignment="1">
      <alignment horizontal="center" vertical="center"/>
    </xf>
    <xf numFmtId="0" fontId="82" fillId="0" borderId="68" xfId="0" applyFont="1" applyFill="1" applyBorder="1" applyAlignment="1">
      <alignment horizontal="center" vertical="center"/>
    </xf>
    <xf numFmtId="0" fontId="82" fillId="0" borderId="506" xfId="0" applyFont="1" applyFill="1" applyBorder="1" applyAlignment="1">
      <alignment horizontal="center" vertical="center"/>
    </xf>
    <xf numFmtId="0" fontId="82" fillId="0" borderId="507" xfId="0" applyFont="1" applyFill="1" applyBorder="1" applyAlignment="1">
      <alignment horizontal="center" vertical="center"/>
    </xf>
    <xf numFmtId="0" fontId="82" fillId="0" borderId="508" xfId="0" applyFont="1" applyFill="1" applyBorder="1" applyAlignment="1">
      <alignment horizontal="center" vertical="center"/>
    </xf>
    <xf numFmtId="0" fontId="12" fillId="0" borderId="457" xfId="4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center" vertical="center"/>
    </xf>
    <xf numFmtId="0" fontId="12" fillId="0" borderId="484" xfId="0" applyFont="1" applyFill="1" applyBorder="1" applyAlignment="1">
      <alignment horizontal="left" vertical="center"/>
    </xf>
    <xf numFmtId="0" fontId="12" fillId="0" borderId="485" xfId="0" applyFont="1" applyFill="1" applyBorder="1" applyAlignment="1">
      <alignment horizontal="left" vertical="center" wrapText="1"/>
    </xf>
    <xf numFmtId="0" fontId="12" fillId="0" borderId="485" xfId="0" applyFont="1" applyFill="1" applyBorder="1" applyAlignment="1">
      <alignment horizontal="center" vertical="center"/>
    </xf>
    <xf numFmtId="0" fontId="12" fillId="0" borderId="486" xfId="0" applyFont="1" applyFill="1" applyBorder="1" applyAlignment="1">
      <alignment horizontal="center" vertical="center"/>
    </xf>
    <xf numFmtId="0" fontId="12" fillId="0" borderId="475" xfId="0" applyFont="1" applyFill="1" applyBorder="1" applyAlignment="1">
      <alignment horizontal="center" vertical="center"/>
    </xf>
    <xf numFmtId="0" fontId="12" fillId="0" borderId="475" xfId="0" applyFont="1" applyFill="1" applyBorder="1" applyAlignment="1">
      <alignment horizontal="center" vertical="center" wrapText="1"/>
    </xf>
    <xf numFmtId="0" fontId="12" fillId="0" borderId="484" xfId="0" applyFont="1" applyFill="1" applyBorder="1" applyAlignment="1">
      <alignment horizontal="left" vertical="center" wrapText="1"/>
    </xf>
    <xf numFmtId="0" fontId="12" fillId="0" borderId="485" xfId="0" applyFont="1" applyFill="1" applyBorder="1" applyAlignment="1">
      <alignment horizontal="center" vertical="center" wrapText="1"/>
    </xf>
    <xf numFmtId="0" fontId="12" fillId="0" borderId="486" xfId="0" applyFont="1" applyFill="1" applyBorder="1" applyAlignment="1">
      <alignment horizontal="center" vertical="center" wrapText="1"/>
    </xf>
    <xf numFmtId="0" fontId="5" fillId="0" borderId="513" xfId="0" applyFont="1" applyFill="1" applyBorder="1" applyAlignment="1">
      <alignment horizontal="center" vertical="center" wrapText="1"/>
    </xf>
    <xf numFmtId="0" fontId="5" fillId="0" borderId="507" xfId="0" applyFont="1" applyFill="1" applyBorder="1" applyAlignment="1">
      <alignment horizontal="center"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14" xfId="0" applyFont="1" applyFill="1" applyBorder="1" applyAlignment="1">
      <alignment horizontal="center" vertical="center" wrapText="1"/>
    </xf>
    <xf numFmtId="0" fontId="12" fillId="0" borderId="506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5" fillId="0" borderId="517" xfId="0" applyFont="1" applyFill="1" applyBorder="1" applyAlignment="1">
      <alignment horizontal="center" vertical="center" wrapText="1"/>
    </xf>
    <xf numFmtId="0" fontId="5" fillId="0" borderId="518" xfId="0" applyFont="1" applyFill="1" applyBorder="1" applyAlignment="1">
      <alignment horizontal="center" vertical="center" wrapText="1"/>
    </xf>
    <xf numFmtId="0" fontId="5" fillId="0" borderId="519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center" vertical="center" wrapText="1"/>
    </xf>
    <xf numFmtId="0" fontId="82" fillId="0" borderId="513" xfId="0" applyFont="1" applyFill="1" applyBorder="1" applyAlignment="1">
      <alignment horizontal="center" vertical="center" wrapText="1"/>
    </xf>
    <xf numFmtId="0" fontId="82" fillId="0" borderId="507" xfId="0" applyFont="1" applyFill="1" applyBorder="1" applyAlignment="1">
      <alignment horizontal="center" vertical="center" wrapText="1"/>
    </xf>
    <xf numFmtId="0" fontId="82" fillId="0" borderId="506" xfId="0" applyFont="1" applyFill="1" applyBorder="1" applyAlignment="1">
      <alignment horizontal="center" vertical="center" wrapText="1"/>
    </xf>
    <xf numFmtId="0" fontId="84" fillId="0" borderId="50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63" xfId="0" applyFont="1" applyFill="1" applyBorder="1" applyAlignment="1">
      <alignment horizontal="center" vertical="center" wrapText="1"/>
    </xf>
    <xf numFmtId="0" fontId="45" fillId="0" borderId="62" xfId="0" applyFont="1" applyFill="1" applyBorder="1" applyAlignment="1">
      <alignment horizontal="center" vertical="center" wrapText="1"/>
    </xf>
    <xf numFmtId="0" fontId="12" fillId="0" borderId="521" xfId="0" applyFont="1" applyFill="1" applyBorder="1" applyAlignment="1">
      <alignment horizontal="left" vertical="center"/>
    </xf>
    <xf numFmtId="0" fontId="12" fillId="0" borderId="522" xfId="0" applyFont="1" applyFill="1" applyBorder="1" applyAlignment="1">
      <alignment horizontal="left" vertical="center" wrapText="1"/>
    </xf>
    <xf numFmtId="0" fontId="12" fillId="0" borderId="521" xfId="0" applyFont="1" applyFill="1" applyBorder="1" applyAlignment="1">
      <alignment horizontal="center" vertical="center"/>
    </xf>
    <xf numFmtId="0" fontId="12" fillId="0" borderId="52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12" fillId="0" borderId="523" xfId="0" applyFont="1" applyFill="1" applyBorder="1" applyAlignment="1">
      <alignment horizontal="center" vertical="center"/>
    </xf>
    <xf numFmtId="0" fontId="12" fillId="0" borderId="384" xfId="0" applyFont="1" applyFill="1" applyBorder="1" applyAlignment="1">
      <alignment horizontal="left" vertical="center"/>
    </xf>
    <xf numFmtId="0" fontId="12" fillId="0" borderId="377" xfId="0" applyFont="1" applyFill="1" applyBorder="1" applyAlignment="1">
      <alignment horizontal="left" vertical="center" wrapText="1"/>
    </xf>
    <xf numFmtId="0" fontId="12" fillId="0" borderId="384" xfId="0" applyFont="1" applyFill="1" applyBorder="1" applyAlignment="1">
      <alignment horizontal="center" vertical="center"/>
    </xf>
    <xf numFmtId="0" fontId="12" fillId="0" borderId="377" xfId="0" applyFont="1" applyFill="1" applyBorder="1" applyAlignment="1">
      <alignment horizontal="center" vertical="center"/>
    </xf>
    <xf numFmtId="0" fontId="5" fillId="0" borderId="424" xfId="0" applyFont="1" applyFill="1" applyBorder="1" applyAlignment="1">
      <alignment horizontal="center" vertical="center"/>
    </xf>
    <xf numFmtId="0" fontId="12" fillId="0" borderId="382" xfId="0" applyFont="1" applyFill="1" applyBorder="1" applyAlignment="1">
      <alignment horizontal="center" vertical="center"/>
    </xf>
    <xf numFmtId="0" fontId="12" fillId="0" borderId="386" xfId="0" applyFont="1" applyFill="1" applyBorder="1" applyAlignment="1">
      <alignment horizontal="left" vertical="center"/>
    </xf>
    <xf numFmtId="0" fontId="12" fillId="0" borderId="389" xfId="0" applyFont="1" applyFill="1" applyBorder="1" applyAlignment="1">
      <alignment horizontal="left" vertical="center" wrapText="1"/>
    </xf>
    <xf numFmtId="0" fontId="12" fillId="0" borderId="386" xfId="0" applyFont="1" applyFill="1" applyBorder="1" applyAlignment="1">
      <alignment horizontal="center" vertical="center"/>
    </xf>
    <xf numFmtId="0" fontId="12" fillId="0" borderId="389" xfId="0" applyFont="1" applyFill="1" applyBorder="1" applyAlignment="1">
      <alignment horizontal="center" vertical="center"/>
    </xf>
    <xf numFmtId="0" fontId="5" fillId="0" borderId="436" xfId="0" applyFont="1" applyFill="1" applyBorder="1" applyAlignment="1">
      <alignment horizontal="center" vertical="center"/>
    </xf>
    <xf numFmtId="0" fontId="12" fillId="0" borderId="388" xfId="0" applyFont="1" applyFill="1" applyBorder="1" applyAlignment="1">
      <alignment horizontal="center" vertical="center"/>
    </xf>
    <xf numFmtId="0" fontId="5" fillId="0" borderId="430" xfId="0" applyFont="1" applyFill="1" applyBorder="1" applyAlignment="1">
      <alignment horizontal="center" vertical="center" wrapText="1"/>
    </xf>
    <xf numFmtId="0" fontId="57" fillId="0" borderId="463" xfId="0" applyFont="1" applyFill="1" applyBorder="1" applyAlignment="1">
      <alignment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" fillId="0" borderId="503" xfId="0" applyFont="1" applyFill="1" applyBorder="1" applyAlignment="1">
      <alignment horizontal="center" vertical="center" wrapText="1"/>
    </xf>
    <xf numFmtId="0" fontId="5" fillId="0" borderId="502" xfId="0" applyFont="1" applyFill="1" applyBorder="1" applyAlignment="1">
      <alignment horizontal="center" vertical="center" wrapText="1"/>
    </xf>
    <xf numFmtId="0" fontId="5" fillId="0" borderId="500" xfId="0" applyFont="1" applyFill="1" applyBorder="1" applyAlignment="1">
      <alignment horizontal="center" vertical="center" wrapText="1"/>
    </xf>
    <xf numFmtId="0" fontId="5" fillId="0" borderId="527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529" xfId="0" applyFont="1" applyFill="1" applyBorder="1" applyAlignment="1">
      <alignment horizontal="center" vertical="center" wrapText="1"/>
    </xf>
    <xf numFmtId="0" fontId="16" fillId="0" borderId="530" xfId="0" applyFont="1" applyFill="1" applyBorder="1" applyAlignment="1">
      <alignment horizontal="center" vertical="center" wrapText="1"/>
    </xf>
    <xf numFmtId="0" fontId="16" fillId="0" borderId="531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9" fillId="0" borderId="82" xfId="0" applyFont="1" applyFill="1" applyBorder="1" applyAlignment="1">
      <alignment horizontal="left" vertical="center" wrapText="1"/>
    </xf>
    <xf numFmtId="0" fontId="9" fillId="0" borderId="83" xfId="0" applyFont="1" applyFill="1" applyBorder="1" applyAlignment="1">
      <alignment horizontal="left" vertical="center" wrapText="1"/>
    </xf>
    <xf numFmtId="0" fontId="9" fillId="0" borderId="82" xfId="0" applyFont="1" applyFill="1" applyBorder="1" applyAlignment="1">
      <alignment horizontal="center" vertical="center" wrapText="1"/>
    </xf>
    <xf numFmtId="0" fontId="9" fillId="0" borderId="83" xfId="0" applyFont="1" applyFill="1" applyBorder="1" applyAlignment="1">
      <alignment horizontal="center" vertical="center" wrapText="1"/>
    </xf>
    <xf numFmtId="0" fontId="11" fillId="0" borderId="99" xfId="0" applyFont="1" applyFill="1" applyBorder="1" applyAlignment="1">
      <alignment horizontal="center" vertical="center" wrapText="1"/>
    </xf>
    <xf numFmtId="0" fontId="9" fillId="0" borderId="98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9" fillId="0" borderId="458" xfId="0" applyFont="1" applyFill="1" applyBorder="1" applyAlignment="1">
      <alignment horizontal="left" vertical="center" wrapText="1"/>
    </xf>
    <xf numFmtId="0" fontId="9" fillId="0" borderId="459" xfId="0" applyFont="1" applyFill="1" applyBorder="1" applyAlignment="1">
      <alignment horizontal="left" vertical="center" wrapText="1"/>
    </xf>
    <xf numFmtId="0" fontId="9" fillId="0" borderId="458" xfId="0" applyFont="1" applyFill="1" applyBorder="1" applyAlignment="1">
      <alignment horizontal="center" vertical="center" wrapText="1"/>
    </xf>
    <xf numFmtId="0" fontId="9" fillId="0" borderId="459" xfId="0" applyFont="1" applyFill="1" applyBorder="1" applyAlignment="1">
      <alignment horizontal="center" vertical="center" wrapText="1"/>
    </xf>
    <xf numFmtId="0" fontId="11" fillId="0" borderId="460" xfId="0" applyFont="1" applyFill="1" applyBorder="1" applyAlignment="1">
      <alignment horizontal="center" vertical="center" wrapText="1"/>
    </xf>
    <xf numFmtId="0" fontId="9" fillId="0" borderId="461" xfId="0" applyFont="1" applyFill="1" applyBorder="1" applyAlignment="1">
      <alignment horizontal="center" vertical="center" wrapText="1"/>
    </xf>
    <xf numFmtId="0" fontId="11" fillId="0" borderId="424" xfId="0" applyFont="1" applyFill="1" applyBorder="1" applyAlignment="1">
      <alignment horizontal="center" vertical="center" wrapText="1"/>
    </xf>
    <xf numFmtId="0" fontId="9" fillId="0" borderId="499" xfId="0" applyFont="1" applyFill="1" applyBorder="1" applyAlignment="1">
      <alignment horizontal="center" vertical="center" wrapText="1"/>
    </xf>
    <xf numFmtId="0" fontId="9" fillId="0" borderId="500" xfId="0" applyFont="1" applyFill="1" applyBorder="1" applyAlignment="1">
      <alignment horizontal="center" vertical="center" wrapText="1"/>
    </xf>
    <xf numFmtId="0" fontId="11" fillId="0" borderId="501" xfId="0" applyFont="1" applyFill="1" applyBorder="1" applyAlignment="1">
      <alignment horizontal="center" vertical="center" wrapText="1"/>
    </xf>
    <xf numFmtId="0" fontId="9" fillId="0" borderId="502" xfId="0" applyFont="1" applyFill="1" applyBorder="1" applyAlignment="1">
      <alignment horizontal="center" vertical="center" wrapText="1"/>
    </xf>
    <xf numFmtId="0" fontId="11" fillId="0" borderId="443" xfId="0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vertical="center" wrapText="1"/>
    </xf>
    <xf numFmtId="0" fontId="57" fillId="0" borderId="29" xfId="0" applyFont="1" applyFill="1" applyBorder="1" applyAlignment="1">
      <alignment vertical="center" wrapText="1"/>
    </xf>
    <xf numFmtId="0" fontId="58" fillId="0" borderId="12" xfId="0" applyFont="1" applyFill="1" applyBorder="1" applyAlignment="1">
      <alignment vertical="center" wrapText="1"/>
    </xf>
    <xf numFmtId="0" fontId="57" fillId="0" borderId="366" xfId="0" applyFont="1" applyFill="1" applyBorder="1" applyAlignment="1">
      <alignment vertical="center" wrapText="1"/>
    </xf>
    <xf numFmtId="0" fontId="57" fillId="0" borderId="430" xfId="0" applyFont="1" applyFill="1" applyBorder="1" applyAlignment="1">
      <alignment vertical="center" wrapText="1"/>
    </xf>
    <xf numFmtId="0" fontId="12" fillId="0" borderId="539" xfId="0" applyFont="1" applyFill="1" applyBorder="1" applyAlignment="1">
      <alignment horizontal="left" vertical="center" wrapText="1"/>
    </xf>
    <xf numFmtId="0" fontId="12" fillId="0" borderId="540" xfId="0" applyFont="1" applyFill="1" applyBorder="1" applyAlignment="1">
      <alignment horizontal="left" vertical="center" wrapText="1"/>
    </xf>
    <xf numFmtId="0" fontId="12" fillId="0" borderId="539" xfId="0" applyFont="1" applyFill="1" applyBorder="1" applyAlignment="1">
      <alignment horizontal="center" vertical="center" wrapText="1"/>
    </xf>
    <xf numFmtId="0" fontId="12" fillId="0" borderId="540" xfId="0" applyFont="1" applyFill="1" applyBorder="1" applyAlignment="1">
      <alignment horizontal="center" vertical="center" wrapText="1"/>
    </xf>
    <xf numFmtId="0" fontId="5" fillId="0" borderId="541" xfId="0" applyFont="1" applyFill="1" applyBorder="1" applyAlignment="1">
      <alignment horizontal="center" vertical="center" wrapText="1"/>
    </xf>
    <xf numFmtId="0" fontId="12" fillId="0" borderId="542" xfId="0" applyFont="1" applyFill="1" applyBorder="1" applyAlignment="1">
      <alignment horizontal="center" vertical="center" wrapText="1"/>
    </xf>
    <xf numFmtId="0" fontId="9" fillId="0" borderId="539" xfId="0" applyFont="1" applyFill="1" applyBorder="1" applyAlignment="1">
      <alignment horizontal="center" vertical="center" wrapText="1"/>
    </xf>
    <xf numFmtId="0" fontId="9" fillId="0" borderId="540" xfId="0" applyFont="1" applyFill="1" applyBorder="1" applyAlignment="1">
      <alignment horizontal="center" vertical="center" wrapText="1"/>
    </xf>
    <xf numFmtId="0" fontId="12" fillId="0" borderId="543" xfId="0" applyFont="1" applyFill="1" applyBorder="1" applyAlignment="1">
      <alignment horizontal="left" vertical="center" wrapText="1"/>
    </xf>
    <xf numFmtId="0" fontId="12" fillId="0" borderId="544" xfId="0" applyFont="1" applyFill="1" applyBorder="1" applyAlignment="1">
      <alignment horizontal="left" vertical="center" wrapText="1"/>
    </xf>
    <xf numFmtId="0" fontId="12" fillId="0" borderId="543" xfId="0" applyFont="1" applyFill="1" applyBorder="1" applyAlignment="1">
      <alignment horizontal="center" vertical="center" wrapText="1"/>
    </xf>
    <xf numFmtId="0" fontId="12" fillId="0" borderId="544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12" fillId="0" borderId="546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548" xfId="0" applyFont="1" applyFill="1" applyBorder="1" applyAlignment="1">
      <alignment horizontal="center" vertical="center" wrapText="1"/>
    </xf>
    <xf numFmtId="0" fontId="5" fillId="0" borderId="550" xfId="0" applyFont="1" applyFill="1" applyBorder="1" applyAlignment="1">
      <alignment horizontal="center" vertical="center" wrapText="1"/>
    </xf>
    <xf numFmtId="0" fontId="5" fillId="0" borderId="551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82" fillId="0" borderId="555" xfId="0" applyFont="1" applyFill="1" applyBorder="1" applyAlignment="1">
      <alignment horizontal="center" vertical="center" wrapText="1"/>
    </xf>
    <xf numFmtId="0" fontId="82" fillId="0" borderId="531" xfId="0" applyFont="1" applyFill="1" applyBorder="1" applyAlignment="1">
      <alignment horizontal="center" vertical="center" wrapText="1"/>
    </xf>
    <xf numFmtId="0" fontId="82" fillId="0" borderId="554" xfId="0" applyFont="1" applyFill="1" applyBorder="1" applyAlignment="1">
      <alignment horizontal="center" vertical="center" wrapText="1"/>
    </xf>
    <xf numFmtId="0" fontId="82" fillId="0" borderId="530" xfId="0" applyFont="1" applyFill="1" applyBorder="1" applyAlignment="1">
      <alignment horizontal="center" vertical="center" wrapText="1"/>
    </xf>
    <xf numFmtId="0" fontId="82" fillId="0" borderId="509" xfId="0" applyFont="1" applyFill="1" applyBorder="1" applyAlignment="1">
      <alignment horizontal="center" vertical="center" wrapText="1"/>
    </xf>
    <xf numFmtId="0" fontId="7" fillId="0" borderId="520" xfId="4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59" fillId="0" borderId="0" xfId="24" applyFont="1" applyAlignment="1">
      <alignment horizontal="center"/>
    </xf>
    <xf numFmtId="0" fontId="49" fillId="4" borderId="0" xfId="0" applyFont="1" applyFill="1" applyAlignment="1">
      <alignment horizontal="center" vertical="center"/>
    </xf>
    <xf numFmtId="0" fontId="45" fillId="4" borderId="0" xfId="0" applyFont="1" applyFill="1" applyBorder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1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7" fillId="0" borderId="375" xfId="10" quotePrefix="1" applyFont="1" applyFill="1" applyBorder="1" applyAlignment="1">
      <alignment horizontal="center" vertical="center" wrapText="1"/>
    </xf>
    <xf numFmtId="0" fontId="17" fillId="0" borderId="376" xfId="10" quotePrefix="1" applyFont="1" applyFill="1" applyBorder="1" applyAlignment="1">
      <alignment horizontal="center" vertical="center" wrapText="1"/>
    </xf>
    <xf numFmtId="0" fontId="17" fillId="0" borderId="382" xfId="10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556" xfId="3" quotePrefix="1" applyFont="1" applyFill="1" applyBorder="1" applyAlignment="1">
      <alignment horizontal="center" vertical="center" textRotation="255" wrapText="1"/>
    </xf>
    <xf numFmtId="0" fontId="16" fillId="4" borderId="19" xfId="3" quotePrefix="1" applyFont="1" applyFill="1" applyBorder="1" applyAlignment="1">
      <alignment horizontal="center" vertical="center" textRotation="255" wrapText="1"/>
    </xf>
    <xf numFmtId="0" fontId="16" fillId="4" borderId="128" xfId="3" quotePrefix="1" applyFont="1" applyFill="1" applyBorder="1" applyAlignment="1">
      <alignment horizontal="center" vertical="center" textRotation="255" wrapText="1"/>
    </xf>
    <xf numFmtId="0" fontId="16" fillId="4" borderId="469" xfId="3" quotePrefix="1" applyFont="1" applyFill="1" applyBorder="1" applyAlignment="1">
      <alignment horizontal="center" vertical="center" textRotation="255" wrapText="1"/>
    </xf>
    <xf numFmtId="0" fontId="17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vertical="center" wrapText="1"/>
    </xf>
    <xf numFmtId="0" fontId="17" fillId="4" borderId="556" xfId="6" quotePrefix="1" applyFont="1" applyFill="1" applyBorder="1" applyAlignment="1">
      <alignment vertical="center" wrapText="1"/>
    </xf>
    <xf numFmtId="0" fontId="16" fillId="4" borderId="10" xfId="6" quotePrefix="1" applyFont="1" applyFill="1" applyBorder="1" applyAlignment="1">
      <alignment vertical="center" wrapText="1"/>
    </xf>
    <xf numFmtId="0" fontId="16" fillId="4" borderId="521" xfId="6" quotePrefix="1" applyFont="1" applyFill="1" applyBorder="1" applyAlignment="1">
      <alignment vertical="center" wrapText="1"/>
    </xf>
    <xf numFmtId="0" fontId="16" fillId="4" borderId="558" xfId="6" quotePrefix="1" applyFont="1" applyFill="1" applyBorder="1" applyAlignment="1">
      <alignment vertical="center" wrapText="1"/>
    </xf>
    <xf numFmtId="0" fontId="16" fillId="4" borderId="559" xfId="6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13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7" fillId="0" borderId="418" xfId="10" quotePrefix="1" applyFont="1" applyFill="1" applyBorder="1" applyAlignment="1">
      <alignment horizontal="center" vertical="center" wrapText="1"/>
    </xf>
    <xf numFmtId="0" fontId="17" fillId="0" borderId="521" xfId="10" quotePrefix="1" applyFont="1" applyFill="1" applyBorder="1" applyAlignment="1">
      <alignment horizontal="center" vertical="center" wrapText="1"/>
    </xf>
    <xf numFmtId="0" fontId="17" fillId="4" borderId="523" xfId="10" quotePrefix="1" applyFont="1" applyFill="1" applyBorder="1" applyAlignment="1">
      <alignment horizontal="center" vertical="center" wrapText="1"/>
    </xf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403" xfId="10" quotePrefix="1" applyFont="1" applyFill="1" applyBorder="1" applyAlignment="1">
      <alignment horizontal="center" vertical="center" wrapText="1"/>
    </xf>
    <xf numFmtId="0" fontId="16" fillId="4" borderId="417" xfId="3" quotePrefix="1" applyFont="1" applyFill="1" applyBorder="1" applyAlignment="1">
      <alignment horizontal="center" vertical="center" textRotation="255" wrapText="1"/>
    </xf>
    <xf numFmtId="0" fontId="16" fillId="4" borderId="463" xfId="6" applyFont="1" applyFill="1" applyBorder="1" applyAlignment="1">
      <alignment horizontal="center" vertical="center" wrapText="1"/>
    </xf>
    <xf numFmtId="0" fontId="16" fillId="4" borderId="557" xfId="6" applyFont="1" applyFill="1" applyBorder="1" applyAlignment="1">
      <alignment horizontal="center" vertical="center" wrapText="1"/>
    </xf>
    <xf numFmtId="0" fontId="16" fillId="4" borderId="128" xfId="6" applyFont="1" applyFill="1" applyBorder="1" applyAlignment="1">
      <alignment horizontal="center" vertical="center" wrapText="1"/>
    </xf>
    <xf numFmtId="0" fontId="16" fillId="4" borderId="521" xfId="6" quotePrefix="1" applyFont="1" applyFill="1" applyBorder="1" applyAlignment="1">
      <alignment horizontal="center" vertical="center" wrapText="1"/>
    </xf>
    <xf numFmtId="0" fontId="16" fillId="4" borderId="558" xfId="6" quotePrefix="1" applyFont="1" applyFill="1" applyBorder="1" applyAlignment="1">
      <alignment horizontal="center" vertical="center" wrapText="1"/>
    </xf>
    <xf numFmtId="0" fontId="16" fillId="4" borderId="559" xfId="6" quotePrefix="1" applyFont="1" applyFill="1" applyBorder="1" applyAlignment="1">
      <alignment horizontal="center" vertical="center" wrapText="1"/>
    </xf>
    <xf numFmtId="0" fontId="17" fillId="4" borderId="560" xfId="10" quotePrefix="1" applyFont="1" applyFill="1" applyBorder="1" applyAlignment="1">
      <alignment horizontal="center" vertical="center" wrapText="1"/>
    </xf>
    <xf numFmtId="0" fontId="17" fillId="4" borderId="561" xfId="10" quotePrefix="1" applyFont="1" applyFill="1" applyBorder="1" applyAlignment="1">
      <alignment horizontal="center" vertical="center" wrapText="1"/>
    </xf>
    <xf numFmtId="0" fontId="17" fillId="4" borderId="562" xfId="10" quotePrefix="1" applyFont="1" applyFill="1" applyBorder="1" applyAlignment="1">
      <alignment horizontal="center" vertical="center" wrapText="1"/>
    </xf>
    <xf numFmtId="0" fontId="16" fillId="4" borderId="17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9" xfId="10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58" xfId="6" quotePrefix="1" applyFont="1" applyFill="1" applyBorder="1" applyAlignment="1">
      <alignment horizontal="center" vertical="center" wrapText="1"/>
    </xf>
    <xf numFmtId="0" fontId="17" fillId="4" borderId="522" xfId="6" quotePrefix="1" applyFont="1" applyFill="1" applyBorder="1" applyAlignment="1">
      <alignment horizontal="center" vertical="center" wrapText="1"/>
    </xf>
    <xf numFmtId="0" fontId="17" fillId="4" borderId="559" xfId="6" quotePrefix="1" applyFont="1" applyFill="1" applyBorder="1" applyAlignment="1">
      <alignment horizontal="center" vertical="center" wrapText="1"/>
    </xf>
    <xf numFmtId="0" fontId="17" fillId="4" borderId="386" xfId="10" quotePrefix="1" applyFont="1" applyFill="1" applyBorder="1" applyAlignment="1">
      <alignment horizontal="center" vertical="center" wrapText="1"/>
    </xf>
    <xf numFmtId="0" fontId="124" fillId="4" borderId="14" xfId="0" applyFont="1" applyFill="1" applyBorder="1" applyAlignment="1">
      <alignment horizontal="center" vertical="center"/>
    </xf>
    <xf numFmtId="0" fontId="124" fillId="4" borderId="17" xfId="0" applyFont="1" applyFill="1" applyBorder="1" applyAlignment="1">
      <alignment horizontal="center" vertical="center"/>
    </xf>
    <xf numFmtId="0" fontId="154" fillId="4" borderId="14" xfId="0" applyFont="1" applyFill="1" applyBorder="1" applyAlignment="1">
      <alignment horizontal="center" vertical="center"/>
    </xf>
    <xf numFmtId="0" fontId="154" fillId="4" borderId="2" xfId="0" applyFont="1" applyFill="1" applyBorder="1" applyAlignment="1">
      <alignment horizontal="center" vertical="center"/>
    </xf>
    <xf numFmtId="0" fontId="154" fillId="4" borderId="17" xfId="0" applyFont="1" applyFill="1" applyBorder="1" applyAlignment="1">
      <alignment horizontal="center" vertical="center"/>
    </xf>
    <xf numFmtId="0" fontId="154" fillId="4" borderId="3" xfId="0" applyFont="1" applyFill="1" applyBorder="1" applyAlignment="1">
      <alignment horizontal="center" vertical="center"/>
    </xf>
    <xf numFmtId="0" fontId="19" fillId="4" borderId="9" xfId="10" quotePrefix="1" applyFont="1" applyFill="1" applyBorder="1" applyAlignment="1">
      <alignment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556" xfId="0" applyFont="1" applyFill="1" applyBorder="1" applyAlignment="1">
      <alignment horizontal="center" vertical="center"/>
    </xf>
    <xf numFmtId="0" fontId="17" fillId="4" borderId="19" xfId="10" quotePrefix="1" applyFont="1" applyFill="1" applyBorder="1" applyAlignment="1">
      <alignment horizontal="center" vertical="center" wrapText="1"/>
    </xf>
    <xf numFmtId="0" fontId="24" fillId="4" borderId="441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556" xfId="0" applyFont="1" applyFill="1" applyBorder="1" applyAlignment="1">
      <alignment horizontal="center" vertical="center"/>
    </xf>
    <xf numFmtId="0" fontId="16" fillId="4" borderId="441" xfId="6" applyFont="1" applyFill="1" applyBorder="1" applyAlignment="1">
      <alignment horizontal="center" vertical="center" wrapText="1"/>
    </xf>
    <xf numFmtId="0" fontId="17" fillId="4" borderId="563" xfId="10" applyFont="1" applyFill="1" applyBorder="1" applyAlignment="1">
      <alignment vertical="center" wrapText="1"/>
    </xf>
    <xf numFmtId="0" fontId="16" fillId="4" borderId="375" xfId="10" quotePrefix="1" applyFont="1" applyFill="1" applyBorder="1" applyAlignment="1">
      <alignment horizontal="center" vertical="center" wrapText="1"/>
    </xf>
    <xf numFmtId="0" fontId="17" fillId="4" borderId="563" xfId="10" quotePrefix="1" applyFont="1" applyFill="1" applyBorder="1" applyAlignment="1">
      <alignment vertical="center" wrapText="1"/>
    </xf>
    <xf numFmtId="0" fontId="16" fillId="4" borderId="564" xfId="6" applyFont="1" applyFill="1" applyBorder="1" applyAlignment="1">
      <alignment horizontal="center" vertical="center" wrapText="1"/>
    </xf>
    <xf numFmtId="0" fontId="16" fillId="4" borderId="561" xfId="6" applyFont="1" applyFill="1" applyBorder="1" applyAlignment="1">
      <alignment horizontal="center" vertical="center" wrapText="1"/>
    </xf>
    <xf numFmtId="0" fontId="16" fillId="4" borderId="562" xfId="6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28" xfId="6" quotePrefix="1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10" xfId="6" quotePrefix="1" applyFont="1" applyFill="1" applyBorder="1" applyAlignment="1">
      <alignment horizontal="center" vertical="center" wrapText="1"/>
    </xf>
    <xf numFmtId="0" fontId="16" fillId="4" borderId="556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17" xfId="6" quotePrefix="1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6" fillId="4" borderId="565" xfId="6" applyFont="1" applyFill="1" applyBorder="1" applyAlignment="1">
      <alignment horizontal="center" vertical="center" wrapText="1"/>
    </xf>
    <xf numFmtId="0" fontId="24" fillId="4" borderId="469" xfId="0" applyFont="1" applyFill="1" applyBorder="1" applyAlignment="1">
      <alignment horizontal="center" vertical="center"/>
    </xf>
    <xf numFmtId="0" fontId="24" fillId="4" borderId="557" xfId="0" applyFont="1" applyFill="1" applyBorder="1" applyAlignment="1">
      <alignment horizontal="center" vertical="center"/>
    </xf>
    <xf numFmtId="0" fontId="17" fillId="4" borderId="566" xfId="10" quotePrefix="1" applyFont="1" applyFill="1" applyBorder="1" applyAlignment="1">
      <alignment horizontal="center" vertical="center" wrapText="1"/>
    </xf>
    <xf numFmtId="0" fontId="24" fillId="4" borderId="384" xfId="0" applyFont="1" applyFill="1" applyBorder="1" applyAlignment="1">
      <alignment horizontal="center" vertical="center"/>
    </xf>
    <xf numFmtId="0" fontId="24" fillId="4" borderId="376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left" vertical="center" wrapText="1"/>
    </xf>
    <xf numFmtId="0" fontId="17" fillId="4" borderId="523" xfId="6" quotePrefix="1" applyFont="1" applyFill="1" applyBorder="1" applyAlignment="1">
      <alignment horizontal="center"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565" xfId="10" quotePrefix="1" applyFont="1" applyFill="1" applyBorder="1" applyAlignment="1">
      <alignment horizontal="center" vertical="center" wrapText="1"/>
    </xf>
    <xf numFmtId="0" fontId="15" fillId="4" borderId="441" xfId="0" applyFont="1" applyFill="1" applyBorder="1" applyAlignment="1">
      <alignment horizontal="center" vertical="center"/>
    </xf>
    <xf numFmtId="0" fontId="15" fillId="4" borderId="557" xfId="0" applyFont="1" applyFill="1" applyBorder="1" applyAlignment="1">
      <alignment horizontal="center" vertical="center"/>
    </xf>
    <xf numFmtId="0" fontId="24" fillId="4" borderId="382" xfId="0" applyFont="1" applyFill="1" applyBorder="1" applyAlignment="1">
      <alignment horizontal="center" vertical="center"/>
    </xf>
    <xf numFmtId="0" fontId="15" fillId="4" borderId="382" xfId="0" applyFont="1" applyFill="1" applyBorder="1" applyAlignment="1">
      <alignment horizontal="center" vertical="center"/>
    </xf>
    <xf numFmtId="0" fontId="15" fillId="4" borderId="376" xfId="0" applyFont="1" applyFill="1" applyBorder="1" applyAlignment="1">
      <alignment horizontal="center" vertical="center"/>
    </xf>
    <xf numFmtId="0" fontId="16" fillId="4" borderId="19" xfId="6" applyFont="1" applyFill="1" applyBorder="1" applyAlignment="1">
      <alignment horizontal="center" vertical="center" wrapText="1"/>
    </xf>
    <xf numFmtId="0" fontId="16" fillId="4" borderId="424" xfId="10" quotePrefix="1" applyFont="1" applyFill="1" applyBorder="1" applyAlignment="1">
      <alignment horizontal="center" vertical="center" wrapText="1"/>
    </xf>
    <xf numFmtId="0" fontId="7" fillId="4" borderId="14" xfId="3" quotePrefix="1" applyFont="1" applyFill="1" applyBorder="1" applyAlignment="1">
      <alignment horizontal="center" vertical="center" wrapText="1"/>
    </xf>
    <xf numFmtId="0" fontId="7" fillId="4" borderId="3" xfId="3" quotePrefix="1" applyFont="1" applyFill="1" applyBorder="1" applyAlignment="1">
      <alignment horizontal="center" vertical="center" wrapText="1"/>
    </xf>
    <xf numFmtId="0" fontId="7" fillId="4" borderId="2" xfId="3" quotePrefix="1" applyFont="1" applyFill="1" applyBorder="1" applyAlignment="1">
      <alignment horizontal="center" vertical="center" wrapText="1"/>
    </xf>
    <xf numFmtId="0" fontId="20" fillId="4" borderId="560" xfId="0" applyFont="1" applyFill="1" applyBorder="1" applyAlignment="1">
      <alignment horizontal="center" vertical="center" wrapText="1"/>
    </xf>
    <xf numFmtId="0" fontId="20" fillId="4" borderId="561" xfId="0" applyFont="1" applyFill="1" applyBorder="1" applyAlignment="1">
      <alignment horizontal="center" vertical="center" wrapText="1"/>
    </xf>
    <xf numFmtId="0" fontId="20" fillId="4" borderId="562" xfId="0" applyFont="1" applyFill="1" applyBorder="1" applyAlignment="1">
      <alignment horizontal="center" vertical="center" wrapText="1"/>
    </xf>
    <xf numFmtId="0" fontId="20" fillId="4" borderId="564" xfId="0" applyFont="1" applyFill="1" applyBorder="1" applyAlignment="1">
      <alignment horizontal="center" vertical="center" wrapText="1"/>
    </xf>
    <xf numFmtId="0" fontId="20" fillId="4" borderId="567" xfId="0" applyFont="1" applyFill="1" applyBorder="1" applyAlignment="1">
      <alignment horizontal="center" vertical="center" wrapText="1"/>
    </xf>
    <xf numFmtId="0" fontId="124" fillId="4" borderId="27" xfId="0" applyFont="1" applyFill="1" applyBorder="1" applyAlignment="1">
      <alignment horizontal="center" vertical="center"/>
    </xf>
    <xf numFmtId="0" fontId="124" fillId="4" borderId="24" xfId="0" applyFont="1" applyFill="1" applyBorder="1" applyAlignment="1">
      <alignment horizontal="center" vertical="center"/>
    </xf>
    <xf numFmtId="0" fontId="124" fillId="4" borderId="28" xfId="0" applyFont="1" applyFill="1" applyBorder="1" applyAlignment="1">
      <alignment horizontal="center" vertical="center"/>
    </xf>
    <xf numFmtId="0" fontId="16" fillId="4" borderId="469" xfId="10" quotePrefix="1" applyFont="1" applyFill="1" applyBorder="1" applyAlignment="1">
      <alignment vertical="center" wrapText="1"/>
    </xf>
    <xf numFmtId="0" fontId="16" fillId="4" borderId="557" xfId="10" quotePrefix="1" applyFont="1" applyFill="1" applyBorder="1" applyAlignment="1">
      <alignment vertical="center" wrapText="1"/>
    </xf>
    <xf numFmtId="0" fontId="17" fillId="4" borderId="565" xfId="10" quotePrefix="1" applyFont="1" applyFill="1" applyBorder="1" applyAlignment="1">
      <alignment vertical="center" wrapText="1"/>
    </xf>
    <xf numFmtId="0" fontId="17" fillId="4" borderId="566" xfId="10" quotePrefix="1" applyFont="1" applyFill="1" applyBorder="1" applyAlignment="1">
      <alignment vertical="center" wrapText="1"/>
    </xf>
    <xf numFmtId="0" fontId="18" fillId="4" borderId="469" xfId="0" applyFont="1" applyFill="1" applyBorder="1" applyAlignment="1">
      <alignment horizontal="left" vertical="center" wrapText="1"/>
    </xf>
    <xf numFmtId="0" fontId="18" fillId="4" borderId="557" xfId="0" applyFont="1" applyFill="1" applyBorder="1" applyAlignment="1">
      <alignment horizontal="left" vertical="center" wrapText="1"/>
    </xf>
    <xf numFmtId="0" fontId="18" fillId="4" borderId="565" xfId="0" applyFont="1" applyFill="1" applyBorder="1" applyAlignment="1">
      <alignment horizontal="left" vertical="center" wrapText="1"/>
    </xf>
    <xf numFmtId="0" fontId="122" fillId="4" borderId="563" xfId="10" applyFont="1" applyFill="1" applyBorder="1" applyAlignment="1">
      <alignment vertical="center" wrapText="1"/>
    </xf>
    <xf numFmtId="0" fontId="17" fillId="4" borderId="558" xfId="10" quotePrefix="1" applyFont="1" applyFill="1" applyBorder="1" applyAlignment="1">
      <alignment horizontal="center" vertical="center" wrapText="1"/>
    </xf>
    <xf numFmtId="0" fontId="17" fillId="4" borderId="21" xfId="10" quotePrefix="1" applyFont="1" applyFill="1" applyBorder="1" applyAlignment="1">
      <alignment horizontal="center" vertical="center" wrapText="1"/>
    </xf>
    <xf numFmtId="0" fontId="18" fillId="4" borderId="521" xfId="0" applyFont="1" applyFill="1" applyBorder="1" applyAlignment="1">
      <alignment horizontal="center" vertical="center" wrapText="1"/>
    </xf>
    <xf numFmtId="0" fontId="18" fillId="4" borderId="559" xfId="0" applyFont="1" applyFill="1" applyBorder="1" applyAlignment="1">
      <alignment horizontal="center" vertical="center" wrapText="1"/>
    </xf>
    <xf numFmtId="0" fontId="18" fillId="4" borderId="560" xfId="0" applyFont="1" applyFill="1" applyBorder="1" applyAlignment="1">
      <alignment horizontal="center" vertical="center" wrapText="1"/>
    </xf>
    <xf numFmtId="0" fontId="18" fillId="4" borderId="562" xfId="0" applyFont="1" applyFill="1" applyBorder="1" applyAlignment="1">
      <alignment horizontal="center" vertical="center" wrapText="1"/>
    </xf>
    <xf numFmtId="0" fontId="16" fillId="4" borderId="9" xfId="6" quotePrefix="1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521" xfId="10" quotePrefix="1" applyFont="1" applyFill="1" applyBorder="1" applyAlignment="1">
      <alignment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558" xfId="0" applyFont="1" applyFill="1" applyBorder="1" applyAlignment="1">
      <alignment horizontal="center" vertical="center" wrapText="1"/>
    </xf>
    <xf numFmtId="0" fontId="16" fillId="4" borderId="521" xfId="10" quotePrefix="1" applyFont="1" applyFill="1" applyBorder="1" applyAlignment="1">
      <alignment horizontal="center" vertical="center" wrapText="1"/>
    </xf>
    <xf numFmtId="0" fontId="16" fillId="4" borderId="559" xfId="10" quotePrefix="1" applyFont="1" applyFill="1" applyBorder="1" applyAlignment="1">
      <alignment horizontal="center" vertical="center" wrapText="1"/>
    </xf>
    <xf numFmtId="0" fontId="16" fillId="4" borderId="560" xfId="10" quotePrefix="1" applyFont="1" applyFill="1" applyBorder="1" applyAlignment="1">
      <alignment horizontal="center" vertical="center" wrapText="1"/>
    </xf>
    <xf numFmtId="0" fontId="16" fillId="4" borderId="567" xfId="10" quotePrefix="1" applyFont="1" applyFill="1" applyBorder="1" applyAlignment="1">
      <alignment horizontal="center" vertical="center" wrapText="1"/>
    </xf>
    <xf numFmtId="0" fontId="17" fillId="4" borderId="13" xfId="6" quotePrefix="1" applyFont="1" applyFill="1" applyBorder="1" applyAlignment="1">
      <alignment horizontal="center" vertical="center" wrapText="1"/>
    </xf>
    <xf numFmtId="0" fontId="16" fillId="4" borderId="558" xfId="10" quotePrefix="1" applyFont="1" applyFill="1" applyBorder="1" applyAlignment="1">
      <alignment vertical="center" wrapText="1"/>
    </xf>
    <xf numFmtId="0" fontId="17" fillId="4" borderId="559" xfId="10" quotePrefix="1" applyFont="1" applyFill="1" applyBorder="1" applyAlignment="1">
      <alignment vertical="center" wrapText="1"/>
    </xf>
    <xf numFmtId="0" fontId="18" fillId="4" borderId="561" xfId="0" applyFont="1" applyFill="1" applyBorder="1" applyAlignment="1">
      <alignment horizontal="center" vertical="center" wrapText="1"/>
    </xf>
    <xf numFmtId="0" fontId="17" fillId="4" borderId="469" xfId="6" quotePrefix="1" applyFont="1" applyFill="1" applyBorder="1" applyAlignment="1">
      <alignment horizontal="center" vertical="center" wrapText="1"/>
    </xf>
    <xf numFmtId="0" fontId="5" fillId="4" borderId="33" xfId="15" quotePrefix="1" applyFont="1" applyFill="1" applyBorder="1" applyAlignment="1">
      <alignment horizontal="centerContinuous" vertical="center" wrapText="1"/>
    </xf>
    <xf numFmtId="0" fontId="5" fillId="4" borderId="436" xfId="15" quotePrefix="1" applyFont="1" applyFill="1" applyBorder="1" applyAlignment="1">
      <alignment horizontal="centerContinuous" vertical="center" wrapText="1"/>
    </xf>
    <xf numFmtId="0" fontId="5" fillId="4" borderId="383" xfId="3" quotePrefix="1" applyFont="1" applyFill="1" applyBorder="1" applyAlignment="1">
      <alignment horizontal="center" vertical="center" wrapText="1"/>
    </xf>
    <xf numFmtId="0" fontId="5" fillId="4" borderId="562" xfId="3" quotePrefix="1" applyFont="1" applyFill="1" applyBorder="1" applyAlignment="1">
      <alignment horizontal="center" vertical="center" wrapText="1"/>
    </xf>
    <xf numFmtId="0" fontId="41" fillId="4" borderId="33" xfId="10" quotePrefix="1" applyFont="1" applyFill="1" applyBorder="1" applyAlignment="1">
      <alignment vertical="center" wrapText="1"/>
    </xf>
    <xf numFmtId="0" fontId="12" fillId="4" borderId="521" xfId="10" quotePrefix="1" applyFont="1" applyFill="1" applyBorder="1" applyAlignment="1">
      <alignment horizontal="center" vertical="center" wrapText="1"/>
    </xf>
    <xf numFmtId="0" fontId="12" fillId="4" borderId="558" xfId="10" quotePrefix="1" applyFont="1" applyFill="1" applyBorder="1" applyAlignment="1">
      <alignment horizontal="center" vertical="center" wrapText="1"/>
    </xf>
    <xf numFmtId="0" fontId="41" fillId="4" borderId="559" xfId="10" quotePrefix="1" applyFont="1" applyFill="1" applyBorder="1" applyAlignment="1">
      <alignment horizontal="center" vertical="center" wrapText="1"/>
    </xf>
    <xf numFmtId="0" fontId="41" fillId="4" borderId="522" xfId="10" quotePrefix="1" applyFont="1" applyFill="1" applyBorder="1" applyAlignment="1">
      <alignment horizontal="center" vertical="center" wrapText="1"/>
    </xf>
    <xf numFmtId="0" fontId="42" fillId="4" borderId="521" xfId="0" applyFont="1" applyFill="1" applyBorder="1" applyAlignment="1">
      <alignment horizontal="center" vertical="center" wrapText="1"/>
    </xf>
    <xf numFmtId="0" fontId="42" fillId="4" borderId="558" xfId="0" applyFont="1" applyFill="1" applyBorder="1" applyAlignment="1">
      <alignment horizontal="center" vertical="center" wrapText="1"/>
    </xf>
    <xf numFmtId="0" fontId="42" fillId="4" borderId="559" xfId="0" applyFont="1" applyFill="1" applyBorder="1" applyAlignment="1">
      <alignment horizontal="center" vertical="center" wrapText="1"/>
    </xf>
    <xf numFmtId="0" fontId="12" fillId="4" borderId="424" xfId="10" applyFont="1" applyFill="1" applyBorder="1" applyAlignment="1">
      <alignment vertical="center" wrapText="1"/>
    </xf>
    <xf numFmtId="0" fontId="12" fillId="4" borderId="384" xfId="10" quotePrefix="1" applyFont="1" applyFill="1" applyBorder="1" applyAlignment="1">
      <alignment horizontal="center" vertical="center" wrapText="1"/>
    </xf>
    <xf numFmtId="0" fontId="12" fillId="4" borderId="376" xfId="10" quotePrefix="1" applyFont="1" applyFill="1" applyBorder="1" applyAlignment="1">
      <alignment horizontal="center" vertical="center" wrapText="1"/>
    </xf>
    <xf numFmtId="0" fontId="41" fillId="4" borderId="378" xfId="10" quotePrefix="1" applyFont="1" applyFill="1" applyBorder="1" applyAlignment="1">
      <alignment horizontal="center" vertical="center" wrapText="1"/>
    </xf>
    <xf numFmtId="0" fontId="41" fillId="4" borderId="377" xfId="10" quotePrefix="1" applyFont="1" applyFill="1" applyBorder="1" applyAlignment="1">
      <alignment horizontal="center" vertical="center" wrapText="1"/>
    </xf>
    <xf numFmtId="0" fontId="42" fillId="4" borderId="384" xfId="0" applyFont="1" applyFill="1" applyBorder="1" applyAlignment="1">
      <alignment horizontal="center" vertical="center" wrapText="1"/>
    </xf>
    <xf numFmtId="0" fontId="42" fillId="4" borderId="376" xfId="0" applyFont="1" applyFill="1" applyBorder="1" applyAlignment="1">
      <alignment horizontal="center" vertical="center" wrapText="1"/>
    </xf>
    <xf numFmtId="0" fontId="42" fillId="4" borderId="378" xfId="0" applyFont="1" applyFill="1" applyBorder="1" applyAlignment="1">
      <alignment horizontal="center" vertical="center" wrapText="1"/>
    </xf>
    <xf numFmtId="0" fontId="12" fillId="4" borderId="424" xfId="8" applyFont="1" applyFill="1" applyBorder="1" applyAlignment="1">
      <alignment vertical="center" wrapText="1"/>
    </xf>
    <xf numFmtId="0" fontId="12" fillId="4" borderId="568" xfId="8" applyFont="1" applyFill="1" applyBorder="1" applyAlignment="1">
      <alignment vertical="center" wrapText="1"/>
    </xf>
    <xf numFmtId="0" fontId="12" fillId="4" borderId="561" xfId="10" quotePrefix="1" applyFont="1" applyFill="1" applyBorder="1" applyAlignment="1">
      <alignment horizontal="center" vertical="center" wrapText="1"/>
    </xf>
    <xf numFmtId="0" fontId="12" fillId="4" borderId="560" xfId="6" quotePrefix="1" applyFont="1" applyFill="1" applyBorder="1" applyAlignment="1">
      <alignment horizontal="center" vertical="center" wrapText="1"/>
    </xf>
    <xf numFmtId="0" fontId="12" fillId="4" borderId="561" xfId="6" quotePrefix="1" applyFont="1" applyFill="1" applyBorder="1" applyAlignment="1">
      <alignment horizontal="center" vertical="center" wrapText="1"/>
    </xf>
    <xf numFmtId="0" fontId="41" fillId="4" borderId="562" xfId="10" quotePrefix="1" applyFont="1" applyFill="1" applyBorder="1" applyAlignment="1">
      <alignment horizontal="center" vertical="center" wrapText="1"/>
    </xf>
    <xf numFmtId="0" fontId="41" fillId="4" borderId="567" xfId="10" quotePrefix="1" applyFont="1" applyFill="1" applyBorder="1" applyAlignment="1">
      <alignment horizontal="center" vertical="center" wrapText="1"/>
    </xf>
    <xf numFmtId="0" fontId="42" fillId="4" borderId="560" xfId="0" applyFont="1" applyFill="1" applyBorder="1" applyAlignment="1">
      <alignment horizontal="center" vertical="center" wrapText="1"/>
    </xf>
    <xf numFmtId="0" fontId="42" fillId="4" borderId="561" xfId="0" applyFont="1" applyFill="1" applyBorder="1" applyAlignment="1">
      <alignment horizontal="center" vertical="center" wrapText="1"/>
    </xf>
    <xf numFmtId="0" fontId="42" fillId="4" borderId="562" xfId="0" applyFont="1" applyFill="1" applyBorder="1" applyAlignment="1">
      <alignment horizontal="center" vertical="center" wrapText="1"/>
    </xf>
    <xf numFmtId="0" fontId="12" fillId="4" borderId="27" xfId="10" quotePrefix="1" applyFont="1" applyFill="1" applyBorder="1" applyAlignment="1">
      <alignment horizontal="center" vertical="center" wrapText="1"/>
    </xf>
    <xf numFmtId="0" fontId="41" fillId="4" borderId="27" xfId="6" quotePrefix="1" applyFont="1" applyFill="1" applyBorder="1" applyAlignment="1">
      <alignment horizontal="center" vertical="center" wrapText="1"/>
    </xf>
    <xf numFmtId="0" fontId="41" fillId="4" borderId="24" xfId="6" quotePrefix="1" applyFont="1" applyFill="1" applyBorder="1" applyAlignment="1">
      <alignment horizontal="center" vertical="center" wrapText="1"/>
    </xf>
    <xf numFmtId="0" fontId="41" fillId="4" borderId="28" xfId="6" quotePrefix="1" applyFont="1" applyFill="1" applyBorder="1" applyAlignment="1">
      <alignment horizontal="center" vertical="center" wrapText="1"/>
    </xf>
    <xf numFmtId="0" fontId="41" fillId="4" borderId="27" xfId="6" applyFont="1" applyFill="1" applyBorder="1" applyAlignment="1">
      <alignment horizontal="center" vertical="center" wrapText="1"/>
    </xf>
    <xf numFmtId="0" fontId="42" fillId="4" borderId="24" xfId="0" applyFont="1" applyFill="1" applyBorder="1" applyAlignment="1">
      <alignment horizontal="center" vertical="center" wrapText="1"/>
    </xf>
    <xf numFmtId="0" fontId="42" fillId="4" borderId="424" xfId="0" applyFont="1" applyFill="1" applyBorder="1" applyAlignment="1">
      <alignment horizontal="left" vertical="center" wrapText="1"/>
    </xf>
    <xf numFmtId="0" fontId="5" fillId="4" borderId="384" xfId="10" quotePrefix="1" applyFont="1" applyFill="1" applyBorder="1" applyAlignment="1">
      <alignment horizontal="center" vertical="center" wrapText="1"/>
    </xf>
    <xf numFmtId="0" fontId="5" fillId="4" borderId="376" xfId="10" quotePrefix="1" applyFont="1" applyFill="1" applyBorder="1" applyAlignment="1">
      <alignment horizontal="center" vertical="center" wrapText="1"/>
    </xf>
    <xf numFmtId="0" fontId="5" fillId="4" borderId="384" xfId="6" quotePrefix="1" applyFont="1" applyFill="1" applyBorder="1" applyAlignment="1">
      <alignment horizontal="center" vertical="center" wrapText="1"/>
    </xf>
    <xf numFmtId="0" fontId="12" fillId="4" borderId="376" xfId="6" quotePrefix="1" applyFont="1" applyFill="1" applyBorder="1" applyAlignment="1">
      <alignment horizontal="center" vertical="center" wrapText="1"/>
    </xf>
    <xf numFmtId="0" fontId="41" fillId="4" borderId="378" xfId="6" quotePrefix="1" applyFont="1" applyFill="1" applyBorder="1" applyAlignment="1">
      <alignment horizontal="center" vertical="center" wrapText="1"/>
    </xf>
    <xf numFmtId="0" fontId="41" fillId="4" borderId="27" xfId="10" quotePrefix="1" applyFont="1" applyFill="1" applyBorder="1" applyAlignment="1">
      <alignment horizontal="center" vertical="center" wrapText="1"/>
    </xf>
    <xf numFmtId="0" fontId="41" fillId="4" borderId="24" xfId="10" quotePrefix="1" applyFont="1" applyFill="1" applyBorder="1" applyAlignment="1">
      <alignment horizontal="center" vertical="center" wrapText="1"/>
    </xf>
    <xf numFmtId="0" fontId="41" fillId="4" borderId="32" xfId="10" applyFont="1" applyFill="1" applyBorder="1" applyAlignment="1">
      <alignment vertical="center" wrapText="1"/>
    </xf>
    <xf numFmtId="0" fontId="12" fillId="4" borderId="523" xfId="10" quotePrefix="1" applyFont="1" applyFill="1" applyBorder="1" applyAlignment="1">
      <alignment horizontal="center" vertical="center" wrapText="1"/>
    </xf>
    <xf numFmtId="0" fontId="12" fillId="4" borderId="375" xfId="10" applyFont="1" applyFill="1" applyBorder="1" applyAlignment="1">
      <alignment vertical="center" wrapText="1"/>
    </xf>
    <xf numFmtId="0" fontId="12" fillId="4" borderId="378" xfId="10" quotePrefix="1" applyFont="1" applyFill="1" applyBorder="1" applyAlignment="1">
      <alignment horizontal="center" vertical="center" wrapText="1"/>
    </xf>
    <xf numFmtId="0" fontId="12" fillId="4" borderId="382" xfId="10" quotePrefix="1" applyFont="1" applyFill="1" applyBorder="1" applyAlignment="1">
      <alignment horizontal="center" vertical="center" wrapText="1"/>
    </xf>
    <xf numFmtId="0" fontId="41" fillId="4" borderId="376" xfId="10" quotePrefix="1" applyFont="1" applyFill="1" applyBorder="1" applyAlignment="1">
      <alignment horizontal="center" vertical="center" wrapText="1"/>
    </xf>
    <xf numFmtId="0" fontId="41" fillId="4" borderId="403" xfId="10" quotePrefix="1" applyFont="1" applyFill="1" applyBorder="1" applyAlignment="1">
      <alignment horizontal="center" vertical="center" wrapText="1"/>
    </xf>
    <xf numFmtId="0" fontId="42" fillId="4" borderId="382" xfId="0" applyFont="1" applyFill="1" applyBorder="1" applyAlignment="1">
      <alignment horizontal="center" vertical="center" wrapText="1"/>
    </xf>
    <xf numFmtId="0" fontId="12" fillId="4" borderId="375" xfId="8" applyFont="1" applyFill="1" applyBorder="1" applyAlignment="1">
      <alignment vertical="center" wrapText="1"/>
    </xf>
    <xf numFmtId="0" fontId="12" fillId="4" borderId="382" xfId="6" quotePrefix="1" applyFont="1" applyFill="1" applyBorder="1" applyAlignment="1">
      <alignment horizontal="center" vertical="center" wrapText="1"/>
    </xf>
    <xf numFmtId="0" fontId="12" fillId="4" borderId="563" xfId="8" applyFont="1" applyFill="1" applyBorder="1" applyAlignment="1">
      <alignment vertical="center" wrapText="1"/>
    </xf>
    <xf numFmtId="0" fontId="12" fillId="4" borderId="386" xfId="10" quotePrefix="1" applyFont="1" applyFill="1" applyBorder="1" applyAlignment="1">
      <alignment horizontal="center" vertical="center" wrapText="1"/>
    </xf>
    <xf numFmtId="0" fontId="12" fillId="4" borderId="387" xfId="10" quotePrefix="1" applyFont="1" applyFill="1" applyBorder="1" applyAlignment="1">
      <alignment horizontal="center" vertical="center" wrapText="1"/>
    </xf>
    <xf numFmtId="0" fontId="12" fillId="4" borderId="383" xfId="10" quotePrefix="1" applyFont="1" applyFill="1" applyBorder="1" applyAlignment="1">
      <alignment horizontal="center" vertical="center" wrapText="1"/>
    </xf>
    <xf numFmtId="0" fontId="12" fillId="4" borderId="564" xfId="6" quotePrefix="1" applyFont="1" applyFill="1" applyBorder="1" applyAlignment="1">
      <alignment horizontal="center" vertical="center" wrapText="1"/>
    </xf>
    <xf numFmtId="0" fontId="12" fillId="4" borderId="560" xfId="10" quotePrefix="1" applyFont="1" applyFill="1" applyBorder="1" applyAlignment="1">
      <alignment horizontal="center" vertical="center" wrapText="1"/>
    </xf>
    <xf numFmtId="0" fontId="41" fillId="4" borderId="561" xfId="10" quotePrefix="1" applyFont="1" applyFill="1" applyBorder="1" applyAlignment="1">
      <alignment horizontal="center" vertical="center" wrapText="1"/>
    </xf>
    <xf numFmtId="0" fontId="41" fillId="4" borderId="569" xfId="10" quotePrefix="1" applyFont="1" applyFill="1" applyBorder="1" applyAlignment="1">
      <alignment horizontal="center" vertical="center" wrapText="1"/>
    </xf>
    <xf numFmtId="0" fontId="42" fillId="4" borderId="564" xfId="0" applyFont="1" applyFill="1" applyBorder="1" applyAlignment="1">
      <alignment horizontal="center" vertical="center" wrapText="1"/>
    </xf>
    <xf numFmtId="0" fontId="12" fillId="4" borderId="27" xfId="6" quotePrefix="1" applyFont="1" applyFill="1" applyBorder="1" applyAlignment="1">
      <alignment horizontal="center" vertical="center" wrapText="1"/>
    </xf>
    <xf numFmtId="0" fontId="41" fillId="4" borderId="31" xfId="6" quotePrefix="1" applyFont="1" applyFill="1" applyBorder="1" applyAlignment="1">
      <alignment horizontal="center" vertical="center" wrapText="1"/>
    </xf>
    <xf numFmtId="0" fontId="42" fillId="4" borderId="17" xfId="0" applyFont="1" applyFill="1" applyBorder="1" applyAlignment="1">
      <alignment horizontal="center" vertical="center" wrapText="1"/>
    </xf>
    <xf numFmtId="0" fontId="41" fillId="4" borderId="17" xfId="10" quotePrefix="1" applyFont="1" applyFill="1" applyBorder="1" applyAlignment="1">
      <alignment horizontal="center" vertical="center" wrapText="1"/>
    </xf>
    <xf numFmtId="0" fontId="41" fillId="4" borderId="17" xfId="6" quotePrefix="1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/>
    </xf>
    <xf numFmtId="0" fontId="42" fillId="4" borderId="24" xfId="0" applyFont="1" applyFill="1" applyBorder="1" applyAlignment="1">
      <alignment horizontal="center" vertical="center"/>
    </xf>
    <xf numFmtId="0" fontId="45" fillId="4" borderId="27" xfId="0" applyFont="1" applyFill="1" applyBorder="1" applyAlignment="1">
      <alignment horizontal="center" vertical="center"/>
    </xf>
    <xf numFmtId="0" fontId="45" fillId="4" borderId="24" xfId="0" applyFont="1" applyFill="1" applyBorder="1" applyAlignment="1">
      <alignment horizontal="center" vertical="center"/>
    </xf>
    <xf numFmtId="0" fontId="83" fillId="4" borderId="386" xfId="3" quotePrefix="1" applyFont="1" applyFill="1" applyBorder="1" applyAlignment="1">
      <alignment horizontal="center" vertical="center" wrapText="1"/>
    </xf>
    <xf numFmtId="0" fontId="83" fillId="4" borderId="387" xfId="3" quotePrefix="1" applyFont="1" applyFill="1" applyBorder="1" applyAlignment="1">
      <alignment horizontal="center" vertical="center" wrapText="1"/>
    </xf>
    <xf numFmtId="0" fontId="83" fillId="4" borderId="383" xfId="3" quotePrefix="1" applyFont="1" applyFill="1" applyBorder="1" applyAlignment="1">
      <alignment horizontal="center" vertical="center" wrapText="1"/>
    </xf>
    <xf numFmtId="0" fontId="83" fillId="4" borderId="560" xfId="3" quotePrefix="1" applyFont="1" applyFill="1" applyBorder="1" applyAlignment="1">
      <alignment horizontal="center" vertical="center" wrapText="1"/>
    </xf>
    <xf numFmtId="0" fontId="83" fillId="4" borderId="561" xfId="3" quotePrefix="1" applyFont="1" applyFill="1" applyBorder="1" applyAlignment="1">
      <alignment horizontal="center" vertical="center" wrapText="1"/>
    </xf>
    <xf numFmtId="0" fontId="83" fillId="4" borderId="562" xfId="3" quotePrefix="1" applyFont="1" applyFill="1" applyBorder="1" applyAlignment="1">
      <alignment horizontal="center" vertical="center" wrapText="1"/>
    </xf>
    <xf numFmtId="0" fontId="83" fillId="4" borderId="564" xfId="3" quotePrefix="1" applyFont="1" applyFill="1" applyBorder="1" applyAlignment="1">
      <alignment horizontal="center" vertical="center" wrapText="1"/>
    </xf>
    <xf numFmtId="0" fontId="81" fillId="4" borderId="285" xfId="0" applyFont="1" applyFill="1" applyBorder="1" applyAlignment="1">
      <alignment horizontal="left" vertical="center" wrapText="1"/>
    </xf>
    <xf numFmtId="0" fontId="81" fillId="4" borderId="421" xfId="0" applyFont="1" applyFill="1" applyBorder="1" applyAlignment="1">
      <alignment horizontal="center" vertical="center"/>
    </xf>
    <xf numFmtId="0" fontId="81" fillId="4" borderId="422" xfId="0" applyFont="1" applyFill="1" applyBorder="1" applyAlignment="1">
      <alignment horizontal="center" vertical="center"/>
    </xf>
    <xf numFmtId="0" fontId="81" fillId="4" borderId="423" xfId="0" applyFont="1" applyFill="1" applyBorder="1" applyAlignment="1">
      <alignment horizontal="center" vertical="center"/>
    </xf>
    <xf numFmtId="0" fontId="81" fillId="4" borderId="429" xfId="0" applyFont="1" applyFill="1" applyBorder="1" applyAlignment="1">
      <alignment horizontal="center" vertical="center"/>
    </xf>
    <xf numFmtId="0" fontId="5" fillId="4" borderId="33" xfId="15" quotePrefix="1" applyFont="1" applyFill="1" applyBorder="1" applyAlignment="1">
      <alignment horizontal="center" vertical="center" wrapText="1"/>
    </xf>
    <xf numFmtId="0" fontId="5" fillId="4" borderId="436" xfId="15" quotePrefix="1" applyFont="1" applyFill="1" applyBorder="1" applyAlignment="1">
      <alignment horizontal="center" vertical="center" wrapText="1"/>
    </xf>
    <xf numFmtId="0" fontId="41" fillId="0" borderId="378" xfId="10" quotePrefix="1" applyFont="1" applyFill="1" applyBorder="1" applyAlignment="1">
      <alignment horizontal="center" vertical="center" wrapText="1"/>
    </xf>
    <xf numFmtId="0" fontId="12" fillId="0" borderId="384" xfId="10" quotePrefix="1" applyFont="1" applyFill="1" applyBorder="1" applyAlignment="1">
      <alignment horizontal="center" vertical="center" wrapText="1"/>
    </xf>
    <xf numFmtId="0" fontId="12" fillId="0" borderId="376" xfId="10" quotePrefix="1" applyFont="1" applyFill="1" applyBorder="1" applyAlignment="1">
      <alignment horizontal="center" vertical="center" wrapText="1"/>
    </xf>
    <xf numFmtId="0" fontId="12" fillId="4" borderId="384" xfId="6" quotePrefix="1" applyFont="1" applyFill="1" applyBorder="1" applyAlignment="1">
      <alignment horizontal="center" vertical="center" wrapText="1"/>
    </xf>
    <xf numFmtId="0" fontId="41" fillId="0" borderId="378" xfId="6" quotePrefix="1" applyFont="1" applyFill="1" applyBorder="1" applyAlignment="1">
      <alignment horizontal="center" vertical="center" wrapText="1"/>
    </xf>
    <xf numFmtId="0" fontId="12" fillId="0" borderId="384" xfId="6" quotePrefix="1" applyFont="1" applyFill="1" applyBorder="1" applyAlignment="1">
      <alignment horizontal="center" vertical="center" wrapText="1"/>
    </xf>
    <xf numFmtId="0" fontId="12" fillId="0" borderId="376" xfId="6" quotePrefix="1" applyFont="1" applyFill="1" applyBorder="1" applyAlignment="1">
      <alignment horizontal="center" vertical="center" wrapText="1"/>
    </xf>
    <xf numFmtId="0" fontId="42" fillId="4" borderId="436" xfId="0" applyFont="1" applyFill="1" applyBorder="1" applyAlignment="1">
      <alignment horizontal="left" vertical="center" wrapText="1"/>
    </xf>
    <xf numFmtId="0" fontId="41" fillId="4" borderId="386" xfId="6" quotePrefix="1" applyFont="1" applyFill="1" applyBorder="1" applyAlignment="1">
      <alignment horizontal="center" vertical="center" wrapText="1"/>
    </xf>
    <xf numFmtId="0" fontId="41" fillId="4" borderId="387" xfId="6" quotePrefix="1" applyFont="1" applyFill="1" applyBorder="1" applyAlignment="1">
      <alignment horizontal="center" vertical="center" wrapText="1"/>
    </xf>
    <xf numFmtId="0" fontId="41" fillId="4" borderId="383" xfId="6" quotePrefix="1" applyFont="1" applyFill="1" applyBorder="1" applyAlignment="1">
      <alignment horizontal="center" vertical="center" wrapText="1"/>
    </xf>
    <xf numFmtId="0" fontId="41" fillId="0" borderId="383" xfId="6" quotePrefix="1" applyFont="1" applyFill="1" applyBorder="1" applyAlignment="1">
      <alignment horizontal="center" vertical="center" wrapText="1"/>
    </xf>
    <xf numFmtId="0" fontId="41" fillId="0" borderId="386" xfId="6" quotePrefix="1" applyFont="1" applyFill="1" applyBorder="1" applyAlignment="1">
      <alignment horizontal="center" vertical="center" wrapText="1"/>
    </xf>
    <xf numFmtId="0" fontId="41" fillId="0" borderId="387" xfId="6" quotePrefix="1" applyFont="1" applyFill="1" applyBorder="1" applyAlignment="1">
      <alignment horizontal="center" vertical="center" wrapText="1"/>
    </xf>
    <xf numFmtId="0" fontId="42" fillId="4" borderId="383" xfId="0" applyFont="1" applyFill="1" applyBorder="1" applyAlignment="1">
      <alignment horizontal="center" vertical="center" wrapText="1"/>
    </xf>
    <xf numFmtId="0" fontId="5" fillId="4" borderId="521" xfId="6" quotePrefix="1" applyFont="1" applyFill="1" applyBorder="1" applyAlignment="1">
      <alignment horizontal="center" vertical="center" wrapText="1"/>
    </xf>
    <xf numFmtId="0" fontId="5" fillId="4" borderId="558" xfId="6" quotePrefix="1" applyFont="1" applyFill="1" applyBorder="1" applyAlignment="1">
      <alignment horizontal="center" vertical="center" wrapText="1"/>
    </xf>
    <xf numFmtId="0" fontId="41" fillId="4" borderId="559" xfId="6" quotePrefix="1" applyFont="1" applyFill="1" applyBorder="1" applyAlignment="1">
      <alignment horizontal="center" vertical="center" wrapText="1"/>
    </xf>
    <xf numFmtId="0" fontId="12" fillId="4" borderId="344" xfId="6" quotePrefix="1" applyFont="1" applyFill="1" applyBorder="1" applyAlignment="1">
      <alignment horizontal="center" vertical="center" wrapText="1"/>
    </xf>
    <xf numFmtId="0" fontId="12" fillId="4" borderId="361" xfId="6" quotePrefix="1" applyFont="1" applyFill="1" applyBorder="1" applyAlignment="1">
      <alignment horizontal="center" vertical="center" wrapText="1"/>
    </xf>
    <xf numFmtId="0" fontId="41" fillId="4" borderId="436" xfId="10" quotePrefix="1" applyFont="1" applyFill="1" applyBorder="1" applyAlignment="1">
      <alignment vertical="center" wrapText="1"/>
    </xf>
    <xf numFmtId="0" fontId="41" fillId="4" borderId="386" xfId="10" quotePrefix="1" applyFont="1" applyFill="1" applyBorder="1" applyAlignment="1">
      <alignment horizontal="center" vertical="center" wrapText="1"/>
    </xf>
    <xf numFmtId="0" fontId="41" fillId="4" borderId="388" xfId="10" quotePrefix="1" applyFont="1" applyFill="1" applyBorder="1" applyAlignment="1">
      <alignment horizontal="center" vertical="center" wrapText="1"/>
    </xf>
    <xf numFmtId="0" fontId="41" fillId="4" borderId="437" xfId="10" quotePrefix="1" applyFont="1" applyFill="1" applyBorder="1" applyAlignment="1">
      <alignment horizontal="center" vertical="center" wrapText="1"/>
    </xf>
    <xf numFmtId="0" fontId="42" fillId="4" borderId="523" xfId="0" applyFont="1" applyFill="1" applyBorder="1" applyAlignment="1">
      <alignment horizontal="center" vertical="center" wrapText="1"/>
    </xf>
    <xf numFmtId="0" fontId="41" fillId="4" borderId="563" xfId="10" quotePrefix="1" applyFont="1" applyFill="1" applyBorder="1" applyAlignment="1">
      <alignment vertical="center" wrapText="1"/>
    </xf>
    <xf numFmtId="0" fontId="41" fillId="4" borderId="560" xfId="6" quotePrefix="1" applyFont="1" applyFill="1" applyBorder="1" applyAlignment="1">
      <alignment horizontal="center" vertical="center" wrapText="1"/>
    </xf>
    <xf numFmtId="0" fontId="41" fillId="4" borderId="561" xfId="6" quotePrefix="1" applyFont="1" applyFill="1" applyBorder="1" applyAlignment="1">
      <alignment horizontal="center" vertical="center" wrapText="1"/>
    </xf>
    <xf numFmtId="0" fontId="41" fillId="4" borderId="567" xfId="6" quotePrefix="1" applyFont="1" applyFill="1" applyBorder="1" applyAlignment="1">
      <alignment horizontal="center" vertical="center" wrapText="1"/>
    </xf>
    <xf numFmtId="0" fontId="41" fillId="4" borderId="562" xfId="6" quotePrefix="1" applyFont="1" applyFill="1" applyBorder="1" applyAlignment="1">
      <alignment horizontal="center" vertical="center" wrapText="1"/>
    </xf>
    <xf numFmtId="0" fontId="41" fillId="4" borderId="564" xfId="10" quotePrefix="1" applyFont="1" applyFill="1" applyBorder="1" applyAlignment="1">
      <alignment horizontal="center" vertical="center" wrapText="1"/>
    </xf>
    <xf numFmtId="0" fontId="4" fillId="4" borderId="386" xfId="3" quotePrefix="1" applyFont="1" applyFill="1" applyBorder="1" applyAlignment="1">
      <alignment horizontal="center" vertical="center" wrapText="1"/>
    </xf>
    <xf numFmtId="0" fontId="4" fillId="4" borderId="387" xfId="3" quotePrefix="1" applyFont="1" applyFill="1" applyBorder="1" applyAlignment="1">
      <alignment horizontal="center" vertical="center" wrapText="1"/>
    </xf>
    <xf numFmtId="0" fontId="4" fillId="4" borderId="383" xfId="3" quotePrefix="1" applyFont="1" applyFill="1" applyBorder="1" applyAlignment="1">
      <alignment horizontal="center" vertical="center" wrapText="1"/>
    </xf>
    <xf numFmtId="0" fontId="4" fillId="4" borderId="560" xfId="3" quotePrefix="1" applyFont="1" applyFill="1" applyBorder="1" applyAlignment="1">
      <alignment horizontal="center" vertical="center" wrapText="1"/>
    </xf>
    <xf numFmtId="0" fontId="4" fillId="4" borderId="561" xfId="3" quotePrefix="1" applyFont="1" applyFill="1" applyBorder="1" applyAlignment="1">
      <alignment horizontal="center" vertical="center" wrapText="1"/>
    </xf>
    <xf numFmtId="0" fontId="4" fillId="4" borderId="562" xfId="3" quotePrefix="1" applyFont="1" applyFill="1" applyBorder="1" applyAlignment="1">
      <alignment horizontal="center" vertical="center" wrapText="1"/>
    </xf>
    <xf numFmtId="0" fontId="4" fillId="4" borderId="388" xfId="3" quotePrefix="1" applyFont="1" applyFill="1" applyBorder="1" applyAlignment="1">
      <alignment horizontal="center" vertical="center" wrapText="1"/>
    </xf>
    <xf numFmtId="0" fontId="23" fillId="4" borderId="421" xfId="0" applyFont="1" applyFill="1" applyBorder="1" applyAlignment="1">
      <alignment horizontal="center" vertical="center"/>
    </xf>
    <xf numFmtId="0" fontId="23" fillId="4" borderId="422" xfId="0" applyFont="1" applyFill="1" applyBorder="1" applyAlignment="1">
      <alignment horizontal="center" vertical="center"/>
    </xf>
    <xf numFmtId="0" fontId="23" fillId="4" borderId="423" xfId="0" applyFont="1" applyFill="1" applyBorder="1" applyAlignment="1">
      <alignment horizontal="center" vertical="center"/>
    </xf>
    <xf numFmtId="0" fontId="23" fillId="4" borderId="429" xfId="0" applyFont="1" applyFill="1" applyBorder="1" applyAlignment="1">
      <alignment horizontal="center" vertical="center"/>
    </xf>
    <xf numFmtId="0" fontId="41" fillId="4" borderId="560" xfId="6" applyFont="1" applyFill="1" applyBorder="1" applyAlignment="1">
      <alignment horizontal="center" vertical="center" wrapText="1"/>
    </xf>
    <xf numFmtId="0" fontId="41" fillId="4" borderId="561" xfId="6" applyFont="1" applyFill="1" applyBorder="1" applyAlignment="1">
      <alignment horizontal="center" vertical="center" wrapText="1"/>
    </xf>
    <xf numFmtId="0" fontId="42" fillId="4" borderId="33" xfId="0" applyFont="1" applyFill="1" applyBorder="1" applyAlignment="1">
      <alignment horizontal="left" vertical="center" wrapText="1"/>
    </xf>
    <xf numFmtId="0" fontId="41" fillId="4" borderId="386" xfId="6" applyFont="1" applyFill="1" applyBorder="1" applyAlignment="1">
      <alignment horizontal="center" vertical="center" wrapText="1"/>
    </xf>
    <xf numFmtId="0" fontId="41" fillId="4" borderId="387" xfId="6" applyFont="1" applyFill="1" applyBorder="1" applyAlignment="1">
      <alignment horizontal="center" vertical="center" wrapText="1"/>
    </xf>
    <xf numFmtId="0" fontId="41" fillId="4" borderId="375" xfId="10" quotePrefix="1" applyFont="1" applyFill="1" applyBorder="1" applyAlignment="1">
      <alignment horizontal="center" vertical="center" wrapText="1"/>
    </xf>
    <xf numFmtId="0" fontId="41" fillId="4" borderId="419" xfId="10" quotePrefix="1" applyFont="1" applyFill="1" applyBorder="1" applyAlignment="1">
      <alignment vertical="center" wrapText="1"/>
    </xf>
    <xf numFmtId="0" fontId="41" fillId="4" borderId="419" xfId="10" quotePrefix="1" applyFont="1" applyFill="1" applyBorder="1" applyAlignment="1">
      <alignment horizontal="center" vertical="center" wrapText="1"/>
    </xf>
    <xf numFmtId="0" fontId="41" fillId="4" borderId="389" xfId="10" quotePrefix="1" applyFont="1" applyFill="1" applyBorder="1" applyAlignment="1">
      <alignment horizontal="center" vertical="center" wrapText="1"/>
    </xf>
    <xf numFmtId="0" fontId="41" fillId="4" borderId="383" xfId="10" quotePrefix="1" applyFont="1" applyFill="1" applyBorder="1" applyAlignment="1">
      <alignment horizontal="center" vertical="center" wrapText="1"/>
    </xf>
    <xf numFmtId="0" fontId="42" fillId="4" borderId="386" xfId="0" applyFont="1" applyFill="1" applyBorder="1" applyAlignment="1">
      <alignment horizontal="center" vertical="center" wrapText="1"/>
    </xf>
    <xf numFmtId="0" fontId="136" fillId="0" borderId="14" xfId="3" applyFont="1" applyFill="1" applyBorder="1" applyAlignment="1">
      <alignment horizontal="center" vertical="center" wrapText="1"/>
    </xf>
    <xf numFmtId="0" fontId="137" fillId="0" borderId="14" xfId="3" applyFont="1" applyFill="1" applyBorder="1" applyAlignment="1">
      <alignment horizontal="center" vertical="center" wrapText="1"/>
    </xf>
    <xf numFmtId="0" fontId="100" fillId="0" borderId="2" xfId="3" applyFont="1" applyFill="1" applyBorder="1" applyAlignment="1">
      <alignment horizontal="center" vertical="center" wrapText="1"/>
    </xf>
    <xf numFmtId="0" fontId="135" fillId="0" borderId="570" xfId="10" applyFont="1" applyFill="1" applyBorder="1" applyAlignment="1">
      <alignment vertical="center" wrapText="1"/>
    </xf>
    <xf numFmtId="0" fontId="85" fillId="0" borderId="2" xfId="10" applyFont="1" applyFill="1" applyBorder="1" applyAlignment="1">
      <alignment horizontal="center" vertical="center" wrapText="1"/>
    </xf>
    <xf numFmtId="0" fontId="130" fillId="0" borderId="2" xfId="6" applyFont="1" applyFill="1" applyBorder="1" applyAlignment="1">
      <alignment horizontal="center" vertical="center" wrapText="1"/>
    </xf>
    <xf numFmtId="0" fontId="85" fillId="0" borderId="563" xfId="10" applyFont="1" applyFill="1" applyBorder="1" applyAlignment="1">
      <alignment vertical="center" wrapText="1"/>
    </xf>
    <xf numFmtId="0" fontId="130" fillId="0" borderId="2" xfId="10" applyFont="1" applyFill="1" applyBorder="1" applyAlignment="1">
      <alignment horizontal="center" vertical="center" wrapText="1"/>
    </xf>
    <xf numFmtId="0" fontId="18" fillId="0" borderId="570" xfId="0" applyFont="1" applyFill="1" applyBorder="1" applyAlignment="1">
      <alignment horizontal="left" vertical="center" wrapText="1"/>
    </xf>
    <xf numFmtId="0" fontId="23" fillId="0" borderId="570" xfId="0" applyFont="1" applyFill="1" applyBorder="1" applyAlignment="1">
      <alignment horizontal="left" vertical="center" wrapText="1"/>
    </xf>
    <xf numFmtId="0" fontId="85" fillId="0" borderId="2" xfId="6" applyFont="1" applyFill="1" applyBorder="1" applyAlignment="1">
      <alignment horizontal="center" vertical="center" wrapText="1"/>
    </xf>
    <xf numFmtId="0" fontId="23" fillId="0" borderId="571" xfId="0" applyFont="1" applyFill="1" applyBorder="1" applyAlignment="1">
      <alignment horizontal="left" vertical="center" wrapText="1"/>
    </xf>
    <xf numFmtId="0" fontId="135" fillId="0" borderId="571" xfId="10" applyFont="1" applyFill="1" applyBorder="1" applyAlignment="1">
      <alignment vertical="center" wrapText="1"/>
    </xf>
    <xf numFmtId="0" fontId="135" fillId="0" borderId="14" xfId="1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6" fillId="4" borderId="573" xfId="10" quotePrefix="1" applyFont="1" applyFill="1" applyBorder="1" applyAlignment="1">
      <alignment vertical="center" wrapText="1"/>
    </xf>
    <xf numFmtId="0" fontId="16" fillId="4" borderId="574" xfId="10" quotePrefix="1" applyFont="1" applyFill="1" applyBorder="1" applyAlignment="1">
      <alignment vertical="center" wrapText="1"/>
    </xf>
    <xf numFmtId="0" fontId="17" fillId="4" borderId="563" xfId="10" quotePrefix="1" applyFont="1" applyFill="1" applyBorder="1" applyAlignment="1">
      <alignment horizontal="center" vertical="center" wrapText="1"/>
    </xf>
    <xf numFmtId="0" fontId="16" fillId="4" borderId="563" xfId="6" applyFont="1" applyFill="1" applyBorder="1" applyAlignment="1">
      <alignment horizontal="center" vertical="center" wrapText="1"/>
    </xf>
    <xf numFmtId="0" fontId="16" fillId="4" borderId="569" xfId="6" applyFont="1" applyFill="1" applyBorder="1" applyAlignment="1">
      <alignment horizontal="center" vertical="center" wrapText="1"/>
    </xf>
    <xf numFmtId="0" fontId="18" fillId="4" borderId="570" xfId="0" applyFont="1" applyFill="1" applyBorder="1" applyAlignment="1">
      <alignment horizontal="left" vertical="center" wrapText="1"/>
    </xf>
    <xf numFmtId="0" fontId="23" fillId="4" borderId="570" xfId="0" applyFont="1" applyFill="1" applyBorder="1" applyAlignment="1">
      <alignment horizontal="left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4" borderId="578" xfId="6" quotePrefix="1" applyFont="1" applyFill="1" applyBorder="1" applyAlignment="1">
      <alignment horizontal="center" vertical="center" wrapText="1"/>
    </xf>
    <xf numFmtId="0" fontId="16" fillId="4" borderId="580" xfId="6" quotePrefix="1" applyFont="1" applyFill="1" applyBorder="1" applyAlignment="1">
      <alignment horizontal="center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568" xfId="6" applyFont="1" applyFill="1" applyBorder="1" applyAlignment="1">
      <alignment horizontal="center" vertical="center" wrapText="1"/>
    </xf>
    <xf numFmtId="0" fontId="19" fillId="4" borderId="574" xfId="10" quotePrefix="1" applyFont="1" applyFill="1" applyBorder="1" applyAlignment="1">
      <alignment vertical="center" wrapText="1"/>
    </xf>
    <xf numFmtId="0" fontId="16" fillId="4" borderId="574" xfId="10" quotePrefix="1" applyFont="1" applyFill="1" applyBorder="1" applyAlignment="1">
      <alignment horizontal="center" vertical="center" wrapText="1"/>
    </xf>
    <xf numFmtId="0" fontId="16" fillId="4" borderId="571" xfId="6" applyFont="1" applyFill="1" applyBorder="1" applyAlignment="1">
      <alignment horizontal="center" vertical="center" wrapText="1"/>
    </xf>
    <xf numFmtId="0" fontId="21" fillId="4" borderId="574" xfId="0" applyFont="1" applyFill="1" applyBorder="1" applyAlignment="1">
      <alignment horizontal="left" vertical="center" wrapText="1"/>
    </xf>
    <xf numFmtId="0" fontId="16" fillId="4" borderId="581" xfId="6" quotePrefix="1" applyFont="1" applyFill="1" applyBorder="1" applyAlignment="1">
      <alignment horizontal="center" vertical="center" wrapText="1"/>
    </xf>
    <xf numFmtId="0" fontId="18" fillId="4" borderId="574" xfId="0" applyFont="1" applyFill="1" applyBorder="1" applyAlignment="1">
      <alignment horizontal="left" vertical="center" wrapText="1"/>
    </xf>
    <xf numFmtId="0" fontId="18" fillId="4" borderId="581" xfId="0" applyFont="1" applyFill="1" applyBorder="1" applyAlignment="1">
      <alignment horizontal="center" vertical="center"/>
    </xf>
    <xf numFmtId="0" fontId="93" fillId="4" borderId="576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575" xfId="3" quotePrefix="1" applyNumberFormat="1" applyFont="1" applyFill="1" applyBorder="1" applyAlignment="1" applyProtection="1">
      <alignment horizontal="center" textRotation="90" wrapText="1"/>
      <protection locked="0"/>
    </xf>
    <xf numFmtId="0" fontId="141" fillId="4" borderId="575" xfId="10" quotePrefix="1" applyNumberFormat="1" applyFont="1" applyFill="1" applyBorder="1" applyAlignment="1" applyProtection="1">
      <alignment vertical="center" wrapText="1"/>
      <protection locked="0"/>
    </xf>
    <xf numFmtId="0" fontId="138" fillId="5" borderId="570" xfId="10" applyNumberFormat="1" applyFont="1" applyFill="1" applyBorder="1" applyAlignment="1" applyProtection="1">
      <alignment vertical="center" wrapText="1"/>
      <protection locked="0"/>
    </xf>
    <xf numFmtId="0" fontId="138" fillId="5" borderId="571" xfId="10" applyNumberFormat="1" applyFont="1" applyFill="1" applyBorder="1" applyAlignment="1" applyProtection="1">
      <alignment vertical="center" wrapText="1"/>
      <protection locked="0"/>
    </xf>
    <xf numFmtId="0" fontId="138" fillId="5" borderId="574" xfId="10" applyNumberFormat="1" applyFont="1" applyFill="1" applyBorder="1" applyAlignment="1" applyProtection="1">
      <alignment vertical="center" wrapText="1"/>
      <protection locked="0"/>
    </xf>
    <xf numFmtId="0" fontId="138" fillId="5" borderId="575" xfId="10" applyNumberFormat="1" applyFont="1" applyFill="1" applyBorder="1" applyAlignment="1" applyProtection="1">
      <alignment vertical="center" wrapText="1"/>
      <protection locked="0"/>
    </xf>
    <xf numFmtId="0" fontId="141" fillId="5" borderId="575" xfId="0" applyNumberFormat="1" applyFont="1" applyFill="1" applyBorder="1" applyAlignment="1" applyProtection="1">
      <alignment horizontal="left" vertical="center" wrapText="1"/>
      <protection locked="0"/>
    </xf>
    <xf numFmtId="0" fontId="138" fillId="5" borderId="577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82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81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83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73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76" xfId="3" applyNumberFormat="1" applyFont="1" applyFill="1" applyBorder="1" applyAlignment="1" applyProtection="1">
      <alignment horizontal="center" vertical="center" textRotation="255" wrapText="1"/>
      <protection locked="0"/>
    </xf>
    <xf numFmtId="0" fontId="141" fillId="5" borderId="574" xfId="0" applyNumberFormat="1" applyFont="1" applyFill="1" applyBorder="1" applyAlignment="1" applyProtection="1">
      <alignment horizontal="left" vertical="center" wrapText="1"/>
      <protection locked="0"/>
    </xf>
    <xf numFmtId="0" fontId="140" fillId="5" borderId="576" xfId="6" applyNumberFormat="1" applyFont="1" applyFill="1" applyBorder="1" applyAlignment="1" applyProtection="1">
      <alignment vertical="center" wrapText="1"/>
      <protection locked="0"/>
    </xf>
    <xf numFmtId="0" fontId="140" fillId="5" borderId="584" xfId="6" applyNumberFormat="1" applyFont="1" applyFill="1" applyBorder="1" applyAlignment="1" applyProtection="1">
      <alignment vertical="center" wrapText="1"/>
      <protection locked="0"/>
    </xf>
    <xf numFmtId="0" fontId="138" fillId="5" borderId="585" xfId="6" applyNumberFormat="1" applyFont="1" applyFill="1" applyBorder="1" applyAlignment="1" applyProtection="1">
      <alignment vertical="center" wrapText="1"/>
      <protection locked="0"/>
    </xf>
    <xf numFmtId="0" fontId="140" fillId="5" borderId="581" xfId="6" applyNumberFormat="1" applyFont="1" applyFill="1" applyBorder="1" applyAlignment="1" applyProtection="1">
      <alignment vertical="center" wrapText="1"/>
      <protection locked="0"/>
    </xf>
    <xf numFmtId="0" fontId="138" fillId="5" borderId="586" xfId="6" applyNumberFormat="1" applyFont="1" applyFill="1" applyBorder="1" applyAlignment="1" applyProtection="1">
      <alignment vertical="center" wrapText="1"/>
      <protection locked="0"/>
    </xf>
    <xf numFmtId="0" fontId="140" fillId="4" borderId="32" xfId="10" quotePrefix="1" applyFont="1" applyFill="1" applyBorder="1" applyAlignment="1">
      <alignment horizontal="left" vertical="center" wrapText="1"/>
    </xf>
    <xf numFmtId="0" fontId="140" fillId="4" borderId="563" xfId="10" quotePrefix="1" applyFont="1" applyFill="1" applyBorder="1" applyAlignment="1">
      <alignment horizontal="left" vertical="center" wrapText="1"/>
    </xf>
    <xf numFmtId="0" fontId="140" fillId="5" borderId="560" xfId="10" applyNumberFormat="1" applyFont="1" applyFill="1" applyBorder="1" applyAlignment="1" applyProtection="1">
      <alignment horizontal="center" vertical="center" wrapText="1"/>
      <protection locked="0"/>
    </xf>
    <xf numFmtId="0" fontId="142" fillId="5" borderId="521" xfId="10" applyFont="1" applyFill="1" applyBorder="1" applyAlignment="1" applyProtection="1">
      <alignment horizontal="left" vertical="center" wrapText="1"/>
      <protection locked="0"/>
    </xf>
    <xf numFmtId="0" fontId="142" fillId="5" borderId="558" xfId="10" applyFont="1" applyFill="1" applyBorder="1" applyAlignment="1" applyProtection="1">
      <alignment horizontal="left" vertical="center" wrapText="1"/>
      <protection locked="0"/>
    </xf>
    <xf numFmtId="0" fontId="142" fillId="5" borderId="559" xfId="10" applyFont="1" applyFill="1" applyBorder="1" applyAlignment="1" applyProtection="1">
      <alignment horizontal="left" vertical="center" wrapText="1"/>
      <protection locked="0"/>
    </xf>
    <xf numFmtId="0" fontId="142" fillId="5" borderId="523" xfId="10" applyFont="1" applyFill="1" applyBorder="1" applyAlignment="1" applyProtection="1">
      <alignment horizontal="left" vertical="center" wrapText="1"/>
      <protection locked="0"/>
    </xf>
    <xf numFmtId="0" fontId="142" fillId="5" borderId="522" xfId="10" applyFont="1" applyFill="1" applyBorder="1" applyAlignment="1" applyProtection="1">
      <alignment horizontal="left" vertical="center" wrapText="1"/>
      <protection locked="0"/>
    </xf>
    <xf numFmtId="0" fontId="140" fillId="4" borderId="417" xfId="10" quotePrefix="1" applyFont="1" applyFill="1" applyBorder="1" applyAlignment="1">
      <alignment horizontal="left" vertical="center" wrapText="1"/>
    </xf>
    <xf numFmtId="0" fontId="140" fillId="5" borderId="521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58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22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59" xfId="10" applyNumberFormat="1" applyFont="1" applyFill="1" applyBorder="1" applyAlignment="1" applyProtection="1">
      <alignment horizontal="center" vertical="center" wrapText="1"/>
      <protection locked="0"/>
    </xf>
    <xf numFmtId="0" fontId="140" fillId="4" borderId="570" xfId="10" quotePrefix="1" applyFont="1" applyFill="1" applyBorder="1" applyAlignment="1">
      <alignment horizontal="left" vertical="center" wrapText="1"/>
    </xf>
    <xf numFmtId="0" fontId="141" fillId="5" borderId="575" xfId="10" applyNumberFormat="1" applyFont="1" applyFill="1" applyBorder="1" applyAlignment="1" applyProtection="1">
      <alignment vertical="center" wrapText="1"/>
      <protection locked="0"/>
    </xf>
    <xf numFmtId="0" fontId="140" fillId="5" borderId="577" xfId="6" applyNumberFormat="1" applyFont="1" applyFill="1" applyBorder="1" applyAlignment="1" applyProtection="1">
      <alignment vertical="center" wrapText="1"/>
      <protection locked="0"/>
    </xf>
    <xf numFmtId="0" fontId="140" fillId="5" borderId="587" xfId="6" applyNumberFormat="1" applyFont="1" applyFill="1" applyBorder="1" applyAlignment="1" applyProtection="1">
      <alignment vertical="center" wrapText="1"/>
      <protection locked="0"/>
    </xf>
    <xf numFmtId="0" fontId="140" fillId="5" borderId="588" xfId="6" applyNumberFormat="1" applyFont="1" applyFill="1" applyBorder="1" applyAlignment="1" applyProtection="1">
      <alignment vertical="center" wrapText="1"/>
      <protection locked="0"/>
    </xf>
    <xf numFmtId="0" fontId="140" fillId="5" borderId="589" xfId="6" applyNumberFormat="1" applyFont="1" applyFill="1" applyBorder="1" applyAlignment="1" applyProtection="1">
      <alignment vertical="center" wrapText="1"/>
      <protection locked="0"/>
    </xf>
    <xf numFmtId="0" fontId="140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58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22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59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23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60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67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62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64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2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441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558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522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559" xfId="6" applyNumberFormat="1" applyFont="1" applyFill="1" applyBorder="1" applyAlignment="1" applyProtection="1">
      <alignment horizontal="center" vertical="center" wrapText="1"/>
      <protection locked="0"/>
    </xf>
    <xf numFmtId="0" fontId="142" fillId="5" borderId="523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70" xfId="10" quotePrefix="1" applyFont="1" applyFill="1" applyBorder="1" applyAlignment="1">
      <alignment horizontal="left" vertical="center" wrapText="1"/>
    </xf>
    <xf numFmtId="0" fontId="140" fillId="5" borderId="563" xfId="10" quotePrefix="1" applyFont="1" applyFill="1" applyBorder="1" applyAlignment="1">
      <alignment horizontal="left" vertical="center" wrapText="1"/>
    </xf>
    <xf numFmtId="0" fontId="140" fillId="5" borderId="574" xfId="10" quotePrefix="1" applyFont="1" applyFill="1" applyBorder="1" applyAlignment="1">
      <alignment horizontal="left" vertical="center" wrapText="1"/>
    </xf>
    <xf numFmtId="0" fontId="140" fillId="5" borderId="577" xfId="10" applyNumberFormat="1" applyFont="1" applyFill="1" applyBorder="1" applyAlignment="1" applyProtection="1">
      <alignment horizontal="center" vertical="center" wrapText="1"/>
    </xf>
    <xf numFmtId="0" fontId="142" fillId="5" borderId="32" xfId="10" quotePrefix="1" applyFont="1" applyFill="1" applyBorder="1" applyAlignment="1">
      <alignment horizontal="left" vertical="center" wrapText="1"/>
    </xf>
    <xf numFmtId="0" fontId="138" fillId="5" borderId="521" xfId="10" applyFont="1" applyFill="1" applyBorder="1" applyAlignment="1" applyProtection="1">
      <alignment horizontal="center" vertical="center" wrapText="1"/>
    </xf>
    <xf numFmtId="0" fontId="138" fillId="5" borderId="558" xfId="10" applyFont="1" applyFill="1" applyBorder="1" applyAlignment="1" applyProtection="1">
      <alignment horizontal="center" vertical="center" wrapText="1"/>
    </xf>
    <xf numFmtId="0" fontId="138" fillId="5" borderId="559" xfId="10" applyFont="1" applyFill="1" applyBorder="1" applyAlignment="1" applyProtection="1">
      <alignment horizontal="center" vertical="center" wrapText="1"/>
    </xf>
    <xf numFmtId="0" fontId="138" fillId="5" borderId="570" xfId="10" quotePrefix="1" applyFont="1" applyFill="1" applyBorder="1" applyAlignment="1">
      <alignment horizontal="left" vertical="center" wrapText="1"/>
    </xf>
    <xf numFmtId="0" fontId="138" fillId="5" borderId="577" xfId="10" applyNumberFormat="1" applyFont="1" applyFill="1" applyBorder="1" applyAlignment="1" applyProtection="1">
      <alignment horizontal="center" vertical="center" wrapText="1"/>
    </xf>
    <xf numFmtId="0" fontId="138" fillId="5" borderId="521" xfId="6" applyNumberFormat="1" applyFont="1" applyFill="1" applyBorder="1" applyAlignment="1" applyProtection="1">
      <alignment horizontal="center" vertical="center" wrapText="1"/>
    </xf>
    <xf numFmtId="0" fontId="138" fillId="5" borderId="558" xfId="6" applyNumberFormat="1" applyFont="1" applyFill="1" applyBorder="1" applyAlignment="1" applyProtection="1">
      <alignment horizontal="center" vertical="center" wrapText="1"/>
    </xf>
    <xf numFmtId="0" fontId="138" fillId="5" borderId="559" xfId="6" applyNumberFormat="1" applyFont="1" applyFill="1" applyBorder="1" applyAlignment="1" applyProtection="1">
      <alignment horizontal="center" vertical="center" wrapText="1"/>
    </xf>
    <xf numFmtId="0" fontId="138" fillId="5" borderId="442" xfId="6" applyNumberFormat="1" applyFont="1" applyFill="1" applyBorder="1" applyAlignment="1" applyProtection="1">
      <alignment horizontal="center" vertical="center" wrapText="1"/>
    </xf>
    <xf numFmtId="0" fontId="138" fillId="5" borderId="565" xfId="6" applyNumberFormat="1" applyFont="1" applyFill="1" applyBorder="1" applyAlignment="1" applyProtection="1">
      <alignment horizontal="center" vertical="center" wrapText="1"/>
    </xf>
    <xf numFmtId="0" fontId="141" fillId="5" borderId="570" xfId="0" applyNumberFormat="1" applyFont="1" applyFill="1" applyBorder="1" applyAlignment="1" applyProtection="1">
      <alignment horizontal="left" vertical="center" wrapText="1"/>
      <protection locked="0"/>
    </xf>
    <xf numFmtId="0" fontId="138" fillId="5" borderId="576" xfId="6" applyNumberFormat="1" applyFont="1" applyFill="1" applyBorder="1" applyAlignment="1" applyProtection="1">
      <alignment horizontal="center" vertical="center" wrapText="1"/>
    </xf>
    <xf numFmtId="0" fontId="138" fillId="5" borderId="574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84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84" xfId="6" quotePrefix="1" applyNumberFormat="1" applyFont="1" applyFill="1" applyBorder="1" applyAlignment="1" applyProtection="1">
      <alignment vertical="center" wrapText="1"/>
      <protection locked="0"/>
    </xf>
    <xf numFmtId="0" fontId="138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85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2" xfId="10" quotePrefix="1" applyFont="1" applyFill="1" applyBorder="1" applyAlignment="1">
      <alignment horizontal="left" vertical="center" wrapText="1"/>
    </xf>
    <xf numFmtId="0" fontId="138" fillId="5" borderId="574" xfId="10" quotePrefix="1" applyFont="1" applyFill="1" applyBorder="1" applyAlignment="1">
      <alignment horizontal="left" vertical="center" wrapText="1"/>
    </xf>
    <xf numFmtId="0" fontId="138" fillId="5" borderId="576" xfId="10" applyNumberFormat="1" applyFont="1" applyFill="1" applyBorder="1" applyAlignment="1" applyProtection="1">
      <alignment horizontal="center" vertical="center" wrapText="1"/>
    </xf>
    <xf numFmtId="0" fontId="138" fillId="5" borderId="575" xfId="10" applyNumberFormat="1" applyFont="1" applyFill="1" applyBorder="1" applyAlignment="1" applyProtection="1">
      <alignment horizontal="center" vertical="center" wrapText="1"/>
    </xf>
    <xf numFmtId="0" fontId="138" fillId="5" borderId="523" xfId="6" applyNumberFormat="1" applyFont="1" applyFill="1" applyBorder="1" applyAlignment="1" applyProtection="1">
      <alignment horizontal="center" vertical="center" wrapText="1"/>
    </xf>
    <xf numFmtId="0" fontId="140" fillId="5" borderId="421" xfId="10" applyNumberFormat="1" applyFont="1" applyFill="1" applyBorder="1" applyAlignment="1" applyProtection="1">
      <alignment horizontal="center" vertical="center" wrapText="1"/>
      <protection locked="0"/>
    </xf>
    <xf numFmtId="0" fontId="141" fillId="5" borderId="285" xfId="10" quotePrefix="1" applyNumberFormat="1" applyFont="1" applyFill="1" applyBorder="1" applyAlignment="1" applyProtection="1">
      <alignment vertical="center" wrapText="1"/>
      <protection locked="0"/>
    </xf>
    <xf numFmtId="0" fontId="138" fillId="5" borderId="421" xfId="10" applyNumberFormat="1" applyFont="1" applyFill="1" applyBorder="1" applyAlignment="1" applyProtection="1">
      <alignment horizontal="center" vertical="center" wrapText="1"/>
    </xf>
    <xf numFmtId="0" fontId="138" fillId="5" borderId="577" xfId="6" applyNumberFormat="1" applyFont="1" applyFill="1" applyBorder="1" applyAlignment="1" applyProtection="1">
      <alignment horizontal="center" vertical="center" wrapText="1"/>
    </xf>
    <xf numFmtId="0" fontId="138" fillId="5" borderId="571" xfId="6" applyNumberFormat="1" applyFont="1" applyFill="1" applyBorder="1" applyAlignment="1" applyProtection="1">
      <alignment horizontal="center" vertical="center" wrapText="1"/>
    </xf>
    <xf numFmtId="0" fontId="138" fillId="5" borderId="560" xfId="6" applyNumberFormat="1" applyFont="1" applyFill="1" applyBorder="1" applyAlignment="1" applyProtection="1">
      <alignment horizontal="center" vertical="center" wrapText="1"/>
    </xf>
    <xf numFmtId="0" fontId="138" fillId="5" borderId="561" xfId="6" applyNumberFormat="1" applyFont="1" applyFill="1" applyBorder="1" applyAlignment="1" applyProtection="1">
      <alignment horizontal="center" vertical="center" wrapText="1"/>
    </xf>
    <xf numFmtId="0" fontId="138" fillId="5" borderId="562" xfId="6" applyNumberFormat="1" applyFont="1" applyFill="1" applyBorder="1" applyAlignment="1" applyProtection="1">
      <alignment horizontal="center" vertical="center" wrapText="1"/>
    </xf>
    <xf numFmtId="0" fontId="141" fillId="5" borderId="574" xfId="10" quotePrefix="1" applyNumberFormat="1" applyFont="1" applyFill="1" applyBorder="1" applyAlignment="1" applyProtection="1">
      <alignment vertical="center" wrapText="1"/>
      <protection locked="0"/>
    </xf>
    <xf numFmtId="0" fontId="142" fillId="5" borderId="420" xfId="10" quotePrefix="1" applyFont="1" applyFill="1" applyBorder="1" applyAlignment="1">
      <alignment horizontal="left" vertical="center" wrapText="1"/>
    </xf>
    <xf numFmtId="0" fontId="140" fillId="5" borderId="32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75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375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420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23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18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418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29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22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03" xfId="6" applyNumberFormat="1" applyFont="1" applyFill="1" applyBorder="1" applyAlignment="1" applyProtection="1">
      <alignment horizontal="center" vertical="center" wrapText="1"/>
      <protection locked="0"/>
    </xf>
    <xf numFmtId="0" fontId="146" fillId="5" borderId="576" xfId="0" applyNumberFormat="1" applyFont="1" applyFill="1" applyBorder="1" applyAlignment="1" applyProtection="1">
      <alignment horizontal="center" vertical="center"/>
    </xf>
    <xf numFmtId="0" fontId="146" fillId="5" borderId="575" xfId="0" applyNumberFormat="1" applyFont="1" applyFill="1" applyBorder="1" applyAlignment="1" applyProtection="1">
      <alignment horizontal="center" vertical="center"/>
    </xf>
    <xf numFmtId="0" fontId="140" fillId="5" borderId="573" xfId="10" applyFont="1" applyFill="1" applyBorder="1" applyAlignment="1" applyProtection="1">
      <alignment horizontal="center" vertical="center" wrapText="1"/>
      <protection locked="0"/>
    </xf>
    <xf numFmtId="0" fontId="138" fillId="5" borderId="574" xfId="6" applyFont="1" applyFill="1" applyBorder="1" applyAlignment="1" applyProtection="1">
      <alignment horizontal="center" vertical="center" wrapText="1"/>
      <protection locked="0"/>
    </xf>
    <xf numFmtId="0" fontId="138" fillId="5" borderId="586" xfId="6" applyFont="1" applyFill="1" applyBorder="1" applyAlignment="1" applyProtection="1">
      <alignment horizontal="center" vertical="center" wrapText="1"/>
      <protection locked="0"/>
    </xf>
    <xf numFmtId="0" fontId="138" fillId="5" borderId="570" xfId="6" applyFont="1" applyFill="1" applyBorder="1" applyAlignment="1" applyProtection="1">
      <alignment horizontal="center" vertical="center" wrapText="1"/>
      <protection locked="0"/>
    </xf>
    <xf numFmtId="0" fontId="140" fillId="5" borderId="21" xfId="6" applyFont="1" applyFill="1" applyBorder="1" applyAlignment="1" applyProtection="1">
      <alignment horizontal="center" vertical="center" wrapText="1"/>
      <protection locked="0"/>
    </xf>
    <xf numFmtId="0" fontId="140" fillId="5" borderId="576" xfId="10" applyFont="1" applyFill="1" applyBorder="1" applyAlignment="1" applyProtection="1">
      <alignment horizontal="center" vertical="center" wrapText="1"/>
      <protection locked="0"/>
    </xf>
    <xf numFmtId="0" fontId="140" fillId="5" borderId="584" xfId="10" applyFont="1" applyFill="1" applyBorder="1" applyAlignment="1" applyProtection="1">
      <alignment horizontal="center" vertical="center" wrapText="1"/>
      <protection locked="0"/>
    </xf>
    <xf numFmtId="0" fontId="140" fillId="5" borderId="585" xfId="10" applyFont="1" applyFill="1" applyBorder="1" applyAlignment="1" applyProtection="1">
      <alignment horizontal="center" vertical="center" wrapText="1"/>
      <protection locked="0"/>
    </xf>
    <xf numFmtId="0" fontId="138" fillId="5" borderId="576" xfId="6" applyFont="1" applyFill="1" applyBorder="1" applyAlignment="1" applyProtection="1">
      <alignment horizontal="center" vertical="center" wrapText="1"/>
      <protection locked="0"/>
    </xf>
    <xf numFmtId="0" fontId="138" fillId="5" borderId="584" xfId="6" applyFont="1" applyFill="1" applyBorder="1" applyAlignment="1" applyProtection="1">
      <alignment horizontal="center" vertical="center" wrapText="1"/>
      <protection locked="0"/>
    </xf>
    <xf numFmtId="0" fontId="138" fillId="5" borderId="585" xfId="6" applyFont="1" applyFill="1" applyBorder="1" applyAlignment="1" applyProtection="1">
      <alignment horizontal="center" vertical="center" wrapText="1"/>
      <protection locked="0"/>
    </xf>
    <xf numFmtId="0" fontId="138" fillId="5" borderId="577" xfId="6" applyFont="1" applyFill="1" applyBorder="1" applyAlignment="1" applyProtection="1">
      <alignment horizontal="center" vertical="center" wrapText="1"/>
      <protection locked="0"/>
    </xf>
    <xf numFmtId="0" fontId="138" fillId="5" borderId="578" xfId="6" applyFont="1" applyFill="1" applyBorder="1" applyAlignment="1" applyProtection="1">
      <alignment horizontal="center" vertical="center" wrapText="1"/>
      <protection locked="0"/>
    </xf>
    <xf numFmtId="0" fontId="138" fillId="5" borderId="579" xfId="6" applyFont="1" applyFill="1" applyBorder="1" applyAlignment="1" applyProtection="1">
      <alignment horizontal="center" vertical="center" wrapText="1"/>
      <protection locked="0"/>
    </xf>
    <xf numFmtId="0" fontId="140" fillId="5" borderId="521" xfId="6" applyFont="1" applyFill="1" applyBorder="1" applyAlignment="1" applyProtection="1">
      <alignment horizontal="center" vertical="center" wrapText="1"/>
      <protection locked="0"/>
    </xf>
    <xf numFmtId="0" fontId="140" fillId="5" borderId="558" xfId="6" applyFont="1" applyFill="1" applyBorder="1" applyAlignment="1" applyProtection="1">
      <alignment horizontal="center" vertical="center" wrapText="1"/>
      <protection locked="0"/>
    </xf>
    <xf numFmtId="0" fontId="140" fillId="5" borderId="559" xfId="6" applyFont="1" applyFill="1" applyBorder="1" applyAlignment="1" applyProtection="1">
      <alignment horizontal="center" vertical="center" wrapText="1"/>
      <protection locked="0"/>
    </xf>
    <xf numFmtId="0" fontId="156" fillId="5" borderId="392" xfId="0" applyFont="1" applyFill="1" applyBorder="1" applyAlignment="1" applyProtection="1">
      <alignment horizontal="center" vertical="center"/>
      <protection locked="0"/>
    </xf>
    <xf numFmtId="0" fontId="156" fillId="5" borderId="574" xfId="0" applyFont="1" applyFill="1" applyBorder="1" applyAlignment="1" applyProtection="1">
      <alignment horizontal="center" vertical="center"/>
      <protection locked="0"/>
    </xf>
    <xf numFmtId="0" fontId="156" fillId="5" borderId="576" xfId="0" applyFont="1" applyFill="1" applyBorder="1" applyAlignment="1" applyProtection="1">
      <alignment horizontal="center" vertical="center"/>
      <protection locked="0"/>
    </xf>
    <xf numFmtId="0" fontId="156" fillId="5" borderId="584" xfId="0" applyFont="1" applyFill="1" applyBorder="1" applyAlignment="1" applyProtection="1">
      <alignment horizontal="center" vertical="center"/>
      <protection locked="0"/>
    </xf>
    <xf numFmtId="0" fontId="156" fillId="5" borderId="585" xfId="0" applyFont="1" applyFill="1" applyBorder="1" applyAlignment="1" applyProtection="1">
      <alignment horizontal="center" vertical="center"/>
      <protection locked="0"/>
    </xf>
    <xf numFmtId="0" fontId="93" fillId="4" borderId="576" xfId="3" quotePrefix="1" applyFont="1" applyFill="1" applyBorder="1" applyAlignment="1" applyProtection="1">
      <alignment horizontal="center" textRotation="90" wrapText="1"/>
      <protection locked="0"/>
    </xf>
    <xf numFmtId="0" fontId="141" fillId="4" borderId="575" xfId="10" quotePrefix="1" applyFont="1" applyFill="1" applyBorder="1" applyAlignment="1" applyProtection="1">
      <alignment vertical="center" wrapText="1"/>
      <protection locked="0"/>
    </xf>
    <xf numFmtId="0" fontId="138" fillId="5" borderId="442" xfId="10" applyFont="1" applyFill="1" applyBorder="1" applyAlignment="1" applyProtection="1">
      <alignment vertical="center" wrapText="1"/>
      <protection locked="0"/>
    </xf>
    <xf numFmtId="0" fontId="140" fillId="5" borderId="565" xfId="10" applyFont="1" applyFill="1" applyBorder="1" applyAlignment="1" applyProtection="1">
      <alignment vertical="center" wrapText="1"/>
      <protection locked="0"/>
    </xf>
    <xf numFmtId="0" fontId="140" fillId="5" borderId="444" xfId="10" applyFont="1" applyFill="1" applyBorder="1" applyAlignment="1" applyProtection="1">
      <alignment vertical="center" wrapText="1"/>
      <protection locked="0"/>
    </xf>
    <xf numFmtId="0" fontId="141" fillId="5" borderId="442" xfId="0" applyFont="1" applyFill="1" applyBorder="1" applyAlignment="1" applyProtection="1">
      <alignment horizontal="left" vertical="center" wrapText="1"/>
      <protection locked="0"/>
    </xf>
    <xf numFmtId="0" fontId="141" fillId="5" borderId="565" xfId="0" applyFont="1" applyFill="1" applyBorder="1" applyAlignment="1" applyProtection="1">
      <alignment horizontal="left" vertical="center" wrapText="1"/>
      <protection locked="0"/>
    </xf>
    <xf numFmtId="0" fontId="142" fillId="5" borderId="563" xfId="10" applyFont="1" applyFill="1" applyBorder="1" applyAlignment="1">
      <alignment horizontal="left" vertical="center" wrapText="1"/>
    </xf>
    <xf numFmtId="0" fontId="141" fillId="5" borderId="570" xfId="0" applyFont="1" applyFill="1" applyBorder="1" applyAlignment="1" applyProtection="1">
      <alignment horizontal="left" vertical="center" wrapText="1"/>
      <protection locked="0"/>
    </xf>
    <xf numFmtId="0" fontId="141" fillId="5" borderId="575" xfId="0" applyFont="1" applyFill="1" applyBorder="1" applyAlignment="1" applyProtection="1">
      <alignment horizontal="left" vertical="center" wrapText="1"/>
      <protection locked="0"/>
    </xf>
    <xf numFmtId="0" fontId="138" fillId="5" borderId="577" xfId="6" applyFont="1" applyFill="1" applyBorder="1" applyAlignment="1" applyProtection="1">
      <alignment vertical="center" wrapText="1"/>
      <protection locked="0"/>
    </xf>
    <xf numFmtId="0" fontId="138" fillId="5" borderId="578" xfId="6" applyFont="1" applyFill="1" applyBorder="1" applyAlignment="1" applyProtection="1">
      <alignment vertical="center" wrapText="1"/>
      <protection locked="0"/>
    </xf>
    <xf numFmtId="0" fontId="138" fillId="5" borderId="580" xfId="6" applyFont="1" applyFill="1" applyBorder="1" applyAlignment="1" applyProtection="1">
      <alignment vertical="center" wrapText="1"/>
      <protection locked="0"/>
    </xf>
    <xf numFmtId="0" fontId="140" fillId="5" borderId="521" xfId="10" applyFont="1" applyFill="1" applyBorder="1" applyAlignment="1" applyProtection="1">
      <alignment horizontal="center" vertical="center" wrapText="1"/>
      <protection locked="0"/>
    </xf>
    <xf numFmtId="0" fontId="142" fillId="5" borderId="560" xfId="10" applyFont="1" applyFill="1" applyBorder="1" applyAlignment="1" applyProtection="1">
      <alignment horizontal="left" vertical="center" wrapText="1"/>
      <protection locked="0"/>
    </xf>
    <xf numFmtId="0" fontId="142" fillId="5" borderId="561" xfId="10" applyFont="1" applyFill="1" applyBorder="1" applyAlignment="1" applyProtection="1">
      <alignment horizontal="left" vertical="center" wrapText="1"/>
      <protection locked="0"/>
    </xf>
    <xf numFmtId="0" fontId="142" fillId="5" borderId="562" xfId="10" applyFont="1" applyFill="1" applyBorder="1" applyAlignment="1" applyProtection="1">
      <alignment horizontal="left" vertical="center" wrapText="1"/>
      <protection locked="0"/>
    </xf>
    <xf numFmtId="0" fontId="142" fillId="5" borderId="564" xfId="10" applyFont="1" applyFill="1" applyBorder="1" applyAlignment="1" applyProtection="1">
      <alignment horizontal="left" vertical="center" wrapText="1"/>
      <protection locked="0"/>
    </xf>
    <xf numFmtId="0" fontId="142" fillId="5" borderId="567" xfId="10" applyFont="1" applyFill="1" applyBorder="1" applyAlignment="1" applyProtection="1">
      <alignment horizontal="left" vertical="center" wrapText="1"/>
      <protection locked="0"/>
    </xf>
    <xf numFmtId="0" fontId="140" fillId="5" borderId="560" xfId="10" applyFont="1" applyFill="1" applyBorder="1" applyAlignment="1" applyProtection="1">
      <alignment horizontal="center" vertical="center" wrapText="1"/>
      <protection locked="0"/>
    </xf>
    <xf numFmtId="0" fontId="140" fillId="5" borderId="558" xfId="10" applyFont="1" applyFill="1" applyBorder="1" applyAlignment="1" applyProtection="1">
      <alignment horizontal="center" vertical="center" wrapText="1"/>
      <protection locked="0"/>
    </xf>
    <xf numFmtId="0" fontId="140" fillId="5" borderId="559" xfId="10" applyFont="1" applyFill="1" applyBorder="1" applyAlignment="1" applyProtection="1">
      <alignment horizontal="center" vertical="center" wrapText="1"/>
      <protection locked="0"/>
    </xf>
    <xf numFmtId="0" fontId="140" fillId="5" borderId="523" xfId="10" applyFont="1" applyFill="1" applyBorder="1" applyAlignment="1" applyProtection="1">
      <alignment horizontal="center" vertical="center" wrapText="1"/>
      <protection locked="0"/>
    </xf>
    <xf numFmtId="0" fontId="140" fillId="5" borderId="522" xfId="10" applyFont="1" applyFill="1" applyBorder="1" applyAlignment="1" applyProtection="1">
      <alignment horizontal="center" vertical="center" wrapText="1"/>
      <protection locked="0"/>
    </xf>
    <xf numFmtId="0" fontId="140" fillId="5" borderId="32" xfId="10" applyFont="1" applyFill="1" applyBorder="1" applyAlignment="1" applyProtection="1">
      <alignment horizontal="center" vertical="center" wrapText="1"/>
      <protection locked="0"/>
    </xf>
    <xf numFmtId="0" fontId="141" fillId="5" borderId="571" xfId="10" applyFont="1" applyFill="1" applyBorder="1" applyAlignment="1" applyProtection="1">
      <alignment vertical="center" wrapText="1"/>
      <protection locked="0"/>
    </xf>
    <xf numFmtId="0" fontId="140" fillId="5" borderId="577" xfId="6" applyFont="1" applyFill="1" applyBorder="1" applyAlignment="1" applyProtection="1">
      <alignment vertical="center" wrapText="1"/>
      <protection locked="0"/>
    </xf>
    <xf numFmtId="0" fontId="140" fillId="5" borderId="582" xfId="6" applyFont="1" applyFill="1" applyBorder="1" applyAlignment="1" applyProtection="1">
      <alignment vertical="center" wrapText="1"/>
      <protection locked="0"/>
    </xf>
    <xf numFmtId="0" fontId="140" fillId="5" borderId="561" xfId="10" applyFont="1" applyFill="1" applyBorder="1" applyAlignment="1" applyProtection="1">
      <alignment horizontal="center" vertical="center" wrapText="1"/>
      <protection locked="0"/>
    </xf>
    <xf numFmtId="0" fontId="140" fillId="5" borderId="562" xfId="10" applyFont="1" applyFill="1" applyBorder="1" applyAlignment="1" applyProtection="1">
      <alignment horizontal="center" vertical="center" wrapText="1"/>
      <protection locked="0"/>
    </xf>
    <xf numFmtId="0" fontId="140" fillId="5" borderId="564" xfId="10" applyFont="1" applyFill="1" applyBorder="1" applyAlignment="1" applyProtection="1">
      <alignment horizontal="center" vertical="center" wrapText="1"/>
      <protection locked="0"/>
    </xf>
    <xf numFmtId="0" fontId="140" fillId="5" borderId="567" xfId="10" applyFont="1" applyFill="1" applyBorder="1" applyAlignment="1" applyProtection="1">
      <alignment horizontal="center" vertical="center" wrapText="1"/>
      <protection locked="0"/>
    </xf>
    <xf numFmtId="0" fontId="142" fillId="5" borderId="521" xfId="10" applyFont="1" applyFill="1" applyBorder="1" applyAlignment="1">
      <alignment horizontal="left" vertical="center" wrapText="1"/>
    </xf>
    <xf numFmtId="0" fontId="142" fillId="5" borderId="558" xfId="10" applyFont="1" applyFill="1" applyBorder="1" applyAlignment="1">
      <alignment horizontal="left" vertical="center" wrapText="1"/>
    </xf>
    <xf numFmtId="0" fontId="142" fillId="5" borderId="522" xfId="10" applyFont="1" applyFill="1" applyBorder="1" applyAlignment="1">
      <alignment horizontal="left" vertical="center" wrapText="1"/>
    </xf>
    <xf numFmtId="0" fontId="142" fillId="5" borderId="560" xfId="10" applyFont="1" applyFill="1" applyBorder="1" applyAlignment="1">
      <alignment horizontal="left" vertical="center" wrapText="1"/>
    </xf>
    <xf numFmtId="0" fontId="142" fillId="5" borderId="561" xfId="10" applyFont="1" applyFill="1" applyBorder="1" applyAlignment="1">
      <alignment horizontal="left" vertical="center" wrapText="1"/>
    </xf>
    <xf numFmtId="0" fontId="142" fillId="5" borderId="567" xfId="10" applyFont="1" applyFill="1" applyBorder="1" applyAlignment="1">
      <alignment horizontal="left" vertical="center" wrapText="1"/>
    </xf>
    <xf numFmtId="0" fontId="140" fillId="4" borderId="371" xfId="10" quotePrefix="1" applyFont="1" applyFill="1" applyBorder="1" applyAlignment="1">
      <alignment horizontal="left" vertical="center" wrapText="1"/>
    </xf>
    <xf numFmtId="0" fontId="140" fillId="5" borderId="521" xfId="10" applyFont="1" applyFill="1" applyBorder="1" applyAlignment="1" applyProtection="1">
      <alignment horizontal="center" vertical="center" wrapText="1"/>
    </xf>
    <xf numFmtId="0" fontId="140" fillId="5" borderId="442" xfId="6" applyFont="1" applyFill="1" applyBorder="1" applyAlignment="1" applyProtection="1">
      <alignment horizontal="center" vertical="center" wrapText="1"/>
      <protection locked="0"/>
    </xf>
    <xf numFmtId="0" fontId="138" fillId="5" borderId="521" xfId="0" applyFont="1" applyFill="1" applyBorder="1" applyAlignment="1" applyProtection="1">
      <alignment horizontal="center" vertical="center" wrapText="1"/>
    </xf>
    <xf numFmtId="0" fontId="138" fillId="5" borderId="558" xfId="0" applyFont="1" applyFill="1" applyBorder="1" applyAlignment="1" applyProtection="1">
      <alignment horizontal="center" vertical="center" wrapText="1"/>
    </xf>
    <xf numFmtId="0" fontId="138" fillId="5" borderId="559" xfId="0" applyFont="1" applyFill="1" applyBorder="1" applyAlignment="1" applyProtection="1">
      <alignment horizontal="center" vertical="center" wrapText="1"/>
    </xf>
    <xf numFmtId="0" fontId="140" fillId="5" borderId="577" xfId="10" applyFont="1" applyFill="1" applyBorder="1" applyAlignment="1" applyProtection="1">
      <alignment horizontal="center" vertical="center" wrapText="1"/>
    </xf>
    <xf numFmtId="0" fontId="138" fillId="5" borderId="577" xfId="10" applyFont="1" applyFill="1" applyBorder="1" applyAlignment="1" applyProtection="1">
      <alignment horizontal="center" vertical="center" wrapText="1"/>
    </xf>
    <xf numFmtId="0" fontId="141" fillId="5" borderId="574" xfId="10" quotePrefix="1" applyFont="1" applyFill="1" applyBorder="1" applyAlignment="1" applyProtection="1">
      <alignment vertical="center" wrapText="1"/>
      <protection locked="0"/>
    </xf>
    <xf numFmtId="0" fontId="141" fillId="5" borderId="577" xfId="0" applyFont="1" applyFill="1" applyBorder="1" applyAlignment="1" applyProtection="1">
      <alignment horizontal="center" vertical="center" wrapText="1"/>
      <protection locked="0"/>
    </xf>
    <xf numFmtId="0" fontId="141" fillId="5" borderId="578" xfId="0" applyFont="1" applyFill="1" applyBorder="1" applyAlignment="1" applyProtection="1">
      <alignment horizontal="center" vertical="center" wrapText="1"/>
      <protection locked="0"/>
    </xf>
    <xf numFmtId="0" fontId="141" fillId="5" borderId="588" xfId="0" applyFont="1" applyFill="1" applyBorder="1" applyAlignment="1" applyProtection="1">
      <alignment horizontal="center" vertical="center" wrapText="1"/>
      <protection locked="0"/>
    </xf>
    <xf numFmtId="0" fontId="141" fillId="5" borderId="521" xfId="0" applyFont="1" applyFill="1" applyBorder="1" applyAlignment="1" applyProtection="1">
      <alignment horizontal="center" vertical="center" wrapText="1"/>
    </xf>
    <xf numFmtId="0" fontId="141" fillId="5" borderId="558" xfId="0" applyFont="1" applyFill="1" applyBorder="1" applyAlignment="1" applyProtection="1">
      <alignment horizontal="center" vertical="center" wrapText="1"/>
    </xf>
    <xf numFmtId="0" fontId="141" fillId="5" borderId="559" xfId="0" applyFont="1" applyFill="1" applyBorder="1" applyAlignment="1" applyProtection="1">
      <alignment horizontal="center" vertical="center" wrapText="1"/>
    </xf>
    <xf numFmtId="0" fontId="138" fillId="5" borderId="574" xfId="10" applyFont="1" applyFill="1" applyBorder="1" applyAlignment="1" applyProtection="1">
      <alignment horizontal="center" vertical="center" wrapText="1"/>
    </xf>
    <xf numFmtId="0" fontId="140" fillId="5" borderId="33" xfId="10" applyFont="1" applyFill="1" applyBorder="1" applyAlignment="1" applyProtection="1">
      <alignment horizontal="center" vertical="center" wrapText="1"/>
    </xf>
    <xf numFmtId="0" fontId="141" fillId="5" borderId="560" xfId="0" applyFont="1" applyFill="1" applyBorder="1" applyAlignment="1" applyProtection="1">
      <alignment horizontal="center" vertical="center" wrapText="1"/>
    </xf>
    <xf numFmtId="0" fontId="141" fillId="5" borderId="561" xfId="0" applyFont="1" applyFill="1" applyBorder="1" applyAlignment="1" applyProtection="1">
      <alignment horizontal="center" vertical="center" wrapText="1"/>
    </xf>
    <xf numFmtId="0" fontId="141" fillId="5" borderId="562" xfId="0" applyFont="1" applyFill="1" applyBorder="1" applyAlignment="1" applyProtection="1">
      <alignment horizontal="center" vertical="center" wrapText="1"/>
    </xf>
    <xf numFmtId="0" fontId="138" fillId="5" borderId="575" xfId="10" applyFont="1" applyFill="1" applyBorder="1" applyAlignment="1" applyProtection="1">
      <alignment horizontal="center" vertical="center" wrapText="1"/>
    </xf>
    <xf numFmtId="0" fontId="93" fillId="4" borderId="575" xfId="3" quotePrefix="1" applyFont="1" applyFill="1" applyBorder="1" applyAlignment="1" applyProtection="1">
      <alignment horizontal="center" textRotation="90" wrapText="1"/>
      <protection locked="0"/>
    </xf>
    <xf numFmtId="0" fontId="140" fillId="5" borderId="571" xfId="10" applyFont="1" applyFill="1" applyBorder="1" applyAlignment="1" applyProtection="1">
      <alignment horizontal="center" vertical="center" wrapText="1"/>
    </xf>
    <xf numFmtId="0" fontId="138" fillId="5" borderId="571" xfId="10" applyFont="1" applyFill="1" applyBorder="1" applyAlignment="1" applyProtection="1">
      <alignment horizontal="center" vertical="center" wrapText="1"/>
    </xf>
    <xf numFmtId="0" fontId="138" fillId="5" borderId="285" xfId="10" applyFont="1" applyFill="1" applyBorder="1" applyAlignment="1" applyProtection="1">
      <alignment horizontal="center" vertical="center" wrapText="1"/>
    </xf>
    <xf numFmtId="0" fontId="141" fillId="5" borderId="575" xfId="0" applyFont="1" applyFill="1" applyBorder="1" applyAlignment="1" applyProtection="1">
      <alignment horizontal="center" vertical="center"/>
    </xf>
    <xf numFmtId="0" fontId="156" fillId="5" borderId="576" xfId="0" applyFont="1" applyFill="1" applyBorder="1" applyAlignment="1" applyProtection="1">
      <alignment horizontal="center" vertical="center"/>
    </xf>
    <xf numFmtId="0" fontId="156" fillId="5" borderId="575" xfId="0" applyFont="1" applyFill="1" applyBorder="1" applyAlignment="1" applyProtection="1">
      <alignment horizontal="center" vertical="center"/>
    </xf>
    <xf numFmtId="0" fontId="93" fillId="4" borderId="577" xfId="3" quotePrefix="1" applyFont="1" applyFill="1" applyBorder="1" applyAlignment="1" applyProtection="1">
      <alignment horizontal="left" textRotation="90" wrapText="1"/>
      <protection locked="0"/>
    </xf>
    <xf numFmtId="0" fontId="141" fillId="4" borderId="574" xfId="10" quotePrefix="1" applyFont="1" applyFill="1" applyBorder="1" applyAlignment="1" applyProtection="1">
      <alignment vertical="center" wrapText="1"/>
      <protection locked="0"/>
    </xf>
    <xf numFmtId="0" fontId="140" fillId="5" borderId="577" xfId="0" applyFont="1" applyFill="1" applyBorder="1" applyAlignment="1" applyProtection="1">
      <alignment horizontal="center" vertical="center"/>
      <protection locked="0"/>
    </xf>
    <xf numFmtId="0" fontId="140" fillId="5" borderId="578" xfId="0" applyFont="1" applyFill="1" applyBorder="1" applyAlignment="1" applyProtection="1">
      <alignment horizontal="center" vertical="center"/>
      <protection locked="0"/>
    </xf>
    <xf numFmtId="0" fontId="140" fillId="5" borderId="588" xfId="10" applyFont="1" applyFill="1" applyBorder="1" applyAlignment="1" applyProtection="1">
      <alignment horizontal="center" vertical="center" wrapText="1"/>
      <protection locked="0"/>
    </xf>
    <xf numFmtId="0" fontId="140" fillId="5" borderId="582" xfId="10" applyFont="1" applyFill="1" applyBorder="1" applyAlignment="1" applyProtection="1">
      <alignment horizontal="center" vertical="center" wrapText="1"/>
      <protection locked="0"/>
    </xf>
    <xf numFmtId="0" fontId="138" fillId="5" borderId="582" xfId="6" applyFont="1" applyFill="1" applyBorder="1" applyAlignment="1" applyProtection="1">
      <alignment horizontal="center" vertical="center" wrapText="1"/>
      <protection locked="0"/>
    </xf>
    <xf numFmtId="0" fontId="78" fillId="4" borderId="375" xfId="28" quotePrefix="1" applyFont="1" applyFill="1" applyBorder="1" applyAlignment="1">
      <alignment vertical="center" wrapText="1"/>
    </xf>
    <xf numFmtId="0" fontId="138" fillId="4" borderId="574" xfId="10" quotePrefix="1" applyFont="1" applyFill="1" applyBorder="1" applyAlignment="1">
      <alignment horizontal="left" vertical="center" wrapText="1"/>
    </xf>
    <xf numFmtId="0" fontId="142" fillId="4" borderId="570" xfId="10" quotePrefix="1" applyFont="1" applyFill="1" applyBorder="1" applyAlignment="1">
      <alignment horizontal="left" vertical="center" wrapText="1"/>
    </xf>
    <xf numFmtId="0" fontId="142" fillId="4" borderId="563" xfId="10" quotePrefix="1" applyFont="1" applyFill="1" applyBorder="1" applyAlignment="1">
      <alignment horizontal="left" vertical="center" wrapText="1"/>
    </xf>
    <xf numFmtId="0" fontId="149" fillId="5" borderId="577" xfId="6" applyFont="1" applyFill="1" applyBorder="1" applyAlignment="1" applyProtection="1">
      <alignment horizontal="center" vertical="center" wrapText="1"/>
      <protection locked="0"/>
    </xf>
    <xf numFmtId="0" fontId="149" fillId="5" borderId="578" xfId="6" applyFont="1" applyFill="1" applyBorder="1" applyAlignment="1" applyProtection="1">
      <alignment horizontal="center" vertical="center" wrapText="1"/>
      <protection locked="0"/>
    </xf>
    <xf numFmtId="0" fontId="147" fillId="5" borderId="588" xfId="10" applyFont="1" applyFill="1" applyBorder="1" applyAlignment="1" applyProtection="1">
      <alignment horizontal="center" vertical="center" wrapText="1"/>
      <protection locked="0"/>
    </xf>
    <xf numFmtId="0" fontId="149" fillId="5" borderId="414" xfId="6" applyFont="1" applyFill="1" applyBorder="1" applyAlignment="1" applyProtection="1">
      <alignment horizontal="center" vertical="center" wrapText="1"/>
      <protection locked="0"/>
    </xf>
    <xf numFmtId="0" fontId="149" fillId="5" borderId="588" xfId="6" applyFont="1" applyFill="1" applyBorder="1" applyAlignment="1" applyProtection="1">
      <alignment horizontal="center" vertical="center" wrapText="1"/>
      <protection locked="0"/>
    </xf>
    <xf numFmtId="0" fontId="149" fillId="5" borderId="576" xfId="6" applyFont="1" applyFill="1" applyBorder="1" applyAlignment="1" applyProtection="1">
      <alignment horizontal="center" vertical="center" wrapText="1"/>
      <protection locked="0"/>
    </xf>
    <xf numFmtId="0" fontId="149" fillId="5" borderId="584" xfId="6" applyFont="1" applyFill="1" applyBorder="1" applyAlignment="1" applyProtection="1">
      <alignment horizontal="center" vertical="center" wrapText="1"/>
      <protection locked="0"/>
    </xf>
    <xf numFmtId="0" fontId="149" fillId="5" borderId="585" xfId="6" applyFont="1" applyFill="1" applyBorder="1" applyAlignment="1" applyProtection="1">
      <alignment horizontal="center" vertical="center" wrapText="1"/>
      <protection locked="0"/>
    </xf>
    <xf numFmtId="0" fontId="141" fillId="5" borderId="574" xfId="0" applyFont="1" applyFill="1" applyBorder="1" applyAlignment="1" applyProtection="1">
      <alignment horizontal="left" vertical="center" wrapText="1"/>
      <protection locked="0"/>
    </xf>
    <xf numFmtId="0" fontId="147" fillId="5" borderId="576" xfId="6" applyFont="1" applyFill="1" applyBorder="1" applyAlignment="1" applyProtection="1">
      <alignment horizontal="center" vertical="center" wrapText="1"/>
      <protection locked="0"/>
    </xf>
    <xf numFmtId="0" fontId="147" fillId="5" borderId="584" xfId="6" applyFont="1" applyFill="1" applyBorder="1" applyAlignment="1" applyProtection="1">
      <alignment horizontal="center" vertical="center" wrapText="1"/>
      <protection locked="0"/>
    </xf>
    <xf numFmtId="0" fontId="147" fillId="5" borderId="585" xfId="10" applyFont="1" applyFill="1" applyBorder="1" applyAlignment="1" applyProtection="1">
      <alignment horizontal="center" vertical="center" wrapText="1"/>
      <protection locked="0"/>
    </xf>
    <xf numFmtId="0" fontId="147" fillId="5" borderId="581" xfId="6" applyFont="1" applyFill="1" applyBorder="1" applyAlignment="1" applyProtection="1">
      <alignment horizontal="center" vertical="center" wrapText="1"/>
      <protection locked="0"/>
    </xf>
    <xf numFmtId="0" fontId="147" fillId="5" borderId="363" xfId="6" applyFont="1" applyFill="1" applyBorder="1" applyAlignment="1" applyProtection="1">
      <alignment horizontal="center" vertical="center" wrapText="1"/>
      <protection locked="0"/>
    </xf>
    <xf numFmtId="0" fontId="147" fillId="5" borderId="364" xfId="6" applyFont="1" applyFill="1" applyBorder="1" applyAlignment="1" applyProtection="1">
      <alignment horizontal="center" vertical="center" wrapText="1"/>
      <protection locked="0"/>
    </xf>
    <xf numFmtId="0" fontId="147" fillId="5" borderId="377" xfId="6" applyFont="1" applyFill="1" applyBorder="1" applyAlignment="1" applyProtection="1">
      <alignment horizontal="center" vertical="center" wrapText="1"/>
      <protection locked="0"/>
    </xf>
    <xf numFmtId="0" fontId="147" fillId="5" borderId="560" xfId="0" applyFont="1" applyFill="1" applyBorder="1" applyAlignment="1" applyProtection="1">
      <alignment horizontal="center" vertical="center"/>
      <protection locked="0"/>
    </xf>
    <xf numFmtId="0" fontId="147" fillId="5" borderId="561" xfId="0" applyFont="1" applyFill="1" applyBorder="1" applyAlignment="1" applyProtection="1">
      <alignment horizontal="center" vertical="center"/>
      <protection locked="0"/>
    </xf>
    <xf numFmtId="0" fontId="147" fillId="5" borderId="567" xfId="0" applyFont="1" applyFill="1" applyBorder="1" applyAlignment="1" applyProtection="1">
      <alignment horizontal="center" vertical="center"/>
      <protection locked="0"/>
    </xf>
    <xf numFmtId="0" fontId="147" fillId="5" borderId="562" xfId="0" applyFont="1" applyFill="1" applyBorder="1" applyAlignment="1" applyProtection="1">
      <alignment horizontal="center" vertical="center"/>
      <protection locked="0"/>
    </xf>
    <xf numFmtId="0" fontId="147" fillId="5" borderId="564" xfId="0" applyFont="1" applyFill="1" applyBorder="1" applyAlignment="1" applyProtection="1">
      <alignment horizontal="center" vertical="center"/>
      <protection locked="0"/>
    </xf>
    <xf numFmtId="0" fontId="138" fillId="4" borderId="570" xfId="10" quotePrefix="1" applyFont="1" applyFill="1" applyBorder="1" applyAlignment="1">
      <alignment horizontal="left" vertical="center" wrapText="1"/>
    </xf>
    <xf numFmtId="0" fontId="148" fillId="5" borderId="382" xfId="28" applyFont="1" applyFill="1" applyBorder="1" applyAlignment="1" applyProtection="1">
      <alignment vertical="center" wrapText="1"/>
      <protection locked="0"/>
    </xf>
    <xf numFmtId="0" fontId="148" fillId="5" borderId="377" xfId="28" applyFont="1" applyFill="1" applyBorder="1" applyAlignment="1" applyProtection="1">
      <alignment vertical="center" wrapText="1"/>
      <protection locked="0"/>
    </xf>
    <xf numFmtId="0" fontId="78" fillId="4" borderId="32" xfId="28" quotePrefix="1" applyFont="1" applyFill="1" applyBorder="1" applyAlignment="1">
      <alignment vertical="center" wrapText="1"/>
    </xf>
    <xf numFmtId="0" fontId="148" fillId="5" borderId="521" xfId="28" applyFont="1" applyFill="1" applyBorder="1" applyAlignment="1" applyProtection="1">
      <alignment vertical="center" wrapText="1"/>
      <protection locked="0"/>
    </xf>
    <xf numFmtId="0" fontId="148" fillId="5" borderId="558" xfId="28" applyFont="1" applyFill="1" applyBorder="1" applyAlignment="1" applyProtection="1">
      <alignment vertical="center" wrapText="1"/>
      <protection locked="0"/>
    </xf>
    <xf numFmtId="0" fontId="148" fillId="5" borderId="522" xfId="28" applyFont="1" applyFill="1" applyBorder="1" applyAlignment="1" applyProtection="1">
      <alignment vertical="center" wrapText="1"/>
      <protection locked="0"/>
    </xf>
    <xf numFmtId="0" fontId="148" fillId="5" borderId="559" xfId="28" applyFont="1" applyFill="1" applyBorder="1" applyAlignment="1" applyProtection="1">
      <alignment vertical="center" wrapText="1"/>
      <protection locked="0"/>
    </xf>
    <xf numFmtId="0" fontId="148" fillId="5" borderId="523" xfId="28" applyFont="1" applyFill="1" applyBorder="1" applyAlignment="1" applyProtection="1">
      <alignment vertical="center" wrapText="1"/>
      <protection locked="0"/>
    </xf>
    <xf numFmtId="0" fontId="148" fillId="5" borderId="389" xfId="28" applyFont="1" applyFill="1" applyBorder="1" applyAlignment="1">
      <alignment vertical="center" wrapText="1"/>
    </xf>
    <xf numFmtId="0" fontId="148" fillId="5" borderId="388" xfId="28" applyFont="1" applyFill="1" applyBorder="1" applyAlignment="1">
      <alignment vertical="center" wrapText="1"/>
    </xf>
    <xf numFmtId="0" fontId="147" fillId="5" borderId="363" xfId="0" applyFont="1" applyFill="1" applyBorder="1" applyAlignment="1" applyProtection="1">
      <alignment horizontal="center" vertical="center"/>
      <protection locked="0"/>
    </xf>
    <xf numFmtId="0" fontId="147" fillId="5" borderId="377" xfId="0" applyFont="1" applyFill="1" applyBorder="1" applyAlignment="1" applyProtection="1">
      <alignment horizontal="center" vertical="center"/>
      <protection locked="0"/>
    </xf>
    <xf numFmtId="0" fontId="147" fillId="5" borderId="389" xfId="0" applyFont="1" applyFill="1" applyBorder="1" applyAlignment="1" applyProtection="1">
      <alignment horizontal="center" vertical="center"/>
      <protection locked="0"/>
    </xf>
    <xf numFmtId="0" fontId="147" fillId="5" borderId="388" xfId="0" applyFont="1" applyFill="1" applyBorder="1" applyAlignment="1" applyProtection="1">
      <alignment horizontal="center" vertical="center"/>
      <protection locked="0"/>
    </xf>
    <xf numFmtId="0" fontId="141" fillId="5" borderId="439" xfId="0" applyFont="1" applyFill="1" applyBorder="1" applyAlignment="1" applyProtection="1">
      <alignment horizontal="left" vertical="center" wrapText="1"/>
      <protection locked="0"/>
    </xf>
    <xf numFmtId="0" fontId="141" fillId="5" borderId="574" xfId="10" applyFont="1" applyFill="1" applyBorder="1" applyAlignment="1" applyProtection="1">
      <alignment vertical="center" wrapText="1"/>
      <protection locked="0"/>
    </xf>
    <xf numFmtId="0" fontId="147" fillId="5" borderId="585" xfId="6" applyFont="1" applyFill="1" applyBorder="1" applyAlignment="1" applyProtection="1">
      <alignment horizontal="center" vertical="center" wrapText="1"/>
      <protection locked="0"/>
    </xf>
    <xf numFmtId="0" fontId="149" fillId="5" borderId="581" xfId="6" applyFont="1" applyFill="1" applyBorder="1" applyAlignment="1" applyProtection="1">
      <alignment horizontal="center" vertical="center" wrapText="1"/>
      <protection locked="0"/>
    </xf>
    <xf numFmtId="0" fontId="138" fillId="4" borderId="571" xfId="10" quotePrefix="1" applyFont="1" applyFill="1" applyBorder="1" applyAlignment="1">
      <alignment horizontal="left" vertical="center" wrapText="1"/>
    </xf>
    <xf numFmtId="0" fontId="148" fillId="5" borderId="521" xfId="28" applyFont="1" applyFill="1" applyBorder="1" applyAlignment="1">
      <alignment vertical="center" wrapText="1"/>
    </xf>
    <xf numFmtId="0" fontId="148" fillId="5" borderId="558" xfId="28" applyFont="1" applyFill="1" applyBorder="1" applyAlignment="1">
      <alignment vertical="center" wrapText="1"/>
    </xf>
    <xf numFmtId="0" fontId="148" fillId="5" borderId="522" xfId="28" applyFont="1" applyFill="1" applyBorder="1" applyAlignment="1">
      <alignment vertical="center" wrapText="1"/>
    </xf>
    <xf numFmtId="0" fontId="148" fillId="5" borderId="559" xfId="28" applyFont="1" applyFill="1" applyBorder="1" applyAlignment="1">
      <alignment vertical="center" wrapText="1"/>
    </xf>
    <xf numFmtId="0" fontId="148" fillId="5" borderId="523" xfId="28" applyFont="1" applyFill="1" applyBorder="1" applyAlignment="1">
      <alignment vertical="center" wrapText="1"/>
    </xf>
    <xf numFmtId="0" fontId="148" fillId="5" borderId="377" xfId="28" applyFont="1" applyFill="1" applyBorder="1" applyAlignment="1">
      <alignment vertical="center" wrapText="1"/>
    </xf>
    <xf numFmtId="0" fontId="148" fillId="5" borderId="382" xfId="28" applyFont="1" applyFill="1" applyBorder="1" applyAlignment="1">
      <alignment vertical="center" wrapText="1"/>
    </xf>
    <xf numFmtId="0" fontId="147" fillId="5" borderId="521" xfId="10" applyFont="1" applyFill="1" applyBorder="1" applyAlignment="1" applyProtection="1">
      <alignment horizontal="center" vertical="center" wrapText="1"/>
    </xf>
    <xf numFmtId="0" fontId="147" fillId="5" borderId="33" xfId="10" applyFont="1" applyFill="1" applyBorder="1" applyAlignment="1" applyProtection="1">
      <alignment horizontal="center" vertical="center" wrapText="1"/>
    </xf>
    <xf numFmtId="0" fontId="150" fillId="5" borderId="521" xfId="10" applyFont="1" applyFill="1" applyBorder="1" applyAlignment="1" applyProtection="1">
      <alignment horizontal="left" vertical="center" wrapText="1"/>
    </xf>
    <xf numFmtId="0" fontId="149" fillId="5" borderId="576" xfId="6" applyFont="1" applyFill="1" applyBorder="1" applyAlignment="1" applyProtection="1">
      <alignment horizontal="center" vertical="center" wrapText="1"/>
    </xf>
    <xf numFmtId="0" fontId="149" fillId="5" borderId="577" xfId="6" applyFont="1" applyFill="1" applyBorder="1" applyAlignment="1" applyProtection="1">
      <alignment horizontal="center" vertical="center" wrapText="1"/>
    </xf>
    <xf numFmtId="0" fontId="149" fillId="5" borderId="344" xfId="6" applyFont="1" applyFill="1" applyBorder="1" applyAlignment="1" applyProtection="1">
      <alignment horizontal="center" vertical="center" wrapText="1"/>
    </xf>
    <xf numFmtId="0" fontId="149" fillId="5" borderId="521" xfId="6" applyFont="1" applyFill="1" applyBorder="1" applyAlignment="1" applyProtection="1">
      <alignment horizontal="center" vertical="center" wrapText="1"/>
    </xf>
    <xf numFmtId="0" fontId="149" fillId="5" borderId="558" xfId="6" applyFont="1" applyFill="1" applyBorder="1" applyAlignment="1" applyProtection="1">
      <alignment horizontal="center" vertical="center" wrapText="1"/>
    </xf>
    <xf numFmtId="0" fontId="149" fillId="5" borderId="559" xfId="6" applyFont="1" applyFill="1" applyBorder="1" applyAlignment="1" applyProtection="1">
      <alignment horizontal="center" vertical="center" wrapText="1"/>
    </xf>
    <xf numFmtId="0" fontId="149" fillId="5" borderId="576" xfId="0" applyFont="1" applyFill="1" applyBorder="1" applyAlignment="1" applyProtection="1">
      <alignment horizontal="center" vertical="center"/>
    </xf>
    <xf numFmtId="0" fontId="149" fillId="5" borderId="575" xfId="0" applyFont="1" applyFill="1" applyBorder="1" applyAlignment="1" applyProtection="1">
      <alignment horizontal="center" vertical="center"/>
    </xf>
    <xf numFmtId="0" fontId="149" fillId="5" borderId="384" xfId="6" applyFont="1" applyFill="1" applyBorder="1" applyAlignment="1" applyProtection="1">
      <alignment horizontal="center" vertical="center" wrapText="1"/>
    </xf>
    <xf numFmtId="0" fontId="149" fillId="5" borderId="386" xfId="6" applyFont="1" applyFill="1" applyBorder="1" applyAlignment="1" applyProtection="1">
      <alignment horizontal="center" vertical="center" wrapText="1"/>
    </xf>
    <xf numFmtId="0" fontId="149" fillId="5" borderId="577" xfId="0" applyFont="1" applyFill="1" applyBorder="1" applyAlignment="1" applyProtection="1">
      <alignment horizontal="center" vertical="center"/>
    </xf>
    <xf numFmtId="0" fontId="149" fillId="5" borderId="560" xfId="6" applyFont="1" applyFill="1" applyBorder="1" applyAlignment="1" applyProtection="1">
      <alignment horizontal="center" vertical="center" wrapText="1"/>
    </xf>
    <xf numFmtId="0" fontId="149" fillId="5" borderId="561" xfId="6" applyFont="1" applyFill="1" applyBorder="1" applyAlignment="1" applyProtection="1">
      <alignment horizontal="center" vertical="center" wrapText="1"/>
    </xf>
    <xf numFmtId="0" fontId="149" fillId="5" borderId="562" xfId="6" applyFont="1" applyFill="1" applyBorder="1" applyAlignment="1" applyProtection="1">
      <alignment horizontal="center" vertical="center" wrapText="1"/>
    </xf>
    <xf numFmtId="0" fontId="147" fillId="5" borderId="577" xfId="10" applyFont="1" applyFill="1" applyBorder="1" applyAlignment="1" applyProtection="1">
      <alignment horizontal="center" vertical="center" wrapText="1"/>
    </xf>
    <xf numFmtId="0" fontId="138" fillId="4" borderId="420" xfId="10" quotePrefix="1" applyFont="1" applyFill="1" applyBorder="1" applyAlignment="1">
      <alignment horizontal="left" vertical="center" wrapText="1"/>
    </xf>
    <xf numFmtId="0" fontId="149" fillId="5" borderId="421" xfId="10" applyFont="1" applyFill="1" applyBorder="1" applyAlignment="1" applyProtection="1">
      <alignment horizontal="center" vertical="center" wrapText="1"/>
    </xf>
    <xf numFmtId="0" fontId="148" fillId="5" borderId="521" xfId="28" applyFont="1" applyFill="1" applyBorder="1" applyAlignment="1" applyProtection="1">
      <alignment vertical="center" wrapText="1"/>
    </xf>
    <xf numFmtId="0" fontId="147" fillId="5" borderId="560" xfId="10" applyFont="1" applyFill="1" applyBorder="1" applyAlignment="1" applyProtection="1">
      <alignment horizontal="center" vertical="center" wrapText="1"/>
    </xf>
    <xf numFmtId="0" fontId="138" fillId="4" borderId="417" xfId="10" quotePrefix="1" applyFont="1" applyFill="1" applyBorder="1" applyAlignment="1">
      <alignment horizontal="left" vertical="center" wrapText="1"/>
    </xf>
    <xf numFmtId="0" fontId="149" fillId="5" borderId="442" xfId="6" applyFont="1" applyFill="1" applyBorder="1" applyAlignment="1" applyProtection="1">
      <alignment horizontal="center" vertical="center" wrapText="1"/>
    </xf>
    <xf numFmtId="0" fontId="149" fillId="5" borderId="565" xfId="6" applyFont="1" applyFill="1" applyBorder="1" applyAlignment="1" applyProtection="1">
      <alignment horizontal="center" vertical="center" wrapText="1"/>
    </xf>
    <xf numFmtId="0" fontId="147" fillId="5" borderId="440" xfId="0" applyFont="1" applyFill="1" applyBorder="1" applyAlignment="1" applyProtection="1">
      <alignment horizontal="center" vertical="center"/>
      <protection locked="0"/>
    </xf>
    <xf numFmtId="0" fontId="78" fillId="4" borderId="419" xfId="28" quotePrefix="1" applyFont="1" applyFill="1" applyBorder="1" applyAlignment="1">
      <alignment vertical="center" wrapText="1"/>
    </xf>
    <xf numFmtId="0" fontId="149" fillId="5" borderId="570" xfId="0" applyFont="1" applyFill="1" applyBorder="1" applyAlignment="1" applyProtection="1">
      <alignment horizontal="center" vertical="center"/>
    </xf>
    <xf numFmtId="0" fontId="149" fillId="5" borderId="571" xfId="0" applyFont="1" applyFill="1" applyBorder="1" applyAlignment="1" applyProtection="1">
      <alignment horizontal="center" vertical="center"/>
    </xf>
    <xf numFmtId="0" fontId="147" fillId="5" borderId="424" xfId="0" applyFont="1" applyFill="1" applyBorder="1" applyAlignment="1" applyProtection="1">
      <alignment horizontal="center" vertical="center"/>
      <protection locked="0"/>
    </xf>
    <xf numFmtId="0" fontId="147" fillId="5" borderId="569" xfId="0" applyFont="1" applyFill="1" applyBorder="1" applyAlignment="1" applyProtection="1">
      <alignment horizontal="center" vertical="center"/>
      <protection locked="0"/>
    </xf>
    <xf numFmtId="0" fontId="149" fillId="5" borderId="404" xfId="6" applyFont="1" applyFill="1" applyBorder="1" applyAlignment="1" applyProtection="1">
      <alignment horizontal="center" vertical="center" wrapText="1"/>
    </xf>
    <xf numFmtId="0" fontId="147" fillId="5" borderId="558" xfId="0" applyFont="1" applyFill="1" applyBorder="1" applyAlignment="1" applyProtection="1">
      <alignment horizontal="center" vertical="center"/>
      <protection locked="0"/>
    </xf>
    <xf numFmtId="0" fontId="152" fillId="5" borderId="575" xfId="0" applyFont="1" applyFill="1" applyBorder="1" applyAlignment="1" applyProtection="1">
      <alignment horizontal="center" vertical="center"/>
    </xf>
    <xf numFmtId="0" fontId="147" fillId="5" borderId="563" xfId="0" applyFont="1" applyFill="1" applyBorder="1" applyAlignment="1" applyProtection="1">
      <alignment horizontal="center" vertical="center"/>
      <protection locked="0"/>
    </xf>
    <xf numFmtId="0" fontId="149" fillId="5" borderId="575" xfId="6" applyFont="1" applyFill="1" applyBorder="1" applyAlignment="1" applyProtection="1">
      <alignment horizontal="center" vertical="center" wrapText="1"/>
    </xf>
    <xf numFmtId="0" fontId="148" fillId="5" borderId="344" xfId="28" applyFont="1" applyFill="1" applyBorder="1" applyAlignment="1" applyProtection="1">
      <alignment vertical="center" wrapText="1"/>
      <protection locked="0"/>
    </xf>
    <xf numFmtId="0" fontId="148" fillId="5" borderId="361" xfId="28" applyFont="1" applyFill="1" applyBorder="1" applyAlignment="1" applyProtection="1">
      <alignment vertical="center" wrapText="1"/>
      <protection locked="0"/>
    </xf>
    <xf numFmtId="0" fontId="148" fillId="5" borderId="363" xfId="28" applyFont="1" applyFill="1" applyBorder="1" applyAlignment="1" applyProtection="1">
      <alignment vertical="center" wrapText="1"/>
      <protection locked="0"/>
    </xf>
    <xf numFmtId="0" fontId="148" fillId="5" borderId="362" xfId="28" applyFont="1" applyFill="1" applyBorder="1" applyAlignment="1" applyProtection="1">
      <alignment vertical="center" wrapText="1"/>
      <protection locked="0"/>
    </xf>
    <xf numFmtId="0" fontId="148" fillId="5" borderId="364" xfId="28" applyFont="1" applyFill="1" applyBorder="1" applyAlignment="1" applyProtection="1">
      <alignment vertical="center" wrapText="1"/>
      <protection locked="0"/>
    </xf>
    <xf numFmtId="0" fontId="148" fillId="5" borderId="572" xfId="28" applyFont="1" applyFill="1" applyBorder="1" applyAlignment="1" applyProtection="1">
      <alignment vertical="center" wrapText="1"/>
      <protection locked="0"/>
    </xf>
    <xf numFmtId="0" fontId="149" fillId="5" borderId="574" xfId="0" applyFont="1" applyFill="1" applyBorder="1" applyAlignment="1" applyProtection="1">
      <alignment horizontal="center" vertical="center"/>
    </xf>
    <xf numFmtId="0" fontId="149" fillId="5" borderId="581" xfId="0" applyFont="1" applyFill="1" applyBorder="1" applyAlignment="1" applyProtection="1">
      <alignment horizontal="center" vertical="center"/>
    </xf>
    <xf numFmtId="0" fontId="141" fillId="4" borderId="570" xfId="10" quotePrefix="1" applyFont="1" applyFill="1" applyBorder="1" applyAlignment="1" applyProtection="1">
      <alignment vertical="center" wrapText="1"/>
      <protection locked="0"/>
    </xf>
    <xf numFmtId="0" fontId="138" fillId="5" borderId="565" xfId="6" applyFont="1" applyFill="1" applyBorder="1" applyAlignment="1" applyProtection="1">
      <alignment horizontal="center" vertical="center" wrapText="1"/>
      <protection locked="0"/>
    </xf>
    <xf numFmtId="0" fontId="138" fillId="5" borderId="442" xfId="6" applyFont="1" applyFill="1" applyBorder="1" applyAlignment="1" applyProtection="1">
      <alignment horizontal="center" vertical="center" wrapText="1"/>
      <protection locked="0"/>
    </xf>
    <xf numFmtId="0" fontId="140" fillId="5" borderId="523" xfId="6" applyFont="1" applyFill="1" applyBorder="1" applyAlignment="1" applyProtection="1">
      <alignment horizontal="center" vertical="center" wrapText="1"/>
      <protection locked="0"/>
    </xf>
    <xf numFmtId="0" fontId="140" fillId="5" borderId="522" xfId="6" applyFont="1" applyFill="1" applyBorder="1" applyAlignment="1" applyProtection="1">
      <alignment horizontal="center" vertical="center" wrapText="1"/>
      <protection locked="0"/>
    </xf>
    <xf numFmtId="0" fontId="140" fillId="5" borderId="564" xfId="6" applyFont="1" applyFill="1" applyBorder="1" applyAlignment="1" applyProtection="1">
      <alignment horizontal="center" vertical="center" wrapText="1"/>
      <protection locked="0"/>
    </xf>
    <xf numFmtId="0" fontId="140" fillId="5" borderId="561" xfId="6" applyFont="1" applyFill="1" applyBorder="1" applyAlignment="1" applyProtection="1">
      <alignment horizontal="center" vertical="center" wrapText="1"/>
      <protection locked="0"/>
    </xf>
    <xf numFmtId="0" fontId="140" fillId="5" borderId="560" xfId="6" applyFont="1" applyFill="1" applyBorder="1" applyAlignment="1" applyProtection="1">
      <alignment horizontal="center" vertical="center" wrapText="1"/>
      <protection locked="0"/>
    </xf>
    <xf numFmtId="0" fontId="145" fillId="5" borderId="570" xfId="10" applyFont="1" applyFill="1" applyBorder="1" applyAlignment="1" applyProtection="1">
      <alignment vertical="center" wrapText="1"/>
      <protection locked="0"/>
    </xf>
    <xf numFmtId="0" fontId="140" fillId="5" borderId="577" xfId="6" applyFont="1" applyFill="1" applyBorder="1" applyAlignment="1" applyProtection="1">
      <alignment horizontal="center" vertical="center" wrapText="1"/>
      <protection locked="0"/>
    </xf>
    <xf numFmtId="0" fontId="140" fillId="5" borderId="578" xfId="6" applyFont="1" applyFill="1" applyBorder="1" applyAlignment="1" applyProtection="1">
      <alignment horizontal="center" vertical="center" wrapText="1"/>
      <protection locked="0"/>
    </xf>
    <xf numFmtId="0" fontId="140" fillId="5" borderId="588" xfId="6" applyFont="1" applyFill="1" applyBorder="1" applyAlignment="1" applyProtection="1">
      <alignment horizontal="center" vertical="center" wrapText="1"/>
      <protection locked="0"/>
    </xf>
    <xf numFmtId="0" fontId="138" fillId="5" borderId="588" xfId="6" applyFont="1" applyFill="1" applyBorder="1" applyAlignment="1" applyProtection="1">
      <alignment horizontal="center" vertical="center" wrapText="1"/>
      <protection locked="0"/>
    </xf>
    <xf numFmtId="0" fontId="140" fillId="5" borderId="521" xfId="0" applyFont="1" applyFill="1" applyBorder="1" applyAlignment="1" applyProtection="1">
      <alignment horizontal="center" vertical="center"/>
      <protection locked="0"/>
    </xf>
    <xf numFmtId="0" fontId="140" fillId="5" borderId="558" xfId="0" applyFont="1" applyFill="1" applyBorder="1" applyAlignment="1" applyProtection="1">
      <alignment horizontal="center" vertical="center"/>
      <protection locked="0"/>
    </xf>
    <xf numFmtId="0" fontId="140" fillId="5" borderId="558" xfId="10" applyFont="1" applyFill="1" applyBorder="1" applyAlignment="1" applyProtection="1">
      <alignment horizontal="center" vertical="center" wrapText="1"/>
    </xf>
    <xf numFmtId="0" fontId="140" fillId="5" borderId="559" xfId="10" applyFont="1" applyFill="1" applyBorder="1" applyAlignment="1" applyProtection="1">
      <alignment horizontal="center" vertical="center" wrapText="1"/>
    </xf>
    <xf numFmtId="0" fontId="141" fillId="5" borderId="575" xfId="10" quotePrefix="1" applyFont="1" applyFill="1" applyBorder="1" applyAlignment="1" applyProtection="1">
      <alignment vertical="center" wrapText="1"/>
      <protection locked="0"/>
    </xf>
    <xf numFmtId="0" fontId="138" fillId="5" borderId="576" xfId="6" applyFont="1" applyFill="1" applyBorder="1" applyAlignment="1" applyProtection="1">
      <alignment horizontal="center" vertical="center" wrapText="1"/>
    </xf>
    <xf numFmtId="0" fontId="138" fillId="5" borderId="575" xfId="6" applyFont="1" applyFill="1" applyBorder="1" applyAlignment="1" applyProtection="1">
      <alignment horizontal="center" vertical="center" wrapText="1"/>
    </xf>
    <xf numFmtId="0" fontId="138" fillId="5" borderId="521" xfId="6" applyFont="1" applyFill="1" applyBorder="1" applyAlignment="1" applyProtection="1">
      <alignment horizontal="center" vertical="center" wrapText="1"/>
    </xf>
    <xf numFmtId="0" fontId="138" fillId="5" borderId="558" xfId="6" applyFont="1" applyFill="1" applyBorder="1" applyAlignment="1" applyProtection="1">
      <alignment horizontal="center" vertical="center" wrapText="1"/>
    </xf>
    <xf numFmtId="0" fontId="138" fillId="5" borderId="559" xfId="6" applyFont="1" applyFill="1" applyBorder="1" applyAlignment="1" applyProtection="1">
      <alignment horizontal="center" vertical="center" wrapText="1"/>
    </xf>
    <xf numFmtId="0" fontId="141" fillId="5" borderId="285" xfId="10" quotePrefix="1" applyFont="1" applyFill="1" applyBorder="1" applyAlignment="1" applyProtection="1">
      <alignment vertical="center" wrapText="1"/>
      <protection locked="0"/>
    </xf>
    <xf numFmtId="0" fontId="157" fillId="5" borderId="574" xfId="0" applyFont="1" applyFill="1" applyBorder="1" applyAlignment="1" applyProtection="1">
      <alignment horizontal="left" vertical="center" wrapText="1"/>
      <protection locked="0"/>
    </xf>
    <xf numFmtId="0" fontId="138" fillId="5" borderId="581" xfId="6" applyFont="1" applyFill="1" applyBorder="1" applyAlignment="1" applyProtection="1">
      <alignment horizontal="center" vertical="center" wrapText="1"/>
      <protection locked="0"/>
    </xf>
    <xf numFmtId="0" fontId="138" fillId="5" borderId="573" xfId="6" applyFont="1" applyFill="1" applyBorder="1" applyAlignment="1" applyProtection="1">
      <alignment horizontal="center" vertical="center" wrapText="1"/>
      <protection locked="0"/>
    </xf>
    <xf numFmtId="0" fontId="138" fillId="5" borderId="583" xfId="6" applyFont="1" applyFill="1" applyBorder="1" applyAlignment="1" applyProtection="1">
      <alignment horizontal="center" vertical="center" wrapText="1"/>
      <protection locked="0"/>
    </xf>
    <xf numFmtId="0" fontId="138" fillId="5" borderId="570" xfId="6" applyFont="1" applyFill="1" applyBorder="1" applyAlignment="1" applyProtection="1">
      <alignment vertical="center" wrapText="1"/>
      <protection locked="0"/>
    </xf>
    <xf numFmtId="0" fontId="140" fillId="5" borderId="578" xfId="6" applyFont="1" applyFill="1" applyBorder="1" applyAlignment="1" applyProtection="1">
      <alignment vertical="center" wrapText="1"/>
      <protection locked="0"/>
    </xf>
    <xf numFmtId="0" fontId="140" fillId="4" borderId="33" xfId="10" quotePrefix="1" applyFont="1" applyFill="1" applyBorder="1" applyAlignment="1">
      <alignment horizontal="left" vertical="center" wrapText="1"/>
    </xf>
    <xf numFmtId="0" fontId="141" fillId="5" borderId="521" xfId="0" applyFont="1" applyFill="1" applyBorder="1" applyAlignment="1" applyProtection="1">
      <alignment horizontal="center" vertical="center" wrapText="1"/>
      <protection locked="0"/>
    </xf>
    <xf numFmtId="0" fontId="141" fillId="5" borderId="559" xfId="0" applyFont="1" applyFill="1" applyBorder="1" applyAlignment="1" applyProtection="1">
      <alignment horizontal="center" vertical="center" wrapText="1"/>
      <protection locked="0"/>
    </xf>
    <xf numFmtId="0" fontId="52" fillId="5" borderId="577" xfId="10" quotePrefix="1" applyFont="1" applyFill="1" applyBorder="1" applyAlignment="1" applyProtection="1">
      <alignment horizontal="center" vertical="center" wrapText="1"/>
      <protection locked="0"/>
    </xf>
    <xf numFmtId="0" fontId="52" fillId="5" borderId="578" xfId="10" quotePrefix="1" applyFont="1" applyFill="1" applyBorder="1" applyAlignment="1" applyProtection="1">
      <alignment horizontal="center" vertical="center" wrapText="1"/>
      <protection locked="0"/>
    </xf>
    <xf numFmtId="0" fontId="52" fillId="5" borderId="588" xfId="10" quotePrefix="1" applyFont="1" applyFill="1" applyBorder="1" applyAlignment="1" applyProtection="1">
      <alignment horizontal="center" vertical="center" wrapText="1"/>
      <protection locked="0"/>
    </xf>
    <xf numFmtId="0" fontId="52" fillId="5" borderId="580" xfId="10" quotePrefix="1" applyFont="1" applyFill="1" applyBorder="1" applyAlignment="1" applyProtection="1">
      <alignment horizontal="center" vertical="center" wrapText="1"/>
      <protection locked="0"/>
    </xf>
    <xf numFmtId="0" fontId="53" fillId="5" borderId="577" xfId="0" applyFont="1" applyFill="1" applyBorder="1" applyAlignment="1" applyProtection="1">
      <alignment horizontal="center" vertical="center" wrapText="1"/>
      <protection locked="0"/>
    </xf>
    <xf numFmtId="0" fontId="53" fillId="5" borderId="588" xfId="0" applyFont="1" applyFill="1" applyBorder="1" applyAlignment="1" applyProtection="1">
      <alignment horizontal="center" vertical="center" wrapText="1"/>
      <protection locked="0"/>
    </xf>
    <xf numFmtId="0" fontId="50" fillId="5" borderId="574" xfId="10" quotePrefix="1" applyFont="1" applyFill="1" applyBorder="1" applyAlignment="1" applyProtection="1">
      <alignment horizontal="center" vertical="center" wrapText="1"/>
      <protection locked="0"/>
    </xf>
    <xf numFmtId="0" fontId="50" fillId="5" borderId="575" xfId="10" quotePrefix="1" applyFont="1" applyFill="1" applyBorder="1" applyAlignment="1" applyProtection="1">
      <alignment horizontal="center" vertical="center" wrapText="1"/>
      <protection locked="0"/>
    </xf>
    <xf numFmtId="0" fontId="140" fillId="5" borderId="586" xfId="10" applyFont="1" applyFill="1" applyBorder="1" applyAlignment="1" applyProtection="1">
      <alignment horizontal="center" vertical="center" wrapText="1"/>
      <protection locked="0"/>
    </xf>
    <xf numFmtId="0" fontId="141" fillId="5" borderId="576" xfId="0" applyFont="1" applyFill="1" applyBorder="1" applyAlignment="1" applyProtection="1">
      <alignment horizontal="center" vertical="center" wrapText="1"/>
      <protection locked="0"/>
    </xf>
    <xf numFmtId="0" fontId="141" fillId="5" borderId="585" xfId="0" applyFont="1" applyFill="1" applyBorder="1" applyAlignment="1" applyProtection="1">
      <alignment horizontal="center" vertical="center" wrapText="1"/>
      <protection locked="0"/>
    </xf>
    <xf numFmtId="0" fontId="140" fillId="5" borderId="576" xfId="10" applyFont="1" applyFill="1" applyBorder="1" applyAlignment="1" applyProtection="1">
      <alignment horizontal="center" vertical="center" wrapText="1"/>
    </xf>
    <xf numFmtId="0" fontId="140" fillId="5" borderId="575" xfId="10" applyFont="1" applyFill="1" applyBorder="1" applyAlignment="1" applyProtection="1">
      <alignment horizontal="center" vertical="center" wrapText="1"/>
    </xf>
    <xf numFmtId="0" fontId="138" fillId="4" borderId="576" xfId="3" quotePrefix="1" applyFont="1" applyFill="1" applyBorder="1" applyAlignment="1" applyProtection="1">
      <alignment horizontal="center" textRotation="90" wrapText="1"/>
      <protection locked="0"/>
    </xf>
    <xf numFmtId="0" fontId="138" fillId="5" borderId="577" xfId="10" applyFont="1" applyFill="1" applyBorder="1" applyAlignment="1" applyProtection="1">
      <alignment vertical="center" wrapText="1"/>
      <protection locked="0"/>
    </xf>
    <xf numFmtId="0" fontId="140" fillId="5" borderId="588" xfId="10" applyFont="1" applyFill="1" applyBorder="1" applyAlignment="1" applyProtection="1">
      <alignment vertical="center" wrapText="1"/>
      <protection locked="0"/>
    </xf>
    <xf numFmtId="0" fontId="141" fillId="5" borderId="577" xfId="0" applyFont="1" applyFill="1" applyBorder="1" applyAlignment="1" applyProtection="1">
      <alignment horizontal="left" vertical="center" wrapText="1"/>
      <protection locked="0"/>
    </xf>
    <xf numFmtId="0" fontId="141" fillId="5" borderId="588" xfId="0" applyFont="1" applyFill="1" applyBorder="1" applyAlignment="1" applyProtection="1">
      <alignment horizontal="left" vertical="center" wrapText="1"/>
      <protection locked="0"/>
    </xf>
    <xf numFmtId="0" fontId="138" fillId="5" borderId="576" xfId="6" applyFont="1" applyFill="1" applyBorder="1" applyAlignment="1" applyProtection="1">
      <alignment vertical="center" wrapText="1"/>
      <protection locked="0"/>
    </xf>
    <xf numFmtId="0" fontId="138" fillId="5" borderId="584" xfId="6" applyFont="1" applyFill="1" applyBorder="1" applyAlignment="1" applyProtection="1">
      <alignment vertical="center" wrapText="1"/>
      <protection locked="0"/>
    </xf>
    <xf numFmtId="0" fontId="141" fillId="5" borderId="565" xfId="0" applyFont="1" applyFill="1" applyBorder="1" applyAlignment="1" applyProtection="1">
      <alignment horizontal="center" vertical="center" wrapText="1"/>
      <protection locked="0"/>
    </xf>
    <xf numFmtId="0" fontId="141" fillId="5" borderId="575" xfId="10" applyFont="1" applyFill="1" applyBorder="1" applyAlignment="1" applyProtection="1">
      <alignment vertical="center" wrapText="1"/>
      <protection locked="0"/>
    </xf>
    <xf numFmtId="0" fontId="140" fillId="5" borderId="576" xfId="6" applyFont="1" applyFill="1" applyBorder="1" applyAlignment="1" applyProtection="1">
      <alignment horizontal="center" vertical="center" wrapText="1"/>
      <protection locked="0"/>
    </xf>
    <xf numFmtId="0" fontId="140" fillId="5" borderId="584" xfId="6" applyFont="1" applyFill="1" applyBorder="1" applyAlignment="1" applyProtection="1">
      <alignment horizontal="center" vertical="center" wrapText="1"/>
      <protection locked="0"/>
    </xf>
    <xf numFmtId="0" fontId="140" fillId="5" borderId="585" xfId="6" applyFont="1" applyFill="1" applyBorder="1" applyAlignment="1" applyProtection="1">
      <alignment horizontal="center" vertical="center" wrapText="1"/>
      <protection locked="0"/>
    </xf>
    <xf numFmtId="0" fontId="138" fillId="4" borderId="575" xfId="3" quotePrefix="1" applyFont="1" applyFill="1" applyBorder="1" applyAlignment="1" applyProtection="1">
      <alignment horizontal="center" textRotation="90" wrapText="1"/>
      <protection locked="0"/>
    </xf>
    <xf numFmtId="0" fontId="138" fillId="5" borderId="576" xfId="10" applyFont="1" applyFill="1" applyBorder="1" applyAlignment="1" applyProtection="1">
      <alignment horizontal="center" vertical="center" wrapText="1"/>
    </xf>
    <xf numFmtId="0" fontId="143" fillId="5" borderId="576" xfId="0" applyFont="1" applyFill="1" applyBorder="1" applyAlignment="1" applyProtection="1">
      <alignment horizontal="center" vertical="center"/>
    </xf>
    <xf numFmtId="0" fontId="26" fillId="0" borderId="32" xfId="24" applyFont="1" applyBorder="1" applyAlignment="1">
      <alignment horizontal="center" vertical="center" wrapText="1"/>
    </xf>
    <xf numFmtId="0" fontId="26" fillId="0" borderId="21" xfId="24" applyFont="1" applyBorder="1" applyAlignment="1">
      <alignment horizontal="center" vertical="center" wrapText="1"/>
    </xf>
    <xf numFmtId="0" fontId="26" fillId="0" borderId="20" xfId="24" applyFont="1" applyBorder="1" applyAlignment="1">
      <alignment horizontal="center" vertical="center" wrapText="1"/>
    </xf>
    <xf numFmtId="0" fontId="3" fillId="0" borderId="427" xfId="24" applyBorder="1" applyAlignment="1">
      <alignment horizontal="center"/>
    </xf>
    <xf numFmtId="0" fontId="3" fillId="0" borderId="417" xfId="24" applyBorder="1" applyAlignment="1">
      <alignment horizontal="center"/>
    </xf>
    <xf numFmtId="0" fontId="3" fillId="0" borderId="128" xfId="24" applyBorder="1" applyAlignment="1">
      <alignment horizontal="center"/>
    </xf>
    <xf numFmtId="0" fontId="26" fillId="0" borderId="371" xfId="24" applyFont="1" applyBorder="1" applyAlignment="1">
      <alignment horizontal="center" vertical="center" wrapText="1"/>
    </xf>
    <xf numFmtId="0" fontId="26" fillId="0" borderId="418" xfId="24" applyFont="1" applyBorder="1" applyAlignment="1">
      <alignment horizontal="center" vertical="center" wrapText="1"/>
    </xf>
    <xf numFmtId="0" fontId="26" fillId="0" borderId="403" xfId="24" applyFont="1" applyBorder="1" applyAlignment="1">
      <alignment horizontal="center" vertical="center" wrapText="1"/>
    </xf>
    <xf numFmtId="0" fontId="30" fillId="0" borderId="382" xfId="24" applyFont="1" applyBorder="1" applyAlignment="1">
      <alignment horizontal="center" vertical="center"/>
    </xf>
    <xf numFmtId="0" fontId="30" fillId="0" borderId="403" xfId="24" applyFont="1" applyBorder="1" applyAlignment="1">
      <alignment horizontal="center" vertical="center"/>
    </xf>
    <xf numFmtId="0" fontId="69" fillId="0" borderId="572" xfId="24" applyFont="1" applyBorder="1" applyAlignment="1">
      <alignment horizontal="center" vertical="center" wrapText="1"/>
    </xf>
    <xf numFmtId="0" fontId="70" fillId="0" borderId="418" xfId="24" applyFont="1" applyBorder="1"/>
    <xf numFmtId="0" fontId="70" fillId="0" borderId="403" xfId="24" applyFont="1" applyBorder="1"/>
    <xf numFmtId="0" fontId="70" fillId="0" borderId="382" xfId="24" applyFont="1" applyBorder="1"/>
    <xf numFmtId="0" fontId="32" fillId="0" borderId="371" xfId="0" applyFont="1" applyFill="1" applyBorder="1" applyAlignment="1">
      <alignment horizontal="left"/>
    </xf>
    <xf numFmtId="0" fontId="32" fillId="0" borderId="572" xfId="0" applyFont="1" applyFill="1" applyBorder="1" applyAlignment="1">
      <alignment horizontal="center"/>
    </xf>
    <xf numFmtId="0" fontId="33" fillId="0" borderId="373" xfId="0" applyFont="1" applyFill="1" applyBorder="1" applyAlignment="1">
      <alignment horizontal="center"/>
    </xf>
    <xf numFmtId="49" fontId="32" fillId="0" borderId="375" xfId="0" applyNumberFormat="1" applyFont="1" applyFill="1" applyBorder="1" applyAlignment="1">
      <alignment horizontal="left"/>
    </xf>
    <xf numFmtId="0" fontId="32" fillId="0" borderId="375" xfId="0" applyFont="1" applyFill="1" applyBorder="1" applyAlignment="1">
      <alignment horizontal="left"/>
    </xf>
    <xf numFmtId="17" fontId="32" fillId="0" borderId="375" xfId="0" applyNumberFormat="1" applyFont="1" applyFill="1" applyBorder="1" applyAlignment="1">
      <alignment horizontal="left"/>
    </xf>
    <xf numFmtId="49" fontId="32" fillId="0" borderId="563" xfId="0" applyNumberFormat="1" applyFont="1" applyFill="1" applyBorder="1" applyAlignment="1">
      <alignment horizontal="left"/>
    </xf>
    <xf numFmtId="0" fontId="32" fillId="0" borderId="563" xfId="0" applyFont="1" applyFill="1" applyBorder="1" applyAlignment="1">
      <alignment horizontal="left"/>
    </xf>
    <xf numFmtId="0" fontId="33" fillId="0" borderId="128" xfId="0" applyFont="1" applyFill="1" applyBorder="1" applyAlignment="1">
      <alignment horizontal="center"/>
    </xf>
    <xf numFmtId="0" fontId="33" fillId="0" borderId="574" xfId="0" applyFont="1" applyFill="1" applyBorder="1" applyAlignment="1">
      <alignment horizontal="left" vertical="center"/>
    </xf>
    <xf numFmtId="0" fontId="115" fillId="0" borderId="573" xfId="0" applyFont="1" applyFill="1" applyBorder="1" applyAlignment="1">
      <alignment horizontal="center"/>
    </xf>
    <xf numFmtId="0" fontId="33" fillId="0" borderId="583" xfId="0" applyFont="1" applyFill="1" applyBorder="1" applyAlignment="1">
      <alignment horizontal="center"/>
    </xf>
    <xf numFmtId="49" fontId="115" fillId="0" borderId="371" xfId="0" applyNumberFormat="1" applyFont="1" applyFill="1" applyBorder="1" applyAlignment="1">
      <alignment horizontal="left"/>
    </xf>
    <xf numFmtId="0" fontId="116" fillId="0" borderId="572" xfId="0" applyFont="1" applyFill="1" applyBorder="1" applyAlignment="1">
      <alignment horizontal="center"/>
    </xf>
    <xf numFmtId="0" fontId="116" fillId="0" borderId="572" xfId="24" applyFont="1" applyFill="1" applyBorder="1" applyAlignment="1">
      <alignment horizontal="center"/>
    </xf>
    <xf numFmtId="0" fontId="116" fillId="0" borderId="373" xfId="24" applyFont="1" applyFill="1" applyBorder="1" applyAlignment="1">
      <alignment horizontal="center"/>
    </xf>
    <xf numFmtId="0" fontId="111" fillId="0" borderId="373" xfId="24" applyFont="1" applyFill="1" applyBorder="1" applyAlignment="1">
      <alignment horizontal="center" vertical="center" wrapText="1"/>
    </xf>
    <xf numFmtId="49" fontId="114" fillId="0" borderId="371" xfId="0" applyNumberFormat="1" applyFont="1" applyFill="1" applyBorder="1" applyAlignment="1">
      <alignment horizontal="left"/>
    </xf>
    <xf numFmtId="0" fontId="116" fillId="0" borderId="418" xfId="24" applyFont="1" applyFill="1" applyBorder="1" applyAlignment="1">
      <alignment horizontal="center"/>
    </xf>
    <xf numFmtId="0" fontId="116" fillId="0" borderId="403" xfId="24" applyFont="1" applyFill="1" applyBorder="1" applyAlignment="1">
      <alignment horizontal="center"/>
    </xf>
    <xf numFmtId="0" fontId="32" fillId="0" borderId="418" xfId="24" applyFont="1" applyFill="1" applyBorder="1" applyAlignment="1">
      <alignment horizontal="center"/>
    </xf>
    <xf numFmtId="0" fontId="32" fillId="0" borderId="403" xfId="24" applyFont="1" applyFill="1" applyBorder="1" applyAlignment="1">
      <alignment horizontal="center"/>
    </xf>
    <xf numFmtId="0" fontId="33" fillId="0" borderId="373" xfId="24" applyFont="1" applyFill="1" applyBorder="1" applyAlignment="1">
      <alignment horizontal="center" vertical="center" wrapText="1"/>
    </xf>
    <xf numFmtId="0" fontId="32" fillId="0" borderId="440" xfId="24" applyFont="1" applyFill="1" applyBorder="1" applyAlignment="1">
      <alignment horizontal="center"/>
    </xf>
    <xf numFmtId="0" fontId="32" fillId="0" borderId="569" xfId="24" applyFont="1" applyFill="1" applyBorder="1" applyAlignment="1">
      <alignment horizontal="center"/>
    </xf>
    <xf numFmtId="0" fontId="32" fillId="0" borderId="590" xfId="24" applyFont="1" applyFill="1" applyBorder="1" applyAlignment="1">
      <alignment horizontal="center"/>
    </xf>
    <xf numFmtId="0" fontId="33" fillId="0" borderId="569" xfId="24" applyFont="1" applyFill="1" applyBorder="1" applyAlignment="1">
      <alignment horizontal="center" vertical="center" wrapText="1"/>
    </xf>
    <xf numFmtId="49" fontId="114" fillId="0" borderId="574" xfId="0" applyNumberFormat="1" applyFont="1" applyFill="1" applyBorder="1" applyAlignment="1">
      <alignment horizontal="left"/>
    </xf>
    <xf numFmtId="0" fontId="115" fillId="0" borderId="574" xfId="0" applyFont="1" applyFill="1" applyBorder="1" applyAlignment="1">
      <alignment horizontal="center"/>
    </xf>
    <xf numFmtId="0" fontId="115" fillId="0" borderId="591" xfId="0" applyFont="1" applyFill="1" applyBorder="1" applyAlignment="1">
      <alignment horizontal="center"/>
    </xf>
    <xf numFmtId="0" fontId="115" fillId="0" borderId="583" xfId="0" applyFont="1" applyFill="1" applyBorder="1" applyAlignment="1">
      <alignment horizontal="center"/>
    </xf>
    <xf numFmtId="49" fontId="118" fillId="0" borderId="371" xfId="0" applyNumberFormat="1" applyFont="1" applyFill="1" applyBorder="1" applyAlignment="1">
      <alignment horizontal="left"/>
    </xf>
    <xf numFmtId="49" fontId="34" fillId="0" borderId="417" xfId="0" applyNumberFormat="1" applyFont="1" applyFill="1" applyBorder="1" applyAlignment="1">
      <alignment horizontal="left"/>
    </xf>
    <xf numFmtId="0" fontId="32" fillId="0" borderId="590" xfId="0" applyFont="1" applyFill="1" applyBorder="1" applyAlignment="1">
      <alignment horizontal="center"/>
    </xf>
    <xf numFmtId="0" fontId="32" fillId="0" borderId="592" xfId="0" applyFont="1" applyFill="1" applyBorder="1" applyAlignment="1">
      <alignment horizontal="center"/>
    </xf>
    <xf numFmtId="0" fontId="32" fillId="0" borderId="437" xfId="0" applyFont="1" applyFill="1" applyBorder="1" applyAlignment="1">
      <alignment horizontal="center"/>
    </xf>
    <xf numFmtId="49" fontId="114" fillId="0" borderId="32" xfId="0" applyNumberFormat="1" applyFont="1" applyFill="1" applyBorder="1" applyAlignment="1">
      <alignment horizontal="left"/>
    </xf>
    <xf numFmtId="0" fontId="32" fillId="0" borderId="593" xfId="0" applyFont="1" applyFill="1" applyBorder="1" applyAlignment="1">
      <alignment horizontal="center"/>
    </xf>
    <xf numFmtId="0" fontId="32" fillId="0" borderId="594" xfId="0" applyFont="1" applyFill="1" applyBorder="1" applyAlignment="1">
      <alignment horizontal="center"/>
    </xf>
    <xf numFmtId="0" fontId="32" fillId="0" borderId="21" xfId="0" applyFont="1" applyFill="1" applyBorder="1" applyAlignment="1">
      <alignment horizontal="center"/>
    </xf>
    <xf numFmtId="0" fontId="32" fillId="0" borderId="595" xfId="0" applyFont="1" applyFill="1" applyBorder="1" applyAlignment="1">
      <alignment horizontal="center"/>
    </xf>
    <xf numFmtId="0" fontId="32" fillId="0" borderId="596" xfId="0" applyFont="1" applyFill="1" applyBorder="1" applyAlignment="1">
      <alignment horizontal="center"/>
    </xf>
    <xf numFmtId="0" fontId="32" fillId="0" borderId="20" xfId="0" applyFont="1" applyFill="1" applyBorder="1" applyAlignment="1">
      <alignment horizontal="center"/>
    </xf>
    <xf numFmtId="0" fontId="32" fillId="0" borderId="597" xfId="0" applyFont="1" applyFill="1" applyBorder="1" applyAlignment="1">
      <alignment horizontal="center"/>
    </xf>
    <xf numFmtId="0" fontId="32" fillId="0" borderId="598" xfId="0" applyFont="1" applyFill="1" applyBorder="1" applyAlignment="1">
      <alignment horizontal="center"/>
    </xf>
    <xf numFmtId="0" fontId="32" fillId="0" borderId="599" xfId="0" applyFont="1" applyFill="1" applyBorder="1" applyAlignment="1">
      <alignment horizontal="center"/>
    </xf>
    <xf numFmtId="0" fontId="32" fillId="0" borderId="430" xfId="0" applyFont="1" applyFill="1" applyBorder="1" applyAlignment="1">
      <alignment horizontal="center"/>
    </xf>
    <xf numFmtId="0" fontId="60" fillId="0" borderId="573" xfId="0" applyFont="1" applyFill="1" applyBorder="1" applyAlignment="1">
      <alignment horizontal="center"/>
    </xf>
    <xf numFmtId="0" fontId="26" fillId="0" borderId="427" xfId="0" applyFont="1" applyBorder="1" applyAlignment="1">
      <alignment horizontal="center" vertical="center" wrapText="1"/>
    </xf>
    <xf numFmtId="0" fontId="69" fillId="0" borderId="371" xfId="24" applyFont="1" applyBorder="1" applyAlignment="1">
      <alignment horizontal="center" vertical="center" wrapText="1"/>
    </xf>
    <xf numFmtId="0" fontId="71" fillId="0" borderId="312" xfId="0" applyFont="1" applyBorder="1" applyAlignment="1">
      <alignment horizontal="center" vertical="center" textRotation="90" wrapText="1"/>
    </xf>
    <xf numFmtId="0" fontId="32" fillId="0" borderId="312" xfId="0" applyNumberFormat="1" applyFont="1" applyFill="1" applyBorder="1" applyAlignment="1">
      <alignment horizontal="center" vertical="center" wrapText="1"/>
    </xf>
    <xf numFmtId="0" fontId="33" fillId="0" borderId="373" xfId="0" applyNumberFormat="1" applyFont="1" applyFill="1" applyBorder="1" applyAlignment="1">
      <alignment horizontal="center" vertical="center" wrapText="1"/>
    </xf>
    <xf numFmtId="49" fontId="32" fillId="0" borderId="440" xfId="0" applyNumberFormat="1" applyFont="1" applyFill="1" applyBorder="1" applyAlignment="1">
      <alignment horizontal="left"/>
    </xf>
    <xf numFmtId="0" fontId="32" fillId="0" borderId="440" xfId="0" applyFont="1" applyFill="1" applyBorder="1" applyAlignment="1">
      <alignment horizontal="left"/>
    </xf>
    <xf numFmtId="0" fontId="32" fillId="0" borderId="590" xfId="0" applyNumberFormat="1" applyFont="1" applyFill="1" applyBorder="1" applyAlignment="1">
      <alignment horizontal="center" vertical="center"/>
    </xf>
    <xf numFmtId="0" fontId="32" fillId="0" borderId="600" xfId="0" applyNumberFormat="1" applyFont="1" applyFill="1" applyBorder="1" applyAlignment="1">
      <alignment horizontal="center" vertical="center" wrapText="1"/>
    </xf>
    <xf numFmtId="0" fontId="114" fillId="0" borderId="574" xfId="0" applyNumberFormat="1" applyFont="1" applyFill="1" applyBorder="1" applyAlignment="1">
      <alignment horizontal="center" vertical="center"/>
    </xf>
    <xf numFmtId="0" fontId="33" fillId="0" borderId="591" xfId="0" applyNumberFormat="1" applyFont="1" applyFill="1" applyBorder="1" applyAlignment="1">
      <alignment horizontal="center" vertical="center"/>
    </xf>
    <xf numFmtId="0" fontId="114" fillId="0" borderId="591" xfId="0" applyNumberFormat="1" applyFont="1" applyFill="1" applyBorder="1" applyAlignment="1">
      <alignment horizontal="center" vertical="center" wrapText="1"/>
    </xf>
    <xf numFmtId="0" fontId="33" fillId="0" borderId="583" xfId="0" applyNumberFormat="1" applyFont="1" applyFill="1" applyBorder="1" applyAlignment="1">
      <alignment horizontal="center" vertical="center" wrapText="1"/>
    </xf>
    <xf numFmtId="0" fontId="119" fillId="0" borderId="382" xfId="0" applyNumberFormat="1" applyFont="1" applyFill="1" applyBorder="1" applyAlignment="1">
      <alignment horizontal="center" vertical="center"/>
    </xf>
    <xf numFmtId="0" fontId="32" fillId="0" borderId="418" xfId="0" applyFont="1" applyFill="1" applyBorder="1" applyAlignment="1">
      <alignment horizontal="left"/>
    </xf>
    <xf numFmtId="49" fontId="114" fillId="0" borderId="419" xfId="0" applyNumberFormat="1" applyFont="1" applyFill="1" applyBorder="1" applyAlignment="1">
      <alignment horizontal="left"/>
    </xf>
    <xf numFmtId="0" fontId="114" fillId="0" borderId="321" xfId="0" applyNumberFormat="1" applyFont="1" applyFill="1" applyBorder="1" applyAlignment="1">
      <alignment horizontal="center" vertical="center"/>
    </xf>
    <xf numFmtId="0" fontId="114" fillId="0" borderId="435" xfId="0" applyNumberFormat="1" applyFont="1" applyFill="1" applyBorder="1" applyAlignment="1">
      <alignment horizontal="center" vertical="center"/>
    </xf>
    <xf numFmtId="0" fontId="114" fillId="0" borderId="322" xfId="0" applyNumberFormat="1" applyFont="1" applyFill="1" applyBorder="1" applyAlignment="1">
      <alignment horizontal="center" vertical="center"/>
    </xf>
    <xf numFmtId="0" fontId="114" fillId="0" borderId="323" xfId="0" applyNumberFormat="1" applyFont="1" applyFill="1" applyBorder="1" applyAlignment="1">
      <alignment horizontal="center" vertical="center"/>
    </xf>
    <xf numFmtId="0" fontId="114" fillId="0" borderId="324" xfId="0" applyNumberFormat="1" applyFont="1" applyFill="1" applyBorder="1" applyAlignment="1">
      <alignment horizontal="center" vertical="center"/>
    </xf>
    <xf numFmtId="0" fontId="114" fillId="0" borderId="325" xfId="0" applyNumberFormat="1" applyFont="1" applyFill="1" applyBorder="1" applyAlignment="1">
      <alignment horizontal="center" vertical="center"/>
    </xf>
    <xf numFmtId="0" fontId="115" fillId="0" borderId="323" xfId="0" applyNumberFormat="1" applyFont="1" applyFill="1" applyBorder="1" applyAlignment="1">
      <alignment horizontal="center" vertical="center" wrapText="1"/>
    </xf>
    <xf numFmtId="0" fontId="115" fillId="0" borderId="324" xfId="0" applyNumberFormat="1" applyFont="1" applyFill="1" applyBorder="1" applyAlignment="1">
      <alignment horizontal="center" vertical="center" wrapText="1"/>
    </xf>
    <xf numFmtId="0" fontId="33" fillId="0" borderId="437" xfId="0" applyNumberFormat="1" applyFont="1" applyFill="1" applyBorder="1" applyAlignment="1">
      <alignment horizontal="center" vertical="center" wrapText="1"/>
    </xf>
    <xf numFmtId="49" fontId="118" fillId="0" borderId="420" xfId="0" applyNumberFormat="1" applyFont="1" applyFill="1" applyBorder="1" applyAlignment="1">
      <alignment horizontal="left"/>
    </xf>
    <xf numFmtId="0" fontId="103" fillId="0" borderId="52" xfId="0" applyNumberFormat="1" applyFont="1" applyFill="1" applyBorder="1" applyAlignment="1">
      <alignment horizontal="left"/>
    </xf>
    <xf numFmtId="0" fontId="103" fillId="0" borderId="430" xfId="0" applyNumberFormat="1" applyFont="1" applyFill="1" applyBorder="1" applyAlignment="1">
      <alignment horizontal="left"/>
    </xf>
    <xf numFmtId="0" fontId="103" fillId="0" borderId="87" xfId="0" applyNumberFormat="1" applyFont="1" applyFill="1" applyBorder="1" applyAlignment="1">
      <alignment horizontal="left"/>
    </xf>
    <xf numFmtId="0" fontId="125" fillId="0" borderId="317" xfId="0" applyNumberFormat="1" applyFont="1" applyFill="1" applyBorder="1" applyAlignment="1">
      <alignment horizontal="center" vertical="center"/>
    </xf>
    <xf numFmtId="0" fontId="125" fillId="0" borderId="87" xfId="0" applyNumberFormat="1" applyFont="1" applyFill="1" applyBorder="1" applyAlignment="1">
      <alignment horizontal="center" vertical="center"/>
    </xf>
    <xf numFmtId="0" fontId="125" fillId="0" borderId="53" xfId="0" applyNumberFormat="1" applyFont="1" applyFill="1" applyBorder="1" applyAlignment="1">
      <alignment horizontal="center" vertical="center"/>
    </xf>
    <xf numFmtId="0" fontId="125" fillId="0" borderId="57" xfId="0" applyNumberFormat="1" applyFont="1" applyFill="1" applyBorder="1" applyAlignment="1">
      <alignment horizontal="center" vertical="center"/>
    </xf>
    <xf numFmtId="0" fontId="119" fillId="0" borderId="34" xfId="0" applyNumberFormat="1" applyFont="1" applyFill="1" applyBorder="1" applyAlignment="1">
      <alignment horizontal="center" vertical="center"/>
    </xf>
    <xf numFmtId="0" fontId="119" fillId="0" borderId="312" xfId="0" applyNumberFormat="1" applyFont="1" applyFill="1" applyBorder="1" applyAlignment="1">
      <alignment horizontal="center" vertical="center"/>
    </xf>
    <xf numFmtId="0" fontId="119" fillId="0" borderId="74" xfId="0" applyNumberFormat="1" applyFont="1" applyFill="1" applyBorder="1" applyAlignment="1">
      <alignment horizontal="center" vertical="center"/>
    </xf>
    <xf numFmtId="0" fontId="119" fillId="0" borderId="364" xfId="0" applyNumberFormat="1" applyFont="1" applyFill="1" applyBorder="1" applyAlignment="1">
      <alignment horizontal="center" vertical="center"/>
    </xf>
    <xf numFmtId="0" fontId="119" fillId="0" borderId="35" xfId="0" applyNumberFormat="1" applyFont="1" applyFill="1" applyBorder="1" applyAlignment="1">
      <alignment horizontal="center" vertical="center"/>
    </xf>
    <xf numFmtId="0" fontId="119" fillId="0" borderId="50" xfId="0" applyNumberFormat="1" applyFont="1" applyFill="1" applyBorder="1" applyAlignment="1">
      <alignment horizontal="center" vertical="center"/>
    </xf>
    <xf numFmtId="0" fontId="114" fillId="0" borderId="310" xfId="0" applyNumberFormat="1" applyFont="1" applyFill="1" applyBorder="1" applyAlignment="1">
      <alignment horizontal="center" vertical="center"/>
    </xf>
    <xf numFmtId="0" fontId="114" fillId="0" borderId="590" xfId="0" applyNumberFormat="1" applyFont="1" applyFill="1" applyBorder="1" applyAlignment="1">
      <alignment horizontal="center" vertical="center"/>
    </xf>
    <xf numFmtId="0" fontId="114" fillId="0" borderId="564" xfId="0" applyNumberFormat="1" applyFont="1" applyFill="1" applyBorder="1" applyAlignment="1">
      <alignment horizontal="center" vertical="center"/>
    </xf>
    <xf numFmtId="0" fontId="114" fillId="0" borderId="440" xfId="0" applyNumberFormat="1" applyFont="1" applyFill="1" applyBorder="1" applyAlignment="1">
      <alignment horizontal="center" vertical="center"/>
    </xf>
    <xf numFmtId="0" fontId="114" fillId="0" borderId="601" xfId="0" applyNumberFormat="1" applyFont="1" applyFill="1" applyBorder="1" applyAlignment="1">
      <alignment horizontal="center" vertical="center"/>
    </xf>
    <xf numFmtId="0" fontId="114" fillId="0" borderId="311" xfId="0" applyNumberFormat="1" applyFont="1" applyFill="1" applyBorder="1" applyAlignment="1">
      <alignment horizontal="center" vertical="center"/>
    </xf>
    <xf numFmtId="0" fontId="114" fillId="0" borderId="320" xfId="0" applyNumberFormat="1" applyFont="1" applyFill="1" applyBorder="1" applyAlignment="1">
      <alignment horizontal="center" vertical="center"/>
    </xf>
    <xf numFmtId="0" fontId="114" fillId="0" borderId="314" xfId="0" applyNumberFormat="1" applyFont="1" applyFill="1" applyBorder="1" applyAlignment="1">
      <alignment horizontal="center" vertical="center"/>
    </xf>
    <xf numFmtId="0" fontId="131" fillId="0" borderId="285" xfId="24" applyFont="1" applyFill="1" applyBorder="1" applyAlignment="1">
      <alignment horizontal="left" vertical="center" wrapText="1"/>
    </xf>
    <xf numFmtId="0" fontId="106" fillId="0" borderId="317" xfId="0" applyNumberFormat="1" applyFont="1" applyFill="1" applyBorder="1" applyAlignment="1">
      <alignment horizontal="center" vertical="center"/>
    </xf>
    <xf numFmtId="0" fontId="106" fillId="0" borderId="87" xfId="0" applyNumberFormat="1" applyFont="1" applyFill="1" applyBorder="1" applyAlignment="1">
      <alignment horizontal="center" vertical="center"/>
    </xf>
    <xf numFmtId="0" fontId="106" fillId="0" borderId="53" xfId="0" applyNumberFormat="1" applyFont="1" applyFill="1" applyBorder="1" applyAlignment="1">
      <alignment horizontal="center" vertical="center"/>
    </xf>
    <xf numFmtId="0" fontId="106" fillId="0" borderId="57" xfId="0" applyNumberFormat="1" applyFont="1" applyFill="1" applyBorder="1" applyAlignment="1">
      <alignment horizontal="center" vertical="center"/>
    </xf>
    <xf numFmtId="0" fontId="116" fillId="0" borderId="45" xfId="0" applyNumberFormat="1" applyFont="1" applyFill="1" applyBorder="1" applyAlignment="1">
      <alignment horizontal="center" vertical="center" wrapText="1"/>
    </xf>
    <xf numFmtId="0" fontId="116" fillId="0" borderId="46" xfId="0" applyNumberFormat="1" applyFont="1" applyFill="1" applyBorder="1" applyAlignment="1">
      <alignment horizontal="center" vertical="center" wrapText="1"/>
    </xf>
    <xf numFmtId="0" fontId="111" fillId="0" borderId="583" xfId="0" applyNumberFormat="1" applyFont="1" applyFill="1" applyBorder="1" applyAlignment="1">
      <alignment horizontal="center" vertical="center" wrapText="1"/>
    </xf>
    <xf numFmtId="0" fontId="33" fillId="0" borderId="45" xfId="0" applyNumberFormat="1" applyFont="1" applyFill="1" applyBorder="1" applyAlignment="1">
      <alignment horizontal="center" vertical="center" wrapText="1"/>
    </xf>
    <xf numFmtId="0" fontId="33" fillId="0" borderId="46" xfId="0" applyNumberFormat="1" applyFont="1" applyFill="1" applyBorder="1" applyAlignment="1">
      <alignment horizontal="center" vertical="center" wrapText="1"/>
    </xf>
    <xf numFmtId="0" fontId="32" fillId="0" borderId="593" xfId="0" applyNumberFormat="1" applyFont="1" applyFill="1" applyBorder="1" applyAlignment="1">
      <alignment horizontal="center" vertical="center" wrapText="1"/>
    </xf>
    <xf numFmtId="0" fontId="32" fillId="0" borderId="599" xfId="0" applyNumberFormat="1" applyFont="1" applyFill="1" applyBorder="1" applyAlignment="1">
      <alignment horizontal="center" vertical="center" wrapText="1"/>
    </xf>
    <xf numFmtId="0" fontId="32" fillId="0" borderId="20" xfId="0" applyNumberFormat="1" applyFont="1" applyFill="1" applyBorder="1" applyAlignment="1">
      <alignment horizontal="center" vertical="center" wrapText="1"/>
    </xf>
    <xf numFmtId="0" fontId="32" fillId="0" borderId="306" xfId="0" applyNumberFormat="1" applyFont="1" applyFill="1" applyBorder="1" applyAlignment="1">
      <alignment horizontal="center" vertical="center" wrapText="1"/>
    </xf>
    <xf numFmtId="0" fontId="32" fillId="0" borderId="308" xfId="0" applyNumberFormat="1" applyFont="1" applyFill="1" applyBorder="1" applyAlignment="1">
      <alignment horizontal="center" vertical="center" wrapText="1"/>
    </xf>
    <xf numFmtId="0" fontId="32" fillId="0" borderId="403" xfId="0" applyNumberFormat="1" applyFont="1" applyFill="1" applyBorder="1" applyAlignment="1">
      <alignment horizontal="center" vertical="center" wrapText="1"/>
    </xf>
    <xf numFmtId="0" fontId="32" fillId="0" borderId="310" xfId="0" applyNumberFormat="1" applyFont="1" applyFill="1" applyBorder="1" applyAlignment="1">
      <alignment horizontal="center" vertical="center" wrapText="1"/>
    </xf>
    <xf numFmtId="0" fontId="32" fillId="0" borderId="590" xfId="0" applyNumberFormat="1" applyFont="1" applyFill="1" applyBorder="1" applyAlignment="1">
      <alignment horizontal="center" vertical="center" wrapText="1"/>
    </xf>
    <xf numFmtId="0" fontId="32" fillId="0" borderId="569" xfId="0" applyNumberFormat="1" applyFont="1" applyFill="1" applyBorder="1" applyAlignment="1">
      <alignment horizontal="center" vertical="center" wrapText="1"/>
    </xf>
    <xf numFmtId="0" fontId="114" fillId="0" borderId="14" xfId="24" applyFont="1" applyFill="1" applyBorder="1" applyAlignment="1">
      <alignment horizontal="left" vertical="center" wrapText="1"/>
    </xf>
    <xf numFmtId="0" fontId="114" fillId="0" borderId="591" xfId="0" applyNumberFormat="1" applyFont="1" applyFill="1" applyBorder="1" applyAlignment="1">
      <alignment horizontal="center" vertical="center"/>
    </xf>
    <xf numFmtId="0" fontId="114" fillId="0" borderId="47" xfId="0" applyNumberFormat="1" applyFont="1" applyFill="1" applyBorder="1" applyAlignment="1">
      <alignment horizontal="center" vertical="center"/>
    </xf>
    <xf numFmtId="0" fontId="114" fillId="0" borderId="58" xfId="0" applyNumberFormat="1" applyFont="1" applyFill="1" applyBorder="1" applyAlignment="1">
      <alignment horizontal="center" vertical="center"/>
    </xf>
    <xf numFmtId="49" fontId="118" fillId="0" borderId="14" xfId="0" applyNumberFormat="1" applyFont="1" applyFill="1" applyBorder="1" applyAlignment="1">
      <alignment horizontal="left"/>
    </xf>
    <xf numFmtId="49" fontId="115" fillId="0" borderId="574" xfId="0" applyNumberFormat="1" applyFont="1" applyFill="1" applyBorder="1" applyAlignment="1">
      <alignment horizontal="left"/>
    </xf>
    <xf numFmtId="0" fontId="117" fillId="0" borderId="45" xfId="0" applyNumberFormat="1" applyFont="1" applyFill="1" applyBorder="1" applyAlignment="1">
      <alignment horizontal="left"/>
    </xf>
    <xf numFmtId="0" fontId="117" fillId="0" borderId="46" xfId="0" applyNumberFormat="1" applyFont="1" applyFill="1" applyBorder="1" applyAlignment="1">
      <alignment horizontal="left"/>
    </xf>
    <xf numFmtId="0" fontId="117" fillId="0" borderId="581" xfId="0" applyNumberFormat="1" applyFont="1" applyFill="1" applyBorder="1" applyAlignment="1">
      <alignment horizontal="left"/>
    </xf>
    <xf numFmtId="0" fontId="125" fillId="0" borderId="591" xfId="0" applyNumberFormat="1" applyFont="1" applyFill="1" applyBorder="1" applyAlignment="1">
      <alignment horizontal="center" vertical="center"/>
    </xf>
    <xf numFmtId="0" fontId="125" fillId="0" borderId="47" xfId="0" applyNumberFormat="1" applyFont="1" applyFill="1" applyBorder="1" applyAlignment="1">
      <alignment horizontal="center" vertical="center"/>
    </xf>
    <xf numFmtId="0" fontId="125" fillId="0" borderId="46" xfId="0" applyNumberFormat="1" applyFont="1" applyFill="1" applyBorder="1" applyAlignment="1">
      <alignment horizontal="center" vertical="center"/>
    </xf>
    <xf numFmtId="0" fontId="125" fillId="0" borderId="58" xfId="0" applyNumberFormat="1" applyFont="1" applyFill="1" applyBorder="1" applyAlignment="1">
      <alignment horizontal="center" vertical="center"/>
    </xf>
    <xf numFmtId="0" fontId="125" fillId="0" borderId="591" xfId="0" applyNumberFormat="1" applyFont="1" applyFill="1" applyBorder="1" applyAlignment="1">
      <alignment horizontal="center" vertical="center" wrapText="1"/>
    </xf>
    <xf numFmtId="0" fontId="125" fillId="0" borderId="46" xfId="0" applyNumberFormat="1" applyFont="1" applyFill="1" applyBorder="1" applyAlignment="1">
      <alignment horizontal="center" vertical="center" wrapText="1"/>
    </xf>
    <xf numFmtId="0" fontId="103" fillId="0" borderId="45" xfId="0" applyNumberFormat="1" applyFont="1" applyFill="1" applyBorder="1" applyAlignment="1">
      <alignment horizontal="left"/>
    </xf>
    <xf numFmtId="0" fontId="103" fillId="0" borderId="46" xfId="0" applyNumberFormat="1" applyFont="1" applyFill="1" applyBorder="1" applyAlignment="1">
      <alignment horizontal="left"/>
    </xf>
    <xf numFmtId="0" fontId="103" fillId="0" borderId="581" xfId="0" applyNumberFormat="1" applyFont="1" applyFill="1" applyBorder="1" applyAlignment="1">
      <alignment horizontal="left"/>
    </xf>
    <xf numFmtId="0" fontId="0" fillId="0" borderId="0" xfId="0" applyFill="1" applyBorder="1"/>
    <xf numFmtId="0" fontId="69" fillId="0" borderId="85" xfId="24" applyFont="1" applyBorder="1" applyAlignment="1">
      <alignment horizontal="center" vertical="center" wrapText="1"/>
    </xf>
    <xf numFmtId="0" fontId="69" fillId="0" borderId="74" xfId="24" applyFont="1" applyBorder="1" applyAlignment="1">
      <alignment horizontal="center" vertical="center" wrapText="1"/>
    </xf>
    <xf numFmtId="0" fontId="70" fillId="0" borderId="312" xfId="0" applyFont="1" applyBorder="1"/>
    <xf numFmtId="0" fontId="70" fillId="0" borderId="74" xfId="0" applyFont="1" applyBorder="1"/>
    <xf numFmtId="0" fontId="70" fillId="0" borderId="35" xfId="0" applyFont="1" applyBorder="1"/>
    <xf numFmtId="0" fontId="70" fillId="0" borderId="50" xfId="0" applyFont="1" applyBorder="1"/>
    <xf numFmtId="0" fontId="71" fillId="0" borderId="35" xfId="0" applyFont="1" applyBorder="1"/>
    <xf numFmtId="0" fontId="71" fillId="0" borderId="373" xfId="0" applyFont="1" applyBorder="1"/>
    <xf numFmtId="0" fontId="28" fillId="0" borderId="321" xfId="24" applyFont="1" applyBorder="1" applyAlignment="1">
      <alignment horizontal="center" vertical="center" wrapText="1"/>
    </xf>
    <xf numFmtId="0" fontId="29" fillId="0" borderId="324" xfId="24" applyFont="1" applyBorder="1" applyAlignment="1">
      <alignment horizontal="center" wrapText="1"/>
    </xf>
    <xf numFmtId="0" fontId="30" fillId="0" borderId="388" xfId="24" applyFont="1" applyBorder="1" applyAlignment="1">
      <alignment horizontal="center" vertical="center"/>
    </xf>
    <xf numFmtId="0" fontId="28" fillId="0" borderId="323" xfId="24" applyFont="1" applyBorder="1" applyAlignment="1">
      <alignment horizontal="center" vertical="center" wrapText="1"/>
    </xf>
    <xf numFmtId="0" fontId="30" fillId="0" borderId="322" xfId="24" applyFont="1" applyBorder="1" applyAlignment="1">
      <alignment horizontal="center" vertical="center"/>
    </xf>
    <xf numFmtId="0" fontId="30" fillId="0" borderId="435" xfId="24" applyFont="1" applyBorder="1" applyAlignment="1">
      <alignment horizontal="center" vertical="center"/>
    </xf>
    <xf numFmtId="0" fontId="28" fillId="0" borderId="603" xfId="24" applyFont="1" applyBorder="1" applyAlignment="1">
      <alignment horizontal="center" vertical="center" wrapText="1"/>
    </xf>
    <xf numFmtId="0" fontId="30" fillId="0" borderId="437" xfId="24" applyFont="1" applyBorder="1" applyAlignment="1">
      <alignment horizontal="center" vertical="center"/>
    </xf>
    <xf numFmtId="0" fontId="3" fillId="0" borderId="570" xfId="24" applyBorder="1" applyAlignment="1">
      <alignment horizontal="center"/>
    </xf>
    <xf numFmtId="0" fontId="3" fillId="0" borderId="417" xfId="24" applyFill="1" applyBorder="1"/>
    <xf numFmtId="0" fontId="72" fillId="0" borderId="572" xfId="24" applyFont="1" applyBorder="1" applyAlignment="1">
      <alignment vertical="center"/>
    </xf>
    <xf numFmtId="0" fontId="35" fillId="0" borderId="568" xfId="24" applyFont="1" applyFill="1" applyBorder="1" applyAlignment="1">
      <alignment horizontal="left" shrinkToFit="1"/>
    </xf>
    <xf numFmtId="0" fontId="3" fillId="0" borderId="310" xfId="24" applyNumberFormat="1" applyFont="1" applyFill="1" applyBorder="1" applyAlignment="1">
      <alignment horizontal="center" vertical="center"/>
    </xf>
    <xf numFmtId="0" fontId="3" fillId="0" borderId="329" xfId="24" applyNumberFormat="1" applyFont="1" applyFill="1" applyBorder="1" applyAlignment="1">
      <alignment horizontal="center" vertical="center"/>
    </xf>
    <xf numFmtId="0" fontId="3" fillId="0" borderId="330" xfId="24" applyNumberFormat="1" applyFont="1" applyFill="1" applyBorder="1" applyAlignment="1">
      <alignment horizontal="center" vertical="center"/>
    </xf>
    <xf numFmtId="0" fontId="3" fillId="0" borderId="592" xfId="24" applyNumberFormat="1" applyFont="1" applyFill="1" applyBorder="1" applyAlignment="1">
      <alignment horizontal="center" vertical="center"/>
    </xf>
    <xf numFmtId="0" fontId="3" fillId="0" borderId="590" xfId="24" applyNumberFormat="1" applyFont="1" applyFill="1" applyBorder="1" applyAlignment="1">
      <alignment horizontal="center" vertical="center"/>
    </xf>
    <xf numFmtId="0" fontId="3" fillId="0" borderId="564" xfId="24" applyNumberFormat="1" applyFont="1" applyFill="1" applyBorder="1" applyAlignment="1">
      <alignment horizontal="center" vertical="center"/>
    </xf>
    <xf numFmtId="0" fontId="3" fillId="0" borderId="316" xfId="24" applyNumberFormat="1" applyFont="1" applyFill="1" applyBorder="1" applyAlignment="1">
      <alignment horizontal="center" vertical="center"/>
    </xf>
    <xf numFmtId="0" fontId="3" fillId="0" borderId="604" xfId="24" applyNumberFormat="1" applyFont="1" applyFill="1" applyBorder="1" applyAlignment="1">
      <alignment horizontal="center" vertical="center"/>
    </xf>
    <xf numFmtId="0" fontId="106" fillId="0" borderId="440" xfId="24" applyNumberFormat="1" applyFont="1" applyFill="1" applyBorder="1" applyAlignment="1">
      <alignment horizontal="center" vertical="center"/>
    </xf>
    <xf numFmtId="0" fontId="3" fillId="0" borderId="417" xfId="24" applyFont="1" applyFill="1" applyBorder="1"/>
    <xf numFmtId="0" fontId="27" fillId="0" borderId="2" xfId="24" applyFont="1" applyFill="1" applyBorder="1"/>
    <xf numFmtId="0" fontId="3" fillId="0" borderId="78" xfId="24" applyNumberFormat="1" applyFont="1" applyFill="1" applyBorder="1" applyAlignment="1">
      <alignment horizontal="center" vertical="center"/>
    </xf>
    <xf numFmtId="0" fontId="3" fillId="0" borderId="605" xfId="24" applyNumberFormat="1" applyFont="1" applyFill="1" applyBorder="1" applyAlignment="1">
      <alignment horizontal="center" vertical="center"/>
    </xf>
    <xf numFmtId="0" fontId="3" fillId="0" borderId="94" xfId="24" applyNumberFormat="1" applyFont="1" applyFill="1" applyBorder="1" applyAlignment="1">
      <alignment horizontal="center" vertical="center"/>
    </xf>
    <xf numFmtId="0" fontId="3" fillId="0" borderId="581" xfId="24" applyNumberFormat="1" applyFont="1" applyFill="1" applyBorder="1" applyAlignment="1">
      <alignment horizontal="center" vertical="center"/>
    </xf>
    <xf numFmtId="0" fontId="3" fillId="0" borderId="591" xfId="24" applyNumberFormat="1" applyFont="1" applyFill="1" applyBorder="1" applyAlignment="1">
      <alignment horizontal="center" vertical="center"/>
    </xf>
    <xf numFmtId="0" fontId="106" fillId="0" borderId="583" xfId="24" applyNumberFormat="1" applyFont="1" applyFill="1" applyBorder="1" applyAlignment="1">
      <alignment horizontal="center" vertical="center"/>
    </xf>
    <xf numFmtId="0" fontId="35" fillId="0" borderId="289" xfId="24" applyFont="1" applyFill="1" applyBorder="1" applyAlignment="1">
      <alignment horizontal="left" shrinkToFit="1"/>
    </xf>
    <xf numFmtId="0" fontId="35" fillId="0" borderId="76" xfId="24" applyNumberFormat="1" applyFont="1" applyFill="1" applyBorder="1" applyAlignment="1">
      <alignment horizontal="center" shrinkToFit="1"/>
    </xf>
    <xf numFmtId="0" fontId="35" fillId="0" borderId="331" xfId="24" applyNumberFormat="1" applyFont="1" applyFill="1" applyBorder="1" applyAlignment="1">
      <alignment horizontal="center" shrinkToFit="1"/>
    </xf>
    <xf numFmtId="0" fontId="3" fillId="0" borderId="77" xfId="24" applyNumberFormat="1" applyFont="1" applyFill="1" applyBorder="1" applyAlignment="1">
      <alignment horizontal="center" vertical="center"/>
    </xf>
    <xf numFmtId="0" fontId="35" fillId="0" borderId="77" xfId="24" applyNumberFormat="1" applyFont="1" applyFill="1" applyBorder="1" applyAlignment="1">
      <alignment horizontal="center" shrinkToFit="1"/>
    </xf>
    <xf numFmtId="0" fontId="3" fillId="0" borderId="331" xfId="24" applyNumberFormat="1" applyFont="1" applyFill="1" applyBorder="1" applyAlignment="1">
      <alignment horizontal="center" vertical="center"/>
    </xf>
    <xf numFmtId="0" fontId="3" fillId="0" borderId="364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3" fillId="0" borderId="312" xfId="24" applyNumberFormat="1" applyFont="1" applyFill="1" applyBorder="1" applyAlignment="1">
      <alignment horizontal="center" vertical="center"/>
    </xf>
    <xf numFmtId="0" fontId="106" fillId="0" borderId="572" xfId="24" applyNumberFormat="1" applyFont="1" applyFill="1" applyBorder="1" applyAlignment="1">
      <alignment horizontal="center" vertical="center"/>
    </xf>
    <xf numFmtId="0" fontId="35" fillId="0" borderId="332" xfId="24" applyNumberFormat="1" applyFont="1" applyFill="1" applyBorder="1" applyAlignment="1">
      <alignment horizontal="center" shrinkToFit="1"/>
    </xf>
    <xf numFmtId="0" fontId="35" fillId="0" borderId="333" xfId="24" applyNumberFormat="1" applyFont="1" applyFill="1" applyBorder="1" applyAlignment="1">
      <alignment horizontal="center" shrinkToFit="1"/>
    </xf>
    <xf numFmtId="0" fontId="35" fillId="0" borderId="334" xfId="24" applyNumberFormat="1" applyFont="1" applyFill="1" applyBorder="1" applyAlignment="1">
      <alignment horizontal="center" shrinkToFit="1"/>
    </xf>
    <xf numFmtId="0" fontId="35" fillId="0" borderId="335" xfId="24" applyNumberFormat="1" applyFont="1" applyFill="1" applyBorder="1" applyAlignment="1">
      <alignment horizontal="center" shrinkToFit="1"/>
    </xf>
    <xf numFmtId="0" fontId="35" fillId="0" borderId="88" xfId="24" applyNumberFormat="1" applyFont="1" applyFill="1" applyBorder="1" applyAlignment="1">
      <alignment horizontal="center" shrinkToFit="1"/>
    </xf>
    <xf numFmtId="0" fontId="35" fillId="0" borderId="382" xfId="24" applyNumberFormat="1" applyFont="1" applyFill="1" applyBorder="1" applyAlignment="1">
      <alignment horizontal="center" shrinkToFit="1"/>
    </xf>
    <xf numFmtId="0" fontId="3" fillId="0" borderId="335" xfId="24" applyNumberFormat="1" applyFont="1" applyFill="1" applyBorder="1" applyAlignment="1">
      <alignment horizontal="center" vertical="center"/>
    </xf>
    <xf numFmtId="0" fontId="3" fillId="0" borderId="336" xfId="24" applyNumberFormat="1" applyFont="1" applyFill="1" applyBorder="1" applyAlignment="1">
      <alignment horizontal="center" vertical="center"/>
    </xf>
    <xf numFmtId="0" fontId="3" fillId="0" borderId="382" xfId="24" applyNumberFormat="1" applyFont="1" applyFill="1" applyBorder="1" applyAlignment="1">
      <alignment horizontal="center" vertical="center"/>
    </xf>
    <xf numFmtId="0" fontId="3" fillId="0" borderId="308" xfId="24" applyNumberFormat="1" applyFont="1" applyFill="1" applyBorder="1" applyAlignment="1">
      <alignment horizontal="center" vertical="center"/>
    </xf>
    <xf numFmtId="0" fontId="106" fillId="0" borderId="418" xfId="24" applyNumberFormat="1" applyFont="1" applyFill="1" applyBorder="1" applyAlignment="1">
      <alignment horizontal="center" vertical="center"/>
    </xf>
    <xf numFmtId="0" fontId="33" fillId="0" borderId="2" xfId="24" applyFont="1" applyFill="1" applyBorder="1" applyAlignment="1">
      <alignment horizontal="left" wrapText="1"/>
    </xf>
    <xf numFmtId="0" fontId="106" fillId="0" borderId="591" xfId="24" applyNumberFormat="1" applyFont="1" applyFill="1" applyBorder="1" applyAlignment="1">
      <alignment horizontal="center" vertical="center"/>
    </xf>
    <xf numFmtId="0" fontId="106" fillId="0" borderId="58" xfId="24" applyNumberFormat="1" applyFont="1" applyFill="1" applyBorder="1" applyAlignment="1">
      <alignment horizontal="center" vertical="center"/>
    </xf>
    <xf numFmtId="0" fontId="68" fillId="5" borderId="427" xfId="24" applyFont="1" applyFill="1" applyBorder="1" applyAlignment="1">
      <alignment horizontal="center" vertical="center"/>
    </xf>
    <xf numFmtId="0" fontId="72" fillId="5" borderId="427" xfId="24" applyFont="1" applyFill="1" applyBorder="1" applyAlignment="1">
      <alignment horizontal="center" vertical="center"/>
    </xf>
    <xf numFmtId="0" fontId="106" fillId="0" borderId="78" xfId="24" applyNumberFormat="1" applyFont="1" applyFill="1" applyBorder="1" applyAlignment="1">
      <alignment horizontal="center" vertical="center"/>
    </xf>
    <xf numFmtId="0" fontId="106" fillId="0" borderId="573" xfId="24" applyNumberFormat="1" applyFont="1" applyFill="1" applyBorder="1" applyAlignment="1">
      <alignment horizontal="center" vertical="center"/>
    </xf>
    <xf numFmtId="0" fontId="106" fillId="0" borderId="94" xfId="24" applyNumberFormat="1" applyFont="1" applyFill="1" applyBorder="1" applyAlignment="1">
      <alignment horizontal="center" vertical="center"/>
    </xf>
    <xf numFmtId="0" fontId="106" fillId="0" borderId="605" xfId="24" applyNumberFormat="1" applyFont="1" applyFill="1" applyBorder="1" applyAlignment="1">
      <alignment horizontal="center" vertical="center"/>
    </xf>
    <xf numFmtId="0" fontId="106" fillId="0" borderId="46" xfId="24" applyNumberFormat="1" applyFont="1" applyFill="1" applyBorder="1" applyAlignment="1">
      <alignment horizontal="center" vertical="center"/>
    </xf>
    <xf numFmtId="0" fontId="106" fillId="0" borderId="581" xfId="24" applyNumberFormat="1" applyFont="1" applyFill="1" applyBorder="1" applyAlignment="1">
      <alignment horizontal="center" vertical="center"/>
    </xf>
    <xf numFmtId="0" fontId="106" fillId="0" borderId="96" xfId="24" applyNumberFormat="1" applyFont="1" applyFill="1" applyBorder="1" applyAlignment="1">
      <alignment horizontal="center" vertical="center"/>
    </xf>
    <xf numFmtId="0" fontId="106" fillId="0" borderId="414" xfId="24" applyNumberFormat="1" applyFont="1" applyFill="1" applyBorder="1" applyAlignment="1">
      <alignment horizontal="center" vertical="center"/>
    </xf>
    <xf numFmtId="0" fontId="106" fillId="0" borderId="606" xfId="24" applyNumberFormat="1" applyFont="1" applyFill="1" applyBorder="1" applyAlignment="1">
      <alignment horizontal="center" vertical="center"/>
    </xf>
    <xf numFmtId="0" fontId="59" fillId="0" borderId="427" xfId="24" applyFont="1" applyBorder="1" applyAlignment="1">
      <alignment horizontal="center"/>
    </xf>
    <xf numFmtId="0" fontId="59" fillId="0" borderId="582" xfId="24" applyFont="1" applyBorder="1" applyAlignment="1">
      <alignment horizontal="center"/>
    </xf>
    <xf numFmtId="0" fontId="74" fillId="0" borderId="418" xfId="24" applyFont="1" applyBorder="1"/>
    <xf numFmtId="0" fontId="59" fillId="0" borderId="424" xfId="0" applyFont="1" applyFill="1" applyBorder="1" applyAlignment="1">
      <alignment horizontal="left"/>
    </xf>
    <xf numFmtId="0" fontId="59" fillId="0" borderId="418" xfId="24" applyNumberFormat="1" applyFont="1" applyFill="1" applyBorder="1" applyAlignment="1">
      <alignment horizontal="center" vertical="center"/>
    </xf>
    <xf numFmtId="49" fontId="59" fillId="0" borderId="424" xfId="0" applyNumberFormat="1" applyFont="1" applyFill="1" applyBorder="1" applyAlignment="1">
      <alignment horizontal="left"/>
    </xf>
    <xf numFmtId="17" fontId="59" fillId="0" borderId="424" xfId="0" applyNumberFormat="1" applyFont="1" applyFill="1" applyBorder="1" applyAlignment="1">
      <alignment horizontal="left"/>
    </xf>
    <xf numFmtId="49" fontId="59" fillId="0" borderId="568" xfId="0" applyNumberFormat="1" applyFont="1" applyFill="1" applyBorder="1" applyAlignment="1">
      <alignment horizontal="left"/>
    </xf>
    <xf numFmtId="0" fontId="59" fillId="0" borderId="590" xfId="24" applyNumberFormat="1" applyFont="1" applyFill="1" applyBorder="1" applyAlignment="1">
      <alignment horizontal="center" vertical="center"/>
    </xf>
    <xf numFmtId="0" fontId="59" fillId="0" borderId="440" xfId="24" applyNumberFormat="1" applyFont="1" applyFill="1" applyBorder="1" applyAlignment="1">
      <alignment horizontal="center" vertical="center"/>
    </xf>
    <xf numFmtId="0" fontId="60" fillId="0" borderId="591" xfId="24" applyNumberFormat="1" applyFont="1" applyFill="1" applyBorder="1" applyAlignment="1">
      <alignment horizontal="center" vertical="center"/>
    </xf>
    <xf numFmtId="0" fontId="60" fillId="0" borderId="573" xfId="24" applyNumberFormat="1" applyFont="1" applyFill="1" applyBorder="1" applyAlignment="1">
      <alignment horizontal="center" vertical="center"/>
    </xf>
    <xf numFmtId="0" fontId="59" fillId="0" borderId="573" xfId="24" applyNumberFormat="1" applyFont="1" applyBorder="1" applyAlignment="1">
      <alignment horizontal="center" vertical="center"/>
    </xf>
    <xf numFmtId="0" fontId="74" fillId="0" borderId="572" xfId="24" applyNumberFormat="1" applyFont="1" applyBorder="1" applyAlignment="1">
      <alignment horizontal="center" vertical="center"/>
    </xf>
    <xf numFmtId="0" fontId="74" fillId="0" borderId="376" xfId="24" applyNumberFormat="1" applyFont="1" applyBorder="1" applyAlignment="1">
      <alignment horizontal="center" vertical="center"/>
    </xf>
    <xf numFmtId="0" fontId="59" fillId="0" borderId="376" xfId="24" applyNumberFormat="1" applyFont="1" applyFill="1" applyBorder="1" applyAlignment="1">
      <alignment horizontal="center" vertical="center"/>
    </xf>
    <xf numFmtId="0" fontId="59" fillId="0" borderId="376" xfId="24" applyNumberFormat="1" applyFont="1" applyBorder="1" applyAlignment="1">
      <alignment horizontal="center" vertical="center"/>
    </xf>
    <xf numFmtId="0" fontId="59" fillId="0" borderId="561" xfId="24" applyNumberFormat="1" applyFont="1" applyBorder="1" applyAlignment="1">
      <alignment horizontal="center" vertical="center"/>
    </xf>
    <xf numFmtId="0" fontId="60" fillId="0" borderId="584" xfId="24" applyNumberFormat="1" applyFont="1" applyBorder="1" applyAlignment="1">
      <alignment horizontal="center" vertical="center"/>
    </xf>
    <xf numFmtId="0" fontId="60" fillId="0" borderId="585" xfId="24" applyNumberFormat="1" applyFont="1" applyBorder="1" applyAlignment="1">
      <alignment horizontal="center" vertical="center"/>
    </xf>
    <xf numFmtId="49" fontId="60" fillId="0" borderId="371" xfId="0" applyNumberFormat="1" applyFont="1" applyFill="1" applyBorder="1" applyAlignment="1">
      <alignment horizontal="left"/>
    </xf>
    <xf numFmtId="0" fontId="59" fillId="0" borderId="561" xfId="0" applyNumberFormat="1" applyFont="1" applyFill="1" applyBorder="1" applyAlignment="1">
      <alignment horizontal="center"/>
    </xf>
    <xf numFmtId="0" fontId="59" fillId="0" borderId="584" xfId="24" applyNumberFormat="1" applyFont="1" applyFill="1" applyBorder="1" applyAlignment="1">
      <alignment horizontal="center" vertical="center"/>
    </xf>
    <xf numFmtId="0" fontId="59" fillId="0" borderId="584" xfId="24" applyNumberFormat="1" applyFont="1" applyBorder="1" applyAlignment="1">
      <alignment horizontal="center" vertical="center"/>
    </xf>
    <xf numFmtId="0" fontId="60" fillId="0" borderId="574" xfId="24" applyFont="1" applyBorder="1" applyAlignment="1">
      <alignment horizontal="left" vertical="center" wrapText="1"/>
    </xf>
    <xf numFmtId="0" fontId="60" fillId="0" borderId="584" xfId="24" applyNumberFormat="1" applyFont="1" applyBorder="1" applyAlignment="1">
      <alignment horizontal="center" vertical="center" wrapText="1"/>
    </xf>
    <xf numFmtId="49" fontId="60" fillId="0" borderId="417" xfId="0" applyNumberFormat="1" applyFont="1" applyFill="1" applyBorder="1" applyAlignment="1">
      <alignment horizontal="left"/>
    </xf>
    <xf numFmtId="0" fontId="60" fillId="0" borderId="442" xfId="24" applyNumberFormat="1" applyFont="1" applyBorder="1" applyAlignment="1">
      <alignment horizontal="center" vertical="center" wrapText="1"/>
    </xf>
    <xf numFmtId="0" fontId="60" fillId="0" borderId="442" xfId="24" applyNumberFormat="1" applyFont="1" applyFill="1" applyBorder="1" applyAlignment="1">
      <alignment horizontal="center" vertical="center"/>
    </xf>
    <xf numFmtId="0" fontId="101" fillId="0" borderId="574" xfId="24" applyFont="1" applyBorder="1" applyAlignment="1">
      <alignment horizontal="left" vertical="center" wrapText="1"/>
    </xf>
    <xf numFmtId="0" fontId="74" fillId="0" borderId="418" xfId="24" applyNumberFormat="1" applyFont="1" applyBorder="1" applyAlignment="1">
      <alignment horizontal="center" vertical="center"/>
    </xf>
    <xf numFmtId="0" fontId="59" fillId="0" borderId="418" xfId="24" applyNumberFormat="1" applyFont="1" applyBorder="1" applyAlignment="1">
      <alignment horizontal="center" vertical="center"/>
    </xf>
    <xf numFmtId="0" fontId="59" fillId="0" borderId="567" xfId="24" applyNumberFormat="1" applyFont="1" applyBorder="1" applyAlignment="1">
      <alignment horizontal="center" vertical="center"/>
    </xf>
    <xf numFmtId="0" fontId="59" fillId="0" borderId="586" xfId="24" applyNumberFormat="1" applyFont="1" applyFill="1" applyBorder="1" applyAlignment="1">
      <alignment horizontal="center" vertical="center"/>
    </xf>
    <xf numFmtId="0" fontId="60" fillId="0" borderId="586" xfId="24" applyNumberFormat="1" applyFont="1" applyBorder="1" applyAlignment="1">
      <alignment horizontal="center" vertical="center" wrapText="1"/>
    </xf>
    <xf numFmtId="0" fontId="60" fillId="0" borderId="444" xfId="24" applyNumberFormat="1" applyFont="1" applyFill="1" applyBorder="1" applyAlignment="1">
      <alignment horizontal="center" vertical="center"/>
    </xf>
    <xf numFmtId="0" fontId="59" fillId="0" borderId="570" xfId="24" applyFont="1" applyBorder="1" applyAlignment="1">
      <alignment horizontal="center"/>
    </xf>
    <xf numFmtId="0" fontId="59" fillId="0" borderId="403" xfId="24" applyFont="1" applyBorder="1" applyAlignment="1">
      <alignment horizontal="center" vertical="center"/>
    </xf>
    <xf numFmtId="0" fontId="74" fillId="0" borderId="384" xfId="24" applyNumberFormat="1" applyFont="1" applyBorder="1" applyAlignment="1">
      <alignment horizontal="center" vertical="center"/>
    </xf>
    <xf numFmtId="0" fontId="73" fillId="0" borderId="378" xfId="24" applyNumberFormat="1" applyFont="1" applyBorder="1" applyAlignment="1">
      <alignment horizontal="center" vertical="center"/>
    </xf>
    <xf numFmtId="0" fontId="59" fillId="0" borderId="384" xfId="24" applyNumberFormat="1" applyFont="1" applyFill="1" applyBorder="1" applyAlignment="1">
      <alignment horizontal="center" vertical="center"/>
    </xf>
    <xf numFmtId="0" fontId="60" fillId="0" borderId="378" xfId="24" applyNumberFormat="1" applyFont="1" applyFill="1" applyBorder="1" applyAlignment="1">
      <alignment horizontal="center" vertical="center"/>
    </xf>
    <xf numFmtId="0" fontId="59" fillId="0" borderId="384" xfId="24" applyNumberFormat="1" applyFont="1" applyBorder="1" applyAlignment="1">
      <alignment horizontal="center" vertical="center"/>
    </xf>
    <xf numFmtId="0" fontId="60" fillId="0" borderId="378" xfId="24" applyNumberFormat="1" applyFont="1" applyBorder="1" applyAlignment="1">
      <alignment horizontal="center" vertical="center"/>
    </xf>
    <xf numFmtId="0" fontId="59" fillId="0" borderId="560" xfId="24" applyNumberFormat="1" applyFont="1" applyBorder="1" applyAlignment="1">
      <alignment horizontal="center" vertical="center"/>
    </xf>
    <xf numFmtId="0" fontId="60" fillId="0" borderId="562" xfId="24" applyNumberFormat="1" applyFont="1" applyBorder="1" applyAlignment="1">
      <alignment horizontal="center" vertical="center"/>
    </xf>
    <xf numFmtId="0" fontId="60" fillId="0" borderId="404" xfId="24" applyNumberFormat="1" applyFont="1" applyFill="1" applyBorder="1" applyAlignment="1">
      <alignment horizontal="center" vertical="center"/>
    </xf>
    <xf numFmtId="0" fontId="60" fillId="0" borderId="565" xfId="24" applyNumberFormat="1" applyFont="1" applyBorder="1" applyAlignment="1">
      <alignment horizontal="center" vertical="center"/>
    </xf>
    <xf numFmtId="0" fontId="60" fillId="0" borderId="371" xfId="24" applyFont="1" applyBorder="1" applyAlignment="1">
      <alignment horizontal="center" vertical="center" wrapText="1"/>
    </xf>
    <xf numFmtId="0" fontId="59" fillId="0" borderId="375" xfId="0" applyFont="1" applyFill="1" applyBorder="1" applyAlignment="1">
      <alignment horizontal="left"/>
    </xf>
    <xf numFmtId="0" fontId="59" fillId="0" borderId="371" xfId="0" applyFont="1" applyFill="1" applyBorder="1" applyAlignment="1">
      <alignment horizontal="left"/>
    </xf>
    <xf numFmtId="49" fontId="59" fillId="0" borderId="375" xfId="0" applyNumberFormat="1" applyFont="1" applyFill="1" applyBorder="1" applyAlignment="1">
      <alignment horizontal="left"/>
    </xf>
    <xf numFmtId="17" fontId="59" fillId="0" borderId="375" xfId="0" applyNumberFormat="1" applyFont="1" applyFill="1" applyBorder="1" applyAlignment="1">
      <alignment horizontal="left"/>
    </xf>
    <xf numFmtId="49" fontId="59" fillId="0" borderId="440" xfId="0" applyNumberFormat="1" applyFont="1" applyFill="1" applyBorder="1" applyAlignment="1">
      <alignment horizontal="left"/>
    </xf>
    <xf numFmtId="49" fontId="59" fillId="0" borderId="563" xfId="0" applyNumberFormat="1" applyFont="1" applyFill="1" applyBorder="1" applyAlignment="1">
      <alignment horizontal="left"/>
    </xf>
    <xf numFmtId="0" fontId="59" fillId="0" borderId="440" xfId="0" applyFont="1" applyFill="1" applyBorder="1" applyAlignment="1">
      <alignment horizontal="left"/>
    </xf>
    <xf numFmtId="0" fontId="60" fillId="0" borderId="574" xfId="0" applyFont="1" applyFill="1" applyBorder="1" applyAlignment="1">
      <alignment horizontal="left" vertical="center"/>
    </xf>
    <xf numFmtId="49" fontId="60" fillId="0" borderId="574" xfId="0" applyNumberFormat="1" applyFont="1" applyFill="1" applyBorder="1" applyAlignment="1">
      <alignment horizontal="left"/>
    </xf>
    <xf numFmtId="0" fontId="59" fillId="0" borderId="567" xfId="0" applyFont="1" applyFill="1" applyBorder="1" applyAlignment="1">
      <alignment horizontal="left"/>
    </xf>
    <xf numFmtId="0" fontId="59" fillId="0" borderId="564" xfId="24" applyNumberFormat="1" applyFont="1" applyBorder="1" applyAlignment="1">
      <alignment horizontal="center" vertical="center"/>
    </xf>
    <xf numFmtId="0" fontId="59" fillId="0" borderId="581" xfId="24" applyNumberFormat="1" applyFont="1" applyFill="1" applyBorder="1" applyAlignment="1">
      <alignment horizontal="center" vertical="center"/>
    </xf>
    <xf numFmtId="0" fontId="60" fillId="0" borderId="581" xfId="24" applyNumberFormat="1" applyFont="1" applyBorder="1" applyAlignment="1">
      <alignment horizontal="center" vertical="center" wrapText="1"/>
    </xf>
    <xf numFmtId="0" fontId="60" fillId="0" borderId="441" xfId="24" applyNumberFormat="1" applyFont="1" applyFill="1" applyBorder="1" applyAlignment="1">
      <alignment horizontal="center" vertical="center"/>
    </xf>
    <xf numFmtId="0" fontId="59" fillId="0" borderId="403" xfId="24" applyNumberFormat="1" applyFont="1" applyFill="1" applyBorder="1" applyAlignment="1">
      <alignment horizontal="center" vertical="center"/>
    </xf>
    <xf numFmtId="0" fontId="59" fillId="0" borderId="569" xfId="24" applyNumberFormat="1" applyFont="1" applyFill="1" applyBorder="1" applyAlignment="1">
      <alignment horizontal="center" vertical="center"/>
    </xf>
    <xf numFmtId="0" fontId="60" fillId="0" borderId="45" xfId="24" applyNumberFormat="1" applyFont="1" applyFill="1" applyBorder="1" applyAlignment="1">
      <alignment horizontal="center" vertical="center"/>
    </xf>
    <xf numFmtId="0" fontId="60" fillId="0" borderId="583" xfId="24" applyNumberFormat="1" applyFont="1" applyFill="1" applyBorder="1" applyAlignment="1">
      <alignment horizontal="center" vertical="center"/>
    </xf>
    <xf numFmtId="0" fontId="60" fillId="0" borderId="45" xfId="0" applyNumberFormat="1" applyFont="1" applyFill="1" applyBorder="1" applyAlignment="1">
      <alignment horizontal="center"/>
    </xf>
    <xf numFmtId="0" fontId="60" fillId="0" borderId="583" xfId="0" applyNumberFormat="1" applyFont="1" applyFill="1" applyBorder="1" applyAlignment="1">
      <alignment horizontal="center"/>
    </xf>
    <xf numFmtId="0" fontId="73" fillId="0" borderId="373" xfId="0" applyNumberFormat="1" applyFont="1" applyFill="1" applyBorder="1" applyAlignment="1">
      <alignment horizontal="center"/>
    </xf>
    <xf numFmtId="0" fontId="59" fillId="0" borderId="560" xfId="0" applyNumberFormat="1" applyFont="1" applyFill="1" applyBorder="1" applyAlignment="1">
      <alignment horizontal="center"/>
    </xf>
    <xf numFmtId="0" fontId="59" fillId="0" borderId="562" xfId="0" applyNumberFormat="1" applyFont="1" applyFill="1" applyBorder="1" applyAlignment="1">
      <alignment horizontal="center"/>
    </xf>
    <xf numFmtId="0" fontId="60" fillId="0" borderId="14" xfId="0" applyNumberFormat="1" applyFont="1" applyFill="1" applyBorder="1" applyAlignment="1">
      <alignment horizontal="center"/>
    </xf>
    <xf numFmtId="0" fontId="59" fillId="0" borderId="585" xfId="24" applyNumberFormat="1" applyFont="1" applyFill="1" applyBorder="1" applyAlignment="1">
      <alignment horizontal="center" vertical="center"/>
    </xf>
    <xf numFmtId="0" fontId="60" fillId="0" borderId="585" xfId="24" applyNumberFormat="1" applyFont="1" applyBorder="1" applyAlignment="1">
      <alignment horizontal="center" vertical="center" wrapText="1"/>
    </xf>
    <xf numFmtId="0" fontId="60" fillId="0" borderId="404" xfId="24" applyNumberFormat="1" applyFont="1" applyBorder="1" applyAlignment="1">
      <alignment horizontal="center" vertical="center" wrapText="1"/>
    </xf>
    <xf numFmtId="0" fontId="60" fillId="0" borderId="565" xfId="24" applyNumberFormat="1" applyFont="1" applyBorder="1" applyAlignment="1">
      <alignment horizontal="center" vertical="center" wrapText="1"/>
    </xf>
    <xf numFmtId="0" fontId="35" fillId="0" borderId="306" xfId="24" applyFont="1" applyBorder="1" applyAlignment="1">
      <alignment horizontal="center" vertical="center" wrapText="1"/>
    </xf>
    <xf numFmtId="0" fontId="35" fillId="0" borderId="307" xfId="24" applyFont="1" applyBorder="1" applyAlignment="1">
      <alignment horizontal="center" wrapText="1"/>
    </xf>
    <xf numFmtId="0" fontId="35" fillId="0" borderId="403" xfId="24" applyFont="1" applyBorder="1" applyAlignment="1">
      <alignment horizontal="center" vertical="center"/>
    </xf>
    <xf numFmtId="0" fontId="35" fillId="0" borderId="308" xfId="24" applyFont="1" applyBorder="1" applyAlignment="1">
      <alignment horizontal="center" vertical="center" wrapText="1"/>
    </xf>
    <xf numFmtId="0" fontId="35" fillId="0" borderId="418" xfId="24" applyFont="1" applyBorder="1" applyAlignment="1">
      <alignment horizontal="center" vertical="center"/>
    </xf>
    <xf numFmtId="0" fontId="45" fillId="0" borderId="14" xfId="24" applyNumberFormat="1" applyFont="1" applyBorder="1" applyAlignment="1">
      <alignment horizontal="center" vertical="center" wrapText="1"/>
    </xf>
    <xf numFmtId="0" fontId="45" fillId="0" borderId="584" xfId="24" applyNumberFormat="1" applyFont="1" applyBorder="1" applyAlignment="1">
      <alignment horizontal="center" vertical="center" wrapText="1"/>
    </xf>
    <xf numFmtId="0" fontId="45" fillId="0" borderId="585" xfId="24" applyNumberFormat="1" applyFont="1" applyBorder="1" applyAlignment="1">
      <alignment horizontal="center" vertical="center" wrapText="1"/>
    </xf>
    <xf numFmtId="0" fontId="45" fillId="0" borderId="581" xfId="24" applyNumberFormat="1" applyFont="1" applyFill="1" applyBorder="1" applyAlignment="1">
      <alignment horizontal="center" vertical="center"/>
    </xf>
    <xf numFmtId="0" fontId="45" fillId="0" borderId="584" xfId="24" applyNumberFormat="1" applyFont="1" applyFill="1" applyBorder="1" applyAlignment="1">
      <alignment horizontal="center" vertical="center"/>
    </xf>
    <xf numFmtId="0" fontId="45" fillId="0" borderId="586" xfId="24" applyNumberFormat="1" applyFont="1" applyFill="1" applyBorder="1" applyAlignment="1">
      <alignment horizontal="center" vertical="center"/>
    </xf>
    <xf numFmtId="0" fontId="45" fillId="0" borderId="584" xfId="24" applyNumberFormat="1" applyFont="1" applyBorder="1" applyAlignment="1">
      <alignment horizontal="center" vertical="center"/>
    </xf>
    <xf numFmtId="0" fontId="45" fillId="0" borderId="585" xfId="24" applyNumberFormat="1" applyFont="1" applyBorder="1" applyAlignment="1">
      <alignment horizontal="center" vertical="center"/>
    </xf>
    <xf numFmtId="0" fontId="61" fillId="0" borderId="573" xfId="24" applyFont="1" applyBorder="1" applyAlignment="1">
      <alignment horizontal="center"/>
    </xf>
    <xf numFmtId="0" fontId="61" fillId="0" borderId="583" xfId="24" applyFont="1" applyBorder="1" applyAlignment="1">
      <alignment horizontal="center"/>
    </xf>
    <xf numFmtId="0" fontId="59" fillId="0" borderId="568" xfId="0" applyFont="1" applyFill="1" applyBorder="1" applyAlignment="1">
      <alignment horizontal="left"/>
    </xf>
    <xf numFmtId="0" fontId="60" fillId="0" borderId="89" xfId="24" applyNumberFormat="1" applyFont="1" applyFill="1" applyBorder="1" applyAlignment="1">
      <alignment horizontal="center" vertical="center"/>
    </xf>
    <xf numFmtId="0" fontId="59" fillId="0" borderId="591" xfId="24" applyNumberFormat="1" applyFont="1" applyFill="1" applyBorder="1" applyAlignment="1">
      <alignment horizontal="center" vertical="center"/>
    </xf>
    <xf numFmtId="0" fontId="60" fillId="0" borderId="34" xfId="0" applyNumberFormat="1" applyFont="1" applyFill="1" applyBorder="1" applyAlignment="1">
      <alignment horizontal="center"/>
    </xf>
    <xf numFmtId="0" fontId="60" fillId="0" borderId="312" xfId="0" applyNumberFormat="1" applyFont="1" applyFill="1" applyBorder="1" applyAlignment="1">
      <alignment horizont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34" xfId="24" applyNumberFormat="1" applyFont="1" applyFill="1" applyBorder="1" applyAlignment="1">
      <alignment horizontal="center" vertical="center"/>
    </xf>
    <xf numFmtId="0" fontId="59" fillId="0" borderId="572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418" xfId="0" applyNumberFormat="1" applyFont="1" applyFill="1" applyBorder="1" applyAlignment="1">
      <alignment horizontal="center" vertical="center"/>
    </xf>
    <xf numFmtId="0" fontId="59" fillId="0" borderId="375" xfId="0" applyNumberFormat="1" applyFont="1" applyFill="1" applyBorder="1" applyAlignment="1">
      <alignment horizontal="center" vertical="center"/>
    </xf>
    <xf numFmtId="0" fontId="59" fillId="0" borderId="590" xfId="0" applyNumberFormat="1" applyFont="1" applyFill="1" applyBorder="1" applyAlignment="1">
      <alignment horizontal="center" vertical="center"/>
    </xf>
    <xf numFmtId="0" fontId="59" fillId="0" borderId="563" xfId="0" applyNumberFormat="1" applyFont="1" applyFill="1" applyBorder="1" applyAlignment="1">
      <alignment horizontal="center" vertical="center"/>
    </xf>
    <xf numFmtId="0" fontId="59" fillId="0" borderId="440" xfId="0" applyNumberFormat="1" applyFont="1" applyFill="1" applyBorder="1" applyAlignment="1">
      <alignment horizontal="center" vertical="center"/>
    </xf>
    <xf numFmtId="0" fontId="59" fillId="0" borderId="574" xfId="24" applyNumberFormat="1" applyFont="1" applyFill="1" applyBorder="1" applyAlignment="1">
      <alignment horizontal="center" vertical="center"/>
    </xf>
    <xf numFmtId="0" fontId="59" fillId="0" borderId="573" xfId="24" applyNumberFormat="1" applyFont="1" applyFill="1" applyBorder="1" applyAlignment="1">
      <alignment horizontal="center" vertical="center"/>
    </xf>
    <xf numFmtId="0" fontId="74" fillId="0" borderId="371" xfId="24" applyNumberFormat="1" applyFont="1" applyFill="1" applyBorder="1" applyAlignment="1">
      <alignment horizontal="center" vertical="center"/>
    </xf>
    <xf numFmtId="0" fontId="74" fillId="0" borderId="572" xfId="24" applyNumberFormat="1" applyFont="1" applyFill="1" applyBorder="1" applyAlignment="1">
      <alignment horizontal="center" vertical="center"/>
    </xf>
    <xf numFmtId="49" fontId="60" fillId="0" borderId="439" xfId="0" applyNumberFormat="1" applyFont="1" applyFill="1" applyBorder="1" applyAlignment="1">
      <alignment horizontal="left"/>
    </xf>
    <xf numFmtId="0" fontId="59" fillId="0" borderId="35" xfId="24" applyNumberFormat="1" applyFont="1" applyFill="1" applyBorder="1" applyAlignment="1">
      <alignment horizontal="center" vertical="center"/>
    </xf>
    <xf numFmtId="0" fontId="59" fillId="0" borderId="85" xfId="24" applyNumberFormat="1" applyFont="1" applyFill="1" applyBorder="1" applyAlignment="1">
      <alignment horizontal="center" vertical="center"/>
    </xf>
    <xf numFmtId="0" fontId="42" fillId="0" borderId="591" xfId="24" applyNumberFormat="1" applyFont="1" applyFill="1" applyBorder="1" applyAlignment="1">
      <alignment horizontal="center" vertical="center"/>
    </xf>
    <xf numFmtId="0" fontId="49" fillId="0" borderId="45" xfId="24" applyNumberFormat="1" applyFont="1" applyFill="1" applyBorder="1" applyAlignment="1">
      <alignment horizontal="center" vertical="center"/>
    </xf>
    <xf numFmtId="0" fontId="49" fillId="0" borderId="591" xfId="24" applyNumberFormat="1" applyFont="1" applyFill="1" applyBorder="1" applyAlignment="1">
      <alignment horizontal="center" vertical="center"/>
    </xf>
    <xf numFmtId="0" fontId="61" fillId="0" borderId="310" xfId="24" applyFont="1" applyBorder="1" applyAlignment="1">
      <alignment horizontal="center" vertical="center" wrapText="1"/>
    </xf>
    <xf numFmtId="0" fontId="61" fillId="0" borderId="311" xfId="24" applyFont="1" applyBorder="1" applyAlignment="1">
      <alignment horizontal="center" wrapText="1"/>
    </xf>
    <xf numFmtId="0" fontId="61" fillId="0" borderId="564" xfId="24" applyFont="1" applyBorder="1" applyAlignment="1">
      <alignment horizontal="center" vertical="center"/>
    </xf>
    <xf numFmtId="0" fontId="61" fillId="0" borderId="569" xfId="24" applyFont="1" applyBorder="1" applyAlignment="1">
      <alignment horizontal="center" vertical="center"/>
    </xf>
    <xf numFmtId="0" fontId="59" fillId="0" borderId="34" xfId="0" applyNumberFormat="1" applyFont="1" applyFill="1" applyBorder="1" applyAlignment="1">
      <alignment horizontal="center" vertical="center"/>
    </xf>
    <xf numFmtId="0" fontId="59" fillId="0" borderId="312" xfId="0" applyNumberFormat="1" applyFont="1" applyFill="1" applyBorder="1" applyAlignment="1">
      <alignment horizontal="center" vertical="center"/>
    </xf>
    <xf numFmtId="0" fontId="59" fillId="0" borderId="50" xfId="0" applyNumberFormat="1" applyFont="1" applyFill="1" applyBorder="1" applyAlignment="1">
      <alignment horizontal="center" vertical="center"/>
    </xf>
    <xf numFmtId="0" fontId="59" fillId="0" borderId="572" xfId="0" applyNumberFormat="1" applyFont="1" applyFill="1" applyBorder="1" applyAlignment="1">
      <alignment horizontal="center" vertical="center"/>
    </xf>
    <xf numFmtId="0" fontId="60" fillId="0" borderId="33" xfId="24" applyFont="1" applyBorder="1" applyAlignment="1">
      <alignment horizontal="center" vertical="center" wrapText="1"/>
    </xf>
    <xf numFmtId="0" fontId="60" fillId="0" borderId="593" xfId="24" applyFont="1" applyBorder="1" applyAlignment="1">
      <alignment horizontal="center" vertical="center" wrapText="1"/>
    </xf>
    <xf numFmtId="0" fontId="73" fillId="0" borderId="599" xfId="24" applyFont="1" applyBorder="1" applyAlignment="1">
      <alignment horizontal="center" vertical="center" wrapText="1"/>
    </xf>
    <xf numFmtId="0" fontId="74" fillId="0" borderId="599" xfId="24" applyFont="1" applyBorder="1"/>
    <xf numFmtId="0" fontId="74" fillId="0" borderId="594" xfId="24" applyFont="1" applyBorder="1"/>
    <xf numFmtId="0" fontId="74" fillId="0" borderId="607" xfId="24" applyFont="1" applyBorder="1"/>
    <xf numFmtId="0" fontId="74" fillId="0" borderId="21" xfId="24" applyFont="1" applyBorder="1"/>
    <xf numFmtId="0" fontId="74" fillId="0" borderId="588" xfId="24" applyFont="1" applyBorder="1"/>
    <xf numFmtId="0" fontId="73" fillId="0" borderId="602" xfId="24" applyFont="1" applyBorder="1"/>
    <xf numFmtId="49" fontId="60" fillId="0" borderId="285" xfId="0" applyNumberFormat="1" applyFont="1" applyFill="1" applyBorder="1" applyAlignment="1">
      <alignment horizontal="left"/>
    </xf>
    <xf numFmtId="0" fontId="60" fillId="0" borderId="52" xfId="0" applyNumberFormat="1" applyFont="1" applyFill="1" applyBorder="1" applyAlignment="1">
      <alignment horizontal="center"/>
    </xf>
    <xf numFmtId="0" fontId="60" fillId="0" borderId="317" xfId="0" applyNumberFormat="1" applyFont="1" applyFill="1" applyBorder="1" applyAlignment="1">
      <alignment horizontal="center"/>
    </xf>
    <xf numFmtId="0" fontId="59" fillId="0" borderId="323" xfId="24" applyNumberFormat="1" applyFont="1" applyFill="1" applyBorder="1" applyAlignment="1">
      <alignment horizontal="center" vertical="center"/>
    </xf>
    <xf numFmtId="0" fontId="59" fillId="0" borderId="325" xfId="24" applyNumberFormat="1" applyFont="1" applyFill="1" applyBorder="1" applyAlignment="1">
      <alignment horizontal="center" vertical="center"/>
    </xf>
    <xf numFmtId="0" fontId="59" fillId="0" borderId="321" xfId="24" applyNumberFormat="1" applyFont="1" applyFill="1" applyBorder="1" applyAlignment="1">
      <alignment horizontal="center" vertical="center"/>
    </xf>
    <xf numFmtId="0" fontId="59" fillId="0" borderId="435" xfId="24" applyNumberFormat="1" applyFont="1" applyFill="1" applyBorder="1" applyAlignment="1">
      <alignment horizontal="center" vertical="center"/>
    </xf>
    <xf numFmtId="0" fontId="60" fillId="0" borderId="325" xfId="24" applyNumberFormat="1" applyFont="1" applyFill="1" applyBorder="1" applyAlignment="1">
      <alignment horizontal="center" vertical="center"/>
    </xf>
    <xf numFmtId="0" fontId="59" fillId="0" borderId="418" xfId="0" applyNumberFormat="1" applyFont="1" applyFill="1" applyBorder="1" applyAlignment="1">
      <alignment horizontal="center"/>
    </xf>
    <xf numFmtId="0" fontId="59" fillId="0" borderId="440" xfId="0" applyNumberFormat="1" applyFont="1" applyFill="1" applyBorder="1" applyAlignment="1">
      <alignment horizontal="center"/>
    </xf>
    <xf numFmtId="0" fontId="59" fillId="0" borderId="608" xfId="24" applyNumberFormat="1" applyFont="1" applyFill="1" applyBorder="1" applyAlignment="1">
      <alignment horizontal="center" vertical="center"/>
    </xf>
    <xf numFmtId="0" fontId="74" fillId="0" borderId="521" xfId="24" applyFont="1" applyBorder="1"/>
    <xf numFmtId="0" fontId="59" fillId="0" borderId="403" xfId="0" applyNumberFormat="1" applyFont="1" applyFill="1" applyBorder="1" applyAlignment="1">
      <alignment horizontal="center"/>
    </xf>
    <xf numFmtId="0" fontId="59" fillId="0" borderId="569" xfId="0" applyNumberFormat="1" applyFont="1" applyFill="1" applyBorder="1" applyAlignment="1">
      <alignment horizontal="center"/>
    </xf>
    <xf numFmtId="0" fontId="59" fillId="0" borderId="14" xfId="24" applyNumberFormat="1" applyFont="1" applyFill="1" applyBorder="1" applyAlignment="1">
      <alignment horizontal="center"/>
    </xf>
    <xf numFmtId="0" fontId="61" fillId="0" borderId="440" xfId="24" applyFont="1" applyBorder="1" applyAlignment="1">
      <alignment horizontal="center" vertical="center"/>
    </xf>
    <xf numFmtId="0" fontId="73" fillId="0" borderId="607" xfId="24" applyFont="1" applyBorder="1" applyAlignment="1">
      <alignment horizontal="center" vertical="center" wrapText="1"/>
    </xf>
    <xf numFmtId="0" fontId="60" fillId="0" borderId="85" xfId="0" applyNumberFormat="1" applyFont="1" applyFill="1" applyBorder="1" applyAlignment="1">
      <alignment horizontal="center"/>
    </xf>
    <xf numFmtId="0" fontId="60" fillId="0" borderId="608" xfId="0" applyNumberFormat="1" applyFont="1" applyFill="1" applyBorder="1" applyAlignment="1">
      <alignment horizontal="center"/>
    </xf>
    <xf numFmtId="0" fontId="59" fillId="0" borderId="85" xfId="0" applyNumberFormat="1" applyFont="1" applyFill="1" applyBorder="1" applyAlignment="1">
      <alignment horizontal="center" vertical="center"/>
    </xf>
    <xf numFmtId="0" fontId="42" fillId="0" borderId="573" xfId="24" applyNumberFormat="1" applyFont="1" applyFill="1" applyBorder="1" applyAlignment="1">
      <alignment horizontal="center" vertical="center"/>
    </xf>
    <xf numFmtId="0" fontId="74" fillId="0" borderId="593" xfId="24" applyFont="1" applyBorder="1"/>
    <xf numFmtId="0" fontId="59" fillId="0" borderId="76" xfId="0" applyNumberFormat="1" applyFont="1" applyFill="1" applyBorder="1" applyAlignment="1">
      <alignment horizontal="center" vertical="center"/>
    </xf>
    <xf numFmtId="0" fontId="42" fillId="0" borderId="45" xfId="24" applyNumberFormat="1" applyFont="1" applyFill="1" applyBorder="1" applyAlignment="1">
      <alignment horizontal="center" vertical="center"/>
    </xf>
    <xf numFmtId="0" fontId="84" fillId="4" borderId="521" xfId="10" applyFont="1" applyFill="1" applyBorder="1" applyAlignment="1">
      <alignment vertical="center" wrapText="1"/>
    </xf>
    <xf numFmtId="0" fontId="24" fillId="7" borderId="21" xfId="0" applyFont="1" applyFill="1" applyBorder="1" applyAlignment="1">
      <alignment horizontal="center" vertical="center" wrapText="1"/>
    </xf>
    <xf numFmtId="0" fontId="24" fillId="7" borderId="20" xfId="0" applyFont="1" applyFill="1" applyBorder="1" applyAlignment="1">
      <alignment horizontal="center" vertical="center" wrapText="1"/>
    </xf>
    <xf numFmtId="0" fontId="84" fillId="4" borderId="384" xfId="10" applyFont="1" applyFill="1" applyBorder="1" applyAlignment="1">
      <alignment vertical="center" wrapText="1"/>
    </xf>
    <xf numFmtId="0" fontId="17" fillId="4" borderId="403" xfId="0" applyFont="1" applyFill="1" applyBorder="1" applyAlignment="1">
      <alignment horizontal="right" wrapText="1"/>
    </xf>
    <xf numFmtId="0" fontId="84" fillId="4" borderId="386" xfId="10" applyFont="1" applyFill="1" applyBorder="1" applyAlignment="1">
      <alignment vertical="center" wrapText="1"/>
    </xf>
    <xf numFmtId="0" fontId="24" fillId="7" borderId="33" xfId="0" applyFont="1" applyFill="1" applyBorder="1" applyAlignment="1">
      <alignment horizontal="center" vertical="center" wrapText="1"/>
    </xf>
    <xf numFmtId="0" fontId="17" fillId="4" borderId="436" xfId="0" applyFont="1" applyFill="1" applyBorder="1" applyAlignment="1">
      <alignment horizontal="right" wrapText="1"/>
    </xf>
    <xf numFmtId="0" fontId="17" fillId="4" borderId="437" xfId="0" applyFont="1" applyFill="1" applyBorder="1" applyAlignment="1">
      <alignment horizontal="right" wrapText="1"/>
    </xf>
    <xf numFmtId="0" fontId="17" fillId="4" borderId="437" xfId="0" applyFont="1" applyFill="1" applyBorder="1" applyAlignment="1">
      <alignment wrapText="1"/>
    </xf>
    <xf numFmtId="0" fontId="17" fillId="4" borderId="436" xfId="0" applyFont="1" applyFill="1" applyBorder="1" applyAlignment="1">
      <alignment horizontal="center" wrapText="1"/>
    </xf>
    <xf numFmtId="0" fontId="10" fillId="4" borderId="577" xfId="3" quotePrefix="1" applyFont="1" applyFill="1" applyBorder="1" applyAlignment="1">
      <alignment horizontal="center" vertical="center" wrapText="1"/>
    </xf>
    <xf numFmtId="0" fontId="11" fillId="4" borderId="577" xfId="3" quotePrefix="1" applyFont="1" applyFill="1" applyBorder="1" applyAlignment="1">
      <alignment horizontal="center" vertical="center" wrapText="1"/>
    </xf>
    <xf numFmtId="0" fontId="4" fillId="4" borderId="571" xfId="3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vertical="center" wrapText="1"/>
    </xf>
    <xf numFmtId="0" fontId="16" fillId="4" borderId="559" xfId="10" quotePrefix="1" applyFont="1" applyFill="1" applyBorder="1" applyAlignment="1">
      <alignment vertical="center" wrapText="1"/>
    </xf>
    <xf numFmtId="0" fontId="16" fillId="4" borderId="523" xfId="6" applyFont="1" applyFill="1" applyBorder="1" applyAlignment="1">
      <alignment vertical="center" wrapText="1"/>
    </xf>
    <xf numFmtId="0" fontId="16" fillId="4" borderId="558" xfId="6" applyFont="1" applyFill="1" applyBorder="1" applyAlignment="1">
      <alignment vertical="center" wrapText="1"/>
    </xf>
    <xf numFmtId="0" fontId="16" fillId="4" borderId="559" xfId="6" applyFont="1" applyFill="1" applyBorder="1" applyAlignment="1">
      <alignment vertical="center" wrapText="1"/>
    </xf>
    <xf numFmtId="0" fontId="17" fillId="5" borderId="375" xfId="10" applyFont="1" applyFill="1" applyBorder="1" applyAlignment="1">
      <alignment vertical="center" wrapText="1"/>
    </xf>
    <xf numFmtId="0" fontId="24" fillId="5" borderId="375" xfId="10" applyFont="1" applyFill="1" applyBorder="1" applyAlignment="1">
      <alignment vertical="center" wrapText="1"/>
    </xf>
    <xf numFmtId="0" fontId="24" fillId="5" borderId="375" xfId="10" applyFont="1" applyFill="1" applyBorder="1" applyAlignment="1">
      <alignment vertical="center"/>
    </xf>
    <xf numFmtId="0" fontId="38" fillId="5" borderId="419" xfId="0" applyFont="1" applyFill="1" applyBorder="1" applyAlignment="1">
      <alignment horizontal="left" vertical="center" wrapText="1"/>
    </xf>
    <xf numFmtId="0" fontId="16" fillId="5" borderId="386" xfId="6" quotePrefix="1" applyFont="1" applyFill="1" applyBorder="1" applyAlignment="1">
      <alignment horizontal="center" vertical="center" wrapText="1"/>
    </xf>
    <xf numFmtId="0" fontId="16" fillId="5" borderId="387" xfId="6" quotePrefix="1" applyFont="1" applyFill="1" applyBorder="1" applyAlignment="1">
      <alignment horizontal="center" vertical="center" wrapText="1"/>
    </xf>
    <xf numFmtId="0" fontId="16" fillId="5" borderId="383" xfId="6" quotePrefix="1" applyFont="1" applyFill="1" applyBorder="1" applyAlignment="1">
      <alignment horizontal="center" vertical="center" wrapText="1"/>
    </xf>
    <xf numFmtId="0" fontId="16" fillId="5" borderId="388" xfId="6" quotePrefix="1" applyFont="1" applyFill="1" applyBorder="1" applyAlignment="1">
      <alignment horizontal="center" vertical="center" wrapText="1"/>
    </xf>
    <xf numFmtId="0" fontId="38" fillId="5" borderId="32" xfId="0" applyFont="1" applyFill="1" applyBorder="1" applyAlignment="1">
      <alignment horizontal="left" vertical="center" wrapText="1"/>
    </xf>
    <xf numFmtId="0" fontId="16" fillId="5" borderId="521" xfId="3" quotePrefix="1" applyFont="1" applyFill="1" applyBorder="1" applyAlignment="1">
      <alignment horizontal="center" vertical="center" textRotation="255" wrapText="1"/>
    </xf>
    <xf numFmtId="0" fontId="16" fillId="5" borderId="558" xfId="3" quotePrefix="1" applyFont="1" applyFill="1" applyBorder="1" applyAlignment="1">
      <alignment horizontal="center" vertical="center" textRotation="255" wrapText="1"/>
    </xf>
    <xf numFmtId="0" fontId="16" fillId="5" borderId="559" xfId="3" quotePrefix="1" applyFont="1" applyFill="1" applyBorder="1" applyAlignment="1">
      <alignment horizontal="center" vertical="center" textRotation="255" wrapText="1"/>
    </xf>
    <xf numFmtId="0" fontId="16" fillId="5" borderId="523" xfId="6" applyFont="1" applyFill="1" applyBorder="1" applyAlignment="1">
      <alignment vertical="center" wrapText="1"/>
    </xf>
    <xf numFmtId="0" fontId="16" fillId="5" borderId="558" xfId="6" applyFont="1" applyFill="1" applyBorder="1" applyAlignment="1">
      <alignment vertical="center" wrapText="1"/>
    </xf>
    <xf numFmtId="0" fontId="16" fillId="5" borderId="559" xfId="6" applyFont="1" applyFill="1" applyBorder="1" applyAlignment="1">
      <alignment vertical="center" wrapText="1"/>
    </xf>
    <xf numFmtId="0" fontId="38" fillId="5" borderId="375" xfId="0" applyFont="1" applyFill="1" applyBorder="1" applyAlignment="1">
      <alignment horizontal="left" vertical="center" wrapText="1"/>
    </xf>
    <xf numFmtId="0" fontId="17" fillId="5" borderId="384" xfId="6" quotePrefix="1" applyFont="1" applyFill="1" applyBorder="1" applyAlignment="1">
      <alignment vertical="center" wrapText="1"/>
    </xf>
    <xf numFmtId="0" fontId="17" fillId="5" borderId="376" xfId="6" quotePrefix="1" applyFont="1" applyFill="1" applyBorder="1" applyAlignment="1">
      <alignment vertical="center" wrapText="1"/>
    </xf>
    <xf numFmtId="0" fontId="16" fillId="5" borderId="378" xfId="6" quotePrefix="1" applyFont="1" applyFill="1" applyBorder="1" applyAlignment="1">
      <alignment vertical="center" wrapText="1"/>
    </xf>
    <xf numFmtId="0" fontId="16" fillId="5" borderId="382" xfId="6" quotePrefix="1" applyFont="1" applyFill="1" applyBorder="1" applyAlignment="1">
      <alignment vertical="center" wrapText="1"/>
    </xf>
    <xf numFmtId="0" fontId="16" fillId="5" borderId="376" xfId="6" quotePrefix="1" applyFont="1" applyFill="1" applyBorder="1" applyAlignment="1">
      <alignment vertical="center" wrapText="1"/>
    </xf>
    <xf numFmtId="0" fontId="24" fillId="5" borderId="384" xfId="10" quotePrefix="1" applyFont="1" applyFill="1" applyBorder="1" applyAlignment="1">
      <alignment horizontal="center" vertical="center" wrapText="1"/>
    </xf>
    <xf numFmtId="0" fontId="16" fillId="5" borderId="419" xfId="10" applyFont="1" applyFill="1" applyBorder="1" applyAlignment="1">
      <alignment vertical="center" wrapText="1"/>
    </xf>
    <xf numFmtId="0" fontId="16" fillId="5" borderId="32" xfId="10" applyFont="1" applyFill="1" applyBorder="1" applyAlignment="1">
      <alignment vertical="center" wrapText="1"/>
    </xf>
    <xf numFmtId="0" fontId="16" fillId="5" borderId="521" xfId="6" quotePrefix="1" applyFont="1" applyFill="1" applyBorder="1" applyAlignment="1">
      <alignment horizontal="center" vertical="center" wrapText="1"/>
    </xf>
    <xf numFmtId="0" fontId="16" fillId="5" borderId="558" xfId="6" quotePrefix="1" applyFont="1" applyFill="1" applyBorder="1" applyAlignment="1">
      <alignment horizontal="center" vertical="center" wrapText="1"/>
    </xf>
    <xf numFmtId="0" fontId="16" fillId="5" borderId="559" xfId="6" quotePrefix="1" applyFont="1" applyFill="1" applyBorder="1" applyAlignment="1">
      <alignment horizontal="center" vertical="center" wrapText="1"/>
    </xf>
    <xf numFmtId="0" fontId="16" fillId="5" borderId="523" xfId="6" applyFont="1" applyFill="1" applyBorder="1" applyAlignment="1">
      <alignment horizontal="center" vertical="center" wrapText="1"/>
    </xf>
    <xf numFmtId="0" fontId="16" fillId="5" borderId="558" xfId="6" applyFont="1" applyFill="1" applyBorder="1" applyAlignment="1">
      <alignment horizontal="center" vertical="center" wrapText="1"/>
    </xf>
    <xf numFmtId="0" fontId="16" fillId="5" borderId="559" xfId="6" applyFont="1" applyFill="1" applyBorder="1" applyAlignment="1">
      <alignment horizontal="center" vertical="center" wrapText="1"/>
    </xf>
    <xf numFmtId="0" fontId="24" fillId="5" borderId="378" xfId="10" quotePrefix="1" applyFont="1" applyFill="1" applyBorder="1" applyAlignment="1">
      <alignment horizontal="center" vertical="center" wrapText="1"/>
    </xf>
    <xf numFmtId="0" fontId="16" fillId="5" borderId="419" xfId="10" quotePrefix="1" applyFont="1" applyFill="1" applyBorder="1" applyAlignment="1">
      <alignment vertical="center" wrapText="1"/>
    </xf>
    <xf numFmtId="0" fontId="16" fillId="5" borderId="386" xfId="10" quotePrefix="1" applyFont="1" applyFill="1" applyBorder="1" applyAlignment="1">
      <alignment horizontal="center" vertical="center" wrapText="1"/>
    </xf>
    <xf numFmtId="0" fontId="16" fillId="5" borderId="387" xfId="10" quotePrefix="1" applyFont="1" applyFill="1" applyBorder="1" applyAlignment="1">
      <alignment horizontal="center" vertical="center" wrapText="1"/>
    </xf>
    <xf numFmtId="0" fontId="16" fillId="5" borderId="383" xfId="10" quotePrefix="1" applyFont="1" applyFill="1" applyBorder="1" applyAlignment="1">
      <alignment horizontal="center" vertical="center" wrapText="1"/>
    </xf>
    <xf numFmtId="0" fontId="16" fillId="5" borderId="388" xfId="10" quotePrefix="1" applyFont="1" applyFill="1" applyBorder="1" applyAlignment="1">
      <alignment horizontal="center" vertical="center" wrapText="1"/>
    </xf>
    <xf numFmtId="0" fontId="16" fillId="5" borderId="384" xfId="6" quotePrefix="1" applyFont="1" applyFill="1" applyBorder="1" applyAlignment="1">
      <alignment horizontal="center" vertical="center" wrapText="1"/>
    </xf>
    <xf numFmtId="0" fontId="16" fillId="5" borderId="376" xfId="6" quotePrefix="1" applyFont="1" applyFill="1" applyBorder="1" applyAlignment="1">
      <alignment horizontal="center" vertical="center" wrapText="1"/>
    </xf>
    <xf numFmtId="0" fontId="16" fillId="5" borderId="378" xfId="6" quotePrefix="1" applyFont="1" applyFill="1" applyBorder="1" applyAlignment="1">
      <alignment horizontal="center" vertical="center" wrapText="1"/>
    </xf>
    <xf numFmtId="0" fontId="16" fillId="5" borderId="382" xfId="6" quotePrefix="1" applyFont="1" applyFill="1" applyBorder="1" applyAlignment="1">
      <alignment horizontal="center" vertical="center" wrapText="1"/>
    </xf>
    <xf numFmtId="0" fontId="38" fillId="5" borderId="386" xfId="0" applyFont="1" applyFill="1" applyBorder="1" applyAlignment="1">
      <alignment horizontal="center" vertical="center"/>
    </xf>
    <xf numFmtId="0" fontId="38" fillId="5" borderId="387" xfId="0" applyFont="1" applyFill="1" applyBorder="1" applyAlignment="1">
      <alignment horizontal="center" vertical="center"/>
    </xf>
    <xf numFmtId="0" fontId="38" fillId="5" borderId="383" xfId="0" applyFont="1" applyFill="1" applyBorder="1" applyAlignment="1">
      <alignment horizontal="center" vertical="center"/>
    </xf>
    <xf numFmtId="0" fontId="38" fillId="5" borderId="388" xfId="0" applyFont="1" applyFill="1" applyBorder="1" applyAlignment="1">
      <alignment horizontal="center" vertical="center"/>
    </xf>
    <xf numFmtId="0" fontId="24" fillId="4" borderId="521" xfId="0" applyFont="1" applyFill="1" applyBorder="1" applyAlignment="1">
      <alignment horizontal="center" vertical="center"/>
    </xf>
    <xf numFmtId="0" fontId="24" fillId="4" borderId="558" xfId="0" applyFont="1" applyFill="1" applyBorder="1" applyAlignment="1">
      <alignment horizontal="center" vertical="center"/>
    </xf>
    <xf numFmtId="0" fontId="17" fillId="4" borderId="559" xfId="10" quotePrefix="1" applyFont="1" applyFill="1" applyBorder="1" applyAlignment="1">
      <alignment horizontal="center" vertical="center" wrapText="1"/>
    </xf>
    <xf numFmtId="0" fontId="16" fillId="4" borderId="521" xfId="6" applyFont="1" applyFill="1" applyBorder="1" applyAlignment="1">
      <alignment horizontal="center" vertical="center" wrapText="1"/>
    </xf>
    <xf numFmtId="0" fontId="16" fillId="4" borderId="558" xfId="6" applyFont="1" applyFill="1" applyBorder="1" applyAlignment="1">
      <alignment horizontal="center" vertical="center" wrapText="1"/>
    </xf>
    <xf numFmtId="0" fontId="16" fillId="4" borderId="559" xfId="6" applyFont="1" applyFill="1" applyBorder="1" applyAlignment="1">
      <alignment horizontal="center" vertical="center" wrapText="1"/>
    </xf>
    <xf numFmtId="0" fontId="17" fillId="5" borderId="375" xfId="10" applyFont="1" applyFill="1" applyBorder="1" applyAlignment="1">
      <alignment vertical="center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58" xfId="6" quotePrefix="1" applyFont="1" applyFill="1" applyBorder="1" applyAlignment="1">
      <alignment horizontal="center" vertical="center" wrapText="1"/>
    </xf>
    <xf numFmtId="0" fontId="17" fillId="5" borderId="559" xfId="6" quotePrefix="1" applyFont="1" applyFill="1" applyBorder="1" applyAlignment="1">
      <alignment horizontal="center" vertical="center" wrapText="1"/>
    </xf>
    <xf numFmtId="0" fontId="38" fillId="5" borderId="384" xfId="0" applyFont="1" applyFill="1" applyBorder="1" applyAlignment="1">
      <alignment horizontal="center" vertical="center" wrapText="1"/>
    </xf>
    <xf numFmtId="0" fontId="38" fillId="5" borderId="376" xfId="0" applyFont="1" applyFill="1" applyBorder="1" applyAlignment="1">
      <alignment horizontal="center" vertical="center" wrapText="1"/>
    </xf>
    <xf numFmtId="0" fontId="38" fillId="5" borderId="378" xfId="0" applyFont="1" applyFill="1" applyBorder="1" applyAlignment="1">
      <alignment horizontal="center" vertical="center" wrapText="1"/>
    </xf>
    <xf numFmtId="0" fontId="38" fillId="5" borderId="560" xfId="0" applyFont="1" applyFill="1" applyBorder="1" applyAlignment="1">
      <alignment horizontal="center" vertical="center" wrapText="1"/>
    </xf>
    <xf numFmtId="0" fontId="38" fillId="5" borderId="561" xfId="0" applyFont="1" applyFill="1" applyBorder="1" applyAlignment="1">
      <alignment horizontal="center" vertical="center" wrapText="1"/>
    </xf>
    <xf numFmtId="0" fontId="38" fillId="5" borderId="562" xfId="0" applyFont="1" applyFill="1" applyBorder="1" applyAlignment="1">
      <alignment horizontal="center" vertical="center" wrapText="1"/>
    </xf>
    <xf numFmtId="0" fontId="16" fillId="5" borderId="14" xfId="6" quotePrefix="1" applyFont="1" applyFill="1" applyBorder="1" applyAlignment="1">
      <alignment horizontal="center" vertical="center" wrapText="1"/>
    </xf>
    <xf numFmtId="0" fontId="16" fillId="5" borderId="584" xfId="6" quotePrefix="1" applyFont="1" applyFill="1" applyBorder="1" applyAlignment="1">
      <alignment horizontal="center" vertical="center" wrapText="1"/>
    </xf>
    <xf numFmtId="0" fontId="16" fillId="5" borderId="585" xfId="6" quotePrefix="1" applyFont="1" applyFill="1" applyBorder="1" applyAlignment="1">
      <alignment horizontal="center" vertical="center" wrapText="1"/>
    </xf>
    <xf numFmtId="0" fontId="134" fillId="5" borderId="574" xfId="0" applyFont="1" applyFill="1" applyBorder="1" applyAlignment="1">
      <alignment horizontal="left" vertical="center" wrapText="1"/>
    </xf>
    <xf numFmtId="0" fontId="155" fillId="5" borderId="14" xfId="6" quotePrefix="1" applyFont="1" applyFill="1" applyBorder="1" applyAlignment="1">
      <alignment horizontal="center" vertical="center" wrapText="1"/>
    </xf>
    <xf numFmtId="0" fontId="155" fillId="5" borderId="584" xfId="6" quotePrefix="1" applyFont="1" applyFill="1" applyBorder="1" applyAlignment="1">
      <alignment horizontal="center" vertical="center" wrapText="1"/>
    </xf>
    <xf numFmtId="0" fontId="155" fillId="5" borderId="585" xfId="6" quotePrefix="1" applyFont="1" applyFill="1" applyBorder="1" applyAlignment="1">
      <alignment horizontal="center" vertical="center" wrapText="1"/>
    </xf>
    <xf numFmtId="0" fontId="17" fillId="5" borderId="377" xfId="10" applyFont="1" applyFill="1" applyBorder="1" applyAlignment="1">
      <alignment vertical="center" wrapText="1"/>
    </xf>
    <xf numFmtId="0" fontId="17" fillId="5" borderId="377" xfId="8" applyFont="1" applyFill="1" applyBorder="1" applyAlignment="1">
      <alignment vertical="center"/>
    </xf>
    <xf numFmtId="0" fontId="17" fillId="5" borderId="377" xfId="8" applyFont="1" applyFill="1" applyBorder="1" applyAlignment="1">
      <alignment vertical="center" wrapText="1"/>
    </xf>
    <xf numFmtId="0" fontId="38" fillId="5" borderId="363" xfId="0" applyFont="1" applyFill="1" applyBorder="1" applyAlignment="1">
      <alignment horizontal="left" vertical="center" wrapText="1"/>
    </xf>
    <xf numFmtId="0" fontId="17" fillId="5" borderId="344" xfId="6" quotePrefix="1" applyFont="1" applyFill="1" applyBorder="1" applyAlignment="1">
      <alignment vertical="center" wrapText="1"/>
    </xf>
    <xf numFmtId="0" fontId="17" fillId="5" borderId="361" xfId="6" quotePrefix="1" applyFont="1" applyFill="1" applyBorder="1" applyAlignment="1">
      <alignment vertical="center" wrapText="1"/>
    </xf>
    <xf numFmtId="0" fontId="17" fillId="5" borderId="362" xfId="6" quotePrefix="1" applyFont="1" applyFill="1" applyBorder="1" applyAlignment="1">
      <alignment vertical="center" wrapText="1"/>
    </xf>
    <xf numFmtId="0" fontId="17" fillId="5" borderId="364" xfId="6" quotePrefix="1" applyFont="1" applyFill="1" applyBorder="1" applyAlignment="1">
      <alignment vertical="center" wrapText="1"/>
    </xf>
    <xf numFmtId="0" fontId="17" fillId="5" borderId="363" xfId="6" quotePrefix="1" applyFont="1" applyFill="1" applyBorder="1" applyAlignment="1">
      <alignment vertical="center" wrapText="1"/>
    </xf>
    <xf numFmtId="0" fontId="16" fillId="5" borderId="344" xfId="6" quotePrefix="1" applyFont="1" applyFill="1" applyBorder="1" applyAlignment="1">
      <alignment vertical="center" wrapText="1"/>
    </xf>
    <xf numFmtId="0" fontId="16" fillId="5" borderId="361" xfId="6" quotePrefix="1" applyFont="1" applyFill="1" applyBorder="1" applyAlignment="1">
      <alignment vertical="center" wrapText="1"/>
    </xf>
    <xf numFmtId="0" fontId="16" fillId="5" borderId="362" xfId="6" quotePrefix="1" applyFont="1" applyFill="1" applyBorder="1" applyAlignment="1">
      <alignment vertical="center" wrapText="1"/>
    </xf>
    <xf numFmtId="0" fontId="17" fillId="5" borderId="375" xfId="8" applyFont="1" applyFill="1" applyBorder="1" applyAlignment="1">
      <alignment vertical="center"/>
    </xf>
    <xf numFmtId="0" fontId="17" fillId="5" borderId="375" xfId="8" applyFont="1" applyFill="1" applyBorder="1" applyAlignment="1">
      <alignment vertical="center" wrapText="1"/>
    </xf>
    <xf numFmtId="0" fontId="38" fillId="5" borderId="567" xfId="0" applyFont="1" applyFill="1" applyBorder="1" applyAlignment="1">
      <alignment horizontal="left" vertical="center" wrapText="1"/>
    </xf>
    <xf numFmtId="0" fontId="17" fillId="5" borderId="560" xfId="6" quotePrefix="1" applyFont="1" applyFill="1" applyBorder="1" applyAlignment="1">
      <alignment vertical="center" wrapText="1"/>
    </xf>
    <xf numFmtId="0" fontId="17" fillId="5" borderId="561" xfId="6" quotePrefix="1" applyFont="1" applyFill="1" applyBorder="1" applyAlignment="1">
      <alignment vertical="center" wrapText="1"/>
    </xf>
    <xf numFmtId="0" fontId="17" fillId="5" borderId="562" xfId="6" quotePrefix="1" applyFont="1" applyFill="1" applyBorder="1" applyAlignment="1">
      <alignment vertical="center" wrapText="1"/>
    </xf>
    <xf numFmtId="0" fontId="17" fillId="5" borderId="564" xfId="6" quotePrefix="1" applyFont="1" applyFill="1" applyBorder="1" applyAlignment="1">
      <alignment vertical="center" wrapText="1"/>
    </xf>
    <xf numFmtId="0" fontId="17" fillId="5" borderId="567" xfId="6" quotePrefix="1" applyFont="1" applyFill="1" applyBorder="1" applyAlignment="1">
      <alignment vertical="center" wrapText="1"/>
    </xf>
    <xf numFmtId="0" fontId="16" fillId="5" borderId="560" xfId="6" quotePrefix="1" applyFont="1" applyFill="1" applyBorder="1" applyAlignment="1">
      <alignment vertical="center" wrapText="1"/>
    </xf>
    <xf numFmtId="0" fontId="16" fillId="5" borderId="561" xfId="6" quotePrefix="1" applyFont="1" applyFill="1" applyBorder="1" applyAlignment="1">
      <alignment vertical="center" wrapText="1"/>
    </xf>
    <xf numFmtId="0" fontId="16" fillId="5" borderId="562" xfId="6" quotePrefix="1" applyFont="1" applyFill="1" applyBorder="1" applyAlignment="1">
      <alignment vertical="center" wrapText="1"/>
    </xf>
    <xf numFmtId="0" fontId="17" fillId="5" borderId="32" xfId="10" applyFont="1" applyFill="1" applyBorder="1" applyAlignment="1">
      <alignment vertical="center" wrapText="1"/>
    </xf>
    <xf numFmtId="0" fontId="17" fillId="5" borderId="521" xfId="10" quotePrefix="1" applyFont="1" applyFill="1" applyBorder="1" applyAlignment="1">
      <alignment horizontal="center" vertical="center" wrapText="1"/>
    </xf>
    <xf numFmtId="0" fontId="17" fillId="5" borderId="558" xfId="10" quotePrefix="1" applyFont="1" applyFill="1" applyBorder="1" applyAlignment="1">
      <alignment horizontal="center"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17" fillId="5" borderId="523" xfId="10" quotePrefix="1" applyFont="1" applyFill="1" applyBorder="1" applyAlignment="1">
      <alignment horizontal="center"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38" fillId="5" borderId="521" xfId="0" applyFont="1" applyFill="1" applyBorder="1" applyAlignment="1">
      <alignment horizontal="center" vertical="center" wrapText="1"/>
    </xf>
    <xf numFmtId="0" fontId="38" fillId="5" borderId="558" xfId="0" applyFont="1" applyFill="1" applyBorder="1" applyAlignment="1">
      <alignment horizontal="center" vertical="center" wrapText="1"/>
    </xf>
    <xf numFmtId="0" fontId="38" fillId="5" borderId="559" xfId="0" applyFont="1" applyFill="1" applyBorder="1" applyAlignment="1">
      <alignment horizontal="center" vertical="center" wrapText="1"/>
    </xf>
    <xf numFmtId="0" fontId="17" fillId="5" borderId="386" xfId="10" quotePrefix="1" applyFont="1" applyFill="1" applyBorder="1" applyAlignment="1">
      <alignment horizontal="center" vertical="center" wrapText="1"/>
    </xf>
    <xf numFmtId="0" fontId="17" fillId="5" borderId="388" xfId="10" quotePrefix="1" applyFont="1" applyFill="1" applyBorder="1" applyAlignment="1">
      <alignment horizontal="center" vertical="center" wrapText="1"/>
    </xf>
    <xf numFmtId="0" fontId="17" fillId="5" borderId="389" xfId="10" quotePrefix="1" applyFont="1" applyFill="1" applyBorder="1" applyAlignment="1">
      <alignment horizontal="center" vertical="center" wrapText="1"/>
    </xf>
    <xf numFmtId="0" fontId="16" fillId="5" borderId="444" xfId="10" applyFont="1" applyFill="1" applyBorder="1" applyAlignment="1">
      <alignment vertical="center" wrapText="1"/>
    </xf>
    <xf numFmtId="0" fontId="17" fillId="5" borderId="404" xfId="6" quotePrefix="1" applyFont="1" applyFill="1" applyBorder="1" applyAlignment="1">
      <alignment vertical="center" wrapText="1"/>
    </xf>
    <xf numFmtId="0" fontId="17" fillId="5" borderId="442" xfId="6" quotePrefix="1" applyFont="1" applyFill="1" applyBorder="1" applyAlignment="1">
      <alignment vertical="center" wrapText="1"/>
    </xf>
    <xf numFmtId="0" fontId="17" fillId="5" borderId="565" xfId="6" quotePrefix="1" applyFont="1" applyFill="1" applyBorder="1" applyAlignment="1">
      <alignment vertical="center" wrapText="1"/>
    </xf>
    <xf numFmtId="0" fontId="17" fillId="5" borderId="441" xfId="6" quotePrefix="1" applyFont="1" applyFill="1" applyBorder="1" applyAlignment="1">
      <alignment vertical="center" wrapText="1"/>
    </xf>
    <xf numFmtId="0" fontId="17" fillId="5" borderId="444" xfId="6" quotePrefix="1" applyFont="1" applyFill="1" applyBorder="1" applyAlignment="1">
      <alignment vertical="center" wrapText="1"/>
    </xf>
    <xf numFmtId="0" fontId="16" fillId="5" borderId="404" xfId="6" quotePrefix="1" applyFont="1" applyFill="1" applyBorder="1" applyAlignment="1">
      <alignment vertical="center" wrapText="1"/>
    </xf>
    <xf numFmtId="0" fontId="16" fillId="5" borderId="442" xfId="6" quotePrefix="1" applyFont="1" applyFill="1" applyBorder="1" applyAlignment="1">
      <alignment vertical="center" wrapText="1"/>
    </xf>
    <xf numFmtId="0" fontId="16" fillId="5" borderId="565" xfId="6" quotePrefix="1" applyFont="1" applyFill="1" applyBorder="1" applyAlignment="1">
      <alignment vertical="center" wrapText="1"/>
    </xf>
    <xf numFmtId="0" fontId="17" fillId="5" borderId="522" xfId="10" applyFont="1" applyFill="1" applyBorder="1" applyAlignment="1">
      <alignment vertical="center" wrapText="1"/>
    </xf>
    <xf numFmtId="0" fontId="16" fillId="5" borderId="389" xfId="10" quotePrefix="1" applyFont="1" applyFill="1" applyBorder="1" applyAlignment="1">
      <alignment horizontal="left" vertical="center" wrapText="1"/>
    </xf>
    <xf numFmtId="0" fontId="16" fillId="5" borderId="389" xfId="10" quotePrefix="1" applyFont="1" applyFill="1" applyBorder="1" applyAlignment="1">
      <alignment horizontal="center" vertical="center" wrapText="1"/>
    </xf>
    <xf numFmtId="0" fontId="16" fillId="5" borderId="444" xfId="10" quotePrefix="1" applyFont="1" applyFill="1" applyBorder="1" applyAlignment="1">
      <alignment horizontal="left" vertical="center" wrapText="1"/>
    </xf>
    <xf numFmtId="0" fontId="16" fillId="5" borderId="404" xfId="6" quotePrefix="1" applyFont="1" applyFill="1" applyBorder="1" applyAlignment="1">
      <alignment horizontal="center" vertical="center" wrapText="1"/>
    </xf>
    <xf numFmtId="0" fontId="16" fillId="5" borderId="442" xfId="6" quotePrefix="1" applyFont="1" applyFill="1" applyBorder="1" applyAlignment="1">
      <alignment horizontal="center" vertical="center" wrapText="1"/>
    </xf>
    <xf numFmtId="0" fontId="16" fillId="5" borderId="565" xfId="6" quotePrefix="1" applyFont="1" applyFill="1" applyBorder="1" applyAlignment="1">
      <alignment horizontal="center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16" fillId="5" borderId="444" xfId="6" quotePrefix="1" applyFont="1" applyFill="1" applyBorder="1" applyAlignment="1">
      <alignment horizontal="center" vertical="center" wrapText="1"/>
    </xf>
    <xf numFmtId="0" fontId="16" fillId="5" borderId="586" xfId="10" quotePrefix="1" applyFont="1" applyFill="1" applyBorder="1" applyAlignment="1">
      <alignment horizontal="left" vertical="center" wrapText="1"/>
    </xf>
    <xf numFmtId="0" fontId="16" fillId="5" borderId="581" xfId="6" quotePrefix="1" applyFont="1" applyFill="1" applyBorder="1" applyAlignment="1">
      <alignment horizontal="center" vertical="center" wrapText="1"/>
    </xf>
    <xf numFmtId="0" fontId="16" fillId="5" borderId="586" xfId="6" quotePrefix="1" applyFont="1" applyFill="1" applyBorder="1" applyAlignment="1">
      <alignment horizontal="center" vertical="center" wrapText="1"/>
    </xf>
    <xf numFmtId="0" fontId="38" fillId="5" borderId="586" xfId="0" applyFont="1" applyFill="1" applyBorder="1" applyAlignment="1">
      <alignment horizontal="left" vertical="center" wrapText="1"/>
    </xf>
    <xf numFmtId="0" fontId="134" fillId="5" borderId="14" xfId="0" applyFont="1" applyFill="1" applyBorder="1" applyAlignment="1">
      <alignment horizontal="center" vertical="center"/>
    </xf>
    <xf numFmtId="0" fontId="134" fillId="5" borderId="584" xfId="0" applyFont="1" applyFill="1" applyBorder="1" applyAlignment="1">
      <alignment horizontal="center" vertical="center"/>
    </xf>
    <xf numFmtId="0" fontId="134" fillId="5" borderId="585" xfId="0" applyFont="1" applyFill="1" applyBorder="1" applyAlignment="1">
      <alignment horizontal="center" vertical="center"/>
    </xf>
    <xf numFmtId="0" fontId="134" fillId="5" borderId="581" xfId="0" applyFont="1" applyFill="1" applyBorder="1" applyAlignment="1">
      <alignment horizontal="center" vertical="center"/>
    </xf>
    <xf numFmtId="0" fontId="134" fillId="5" borderId="586" xfId="0" applyFont="1" applyFill="1" applyBorder="1" applyAlignment="1">
      <alignment horizontal="center" vertical="center"/>
    </xf>
    <xf numFmtId="0" fontId="16" fillId="5" borderId="521" xfId="6" quotePrefix="1" applyFont="1" applyFill="1" applyBorder="1" applyAlignment="1">
      <alignment vertical="center" wrapText="1"/>
    </xf>
    <xf numFmtId="0" fontId="16" fillId="5" borderId="558" xfId="6" quotePrefix="1" applyFont="1" applyFill="1" applyBorder="1" applyAlignment="1">
      <alignment vertical="center" wrapText="1"/>
    </xf>
    <xf numFmtId="0" fontId="16" fillId="5" borderId="559" xfId="6" quotePrefix="1" applyFont="1" applyFill="1" applyBorder="1" applyAlignment="1">
      <alignment vertical="center" wrapText="1"/>
    </xf>
    <xf numFmtId="0" fontId="16" fillId="5" borderId="419" xfId="10" quotePrefix="1" applyFont="1" applyFill="1" applyBorder="1" applyAlignment="1">
      <alignment horizontal="left" vertical="center" wrapText="1"/>
    </xf>
    <xf numFmtId="0" fontId="38" fillId="5" borderId="344" xfId="0" applyFont="1" applyFill="1" applyBorder="1" applyAlignment="1">
      <alignment vertical="center" wrapText="1"/>
    </xf>
    <xf numFmtId="0" fontId="38" fillId="5" borderId="361" xfId="0" applyFont="1" applyFill="1" applyBorder="1" applyAlignment="1">
      <alignment vertical="center" wrapText="1"/>
    </xf>
    <xf numFmtId="0" fontId="38" fillId="5" borderId="362" xfId="0" applyFont="1" applyFill="1" applyBorder="1" applyAlignment="1">
      <alignment vertical="center" wrapText="1"/>
    </xf>
    <xf numFmtId="0" fontId="38" fillId="5" borderId="420" xfId="0" applyFont="1" applyFill="1" applyBorder="1" applyAlignment="1">
      <alignment horizontal="left" vertical="center" wrapText="1"/>
    </xf>
    <xf numFmtId="0" fontId="38" fillId="5" borderId="421" xfId="0" applyFont="1" applyFill="1" applyBorder="1" applyAlignment="1">
      <alignment horizontal="center" vertical="center"/>
    </xf>
    <xf numFmtId="0" fontId="38" fillId="5" borderId="422" xfId="0" applyFont="1" applyFill="1" applyBorder="1" applyAlignment="1">
      <alignment horizontal="center" vertical="center"/>
    </xf>
    <xf numFmtId="0" fontId="38" fillId="5" borderId="423" xfId="0" applyFont="1" applyFill="1" applyBorder="1" applyAlignment="1">
      <alignment horizontal="center" vertical="center"/>
    </xf>
    <xf numFmtId="0" fontId="76" fillId="5" borderId="14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70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71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74" xfId="10" quotePrefix="1" applyFont="1" applyFill="1" applyBorder="1" applyAlignment="1">
      <alignment horizontal="left" vertical="center" wrapText="1"/>
    </xf>
    <xf numFmtId="0" fontId="50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8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37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344" xfId="6" applyNumberFormat="1" applyFont="1" applyFill="1" applyBorder="1" applyAlignment="1" applyProtection="1">
      <alignment horizontal="center" vertical="center" wrapText="1"/>
      <protection locked="0"/>
    </xf>
    <xf numFmtId="0" fontId="50" fillId="0" borderId="28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76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36" xfId="10" quotePrefix="1" applyFont="1" applyFill="1" applyBorder="1" applyAlignment="1">
      <alignment horizontal="left" vertical="center" wrapText="1"/>
    </xf>
    <xf numFmtId="0" fontId="50" fillId="5" borderId="38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3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39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1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8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8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7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74" xfId="6" applyNumberFormat="1" applyFont="1" applyFill="1" applyBorder="1" applyAlignment="1" applyProtection="1">
      <alignment vertical="center" wrapText="1"/>
      <protection locked="0"/>
    </xf>
    <xf numFmtId="0" fontId="50" fillId="5" borderId="584" xfId="6" applyNumberFormat="1" applyFont="1" applyFill="1" applyBorder="1" applyAlignment="1" applyProtection="1">
      <alignment vertical="center" wrapText="1"/>
      <protection locked="0"/>
    </xf>
    <xf numFmtId="0" fontId="50" fillId="5" borderId="583" xfId="6" applyNumberFormat="1" applyFont="1" applyFill="1" applyBorder="1" applyAlignment="1" applyProtection="1">
      <alignment vertical="center" wrapText="1"/>
      <protection locked="0"/>
    </xf>
    <xf numFmtId="0" fontId="50" fillId="5" borderId="44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74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7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74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14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4" xfId="6" quotePrefix="1" applyNumberFormat="1" applyFont="1" applyFill="1" applyBorder="1" applyAlignment="1" applyProtection="1">
      <alignment vertical="center" wrapText="1"/>
      <protection locked="0"/>
    </xf>
    <xf numFmtId="0" fontId="50" fillId="5" borderId="585" xfId="6" quotePrefix="1" applyNumberFormat="1" applyFont="1" applyFill="1" applyBorder="1" applyAlignment="1" applyProtection="1">
      <alignment vertical="center" wrapText="1"/>
      <protection locked="0"/>
    </xf>
    <xf numFmtId="0" fontId="52" fillId="5" borderId="581" xfId="6" quotePrefix="1" applyNumberFormat="1" applyFont="1" applyFill="1" applyBorder="1" applyAlignment="1" applyProtection="1">
      <alignment vertical="center" wrapText="1"/>
      <protection locked="0"/>
    </xf>
    <xf numFmtId="0" fontId="50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0" fillId="5" borderId="14" xfId="6" quotePrefix="1" applyNumberFormat="1" applyFont="1" applyFill="1" applyBorder="1" applyAlignment="1" applyProtection="1">
      <alignment vertical="center" wrapText="1"/>
      <protection locked="0"/>
    </xf>
    <xf numFmtId="0" fontId="50" fillId="5" borderId="584" xfId="6" quotePrefix="1" applyNumberFormat="1" applyFont="1" applyFill="1" applyBorder="1" applyAlignment="1" applyProtection="1">
      <alignment vertical="center" wrapText="1"/>
      <protection locked="0"/>
    </xf>
    <xf numFmtId="0" fontId="53" fillId="5" borderId="2" xfId="10" applyNumberFormat="1" applyFont="1" applyFill="1" applyBorder="1" applyAlignment="1" applyProtection="1">
      <alignment vertical="center" wrapText="1"/>
      <protection locked="0"/>
    </xf>
    <xf numFmtId="0" fontId="52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0" fillId="5" borderId="14" xfId="6" applyNumberFormat="1" applyFont="1" applyFill="1" applyBorder="1" applyAlignment="1" applyProtection="1">
      <alignment vertical="center" wrapText="1"/>
      <protection locked="0"/>
    </xf>
    <xf numFmtId="0" fontId="50" fillId="5" borderId="585" xfId="6" applyNumberFormat="1" applyFont="1" applyFill="1" applyBorder="1" applyAlignment="1" applyProtection="1">
      <alignment vertical="center" wrapText="1"/>
      <protection locked="0"/>
    </xf>
    <xf numFmtId="0" fontId="50" fillId="5" borderId="57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44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3" xfId="10" quotePrefix="1" applyFont="1" applyFill="1" applyBorder="1" applyAlignment="1">
      <alignment horizontal="left" vertical="center" wrapText="1"/>
    </xf>
    <xf numFmtId="0" fontId="22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2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159" fillId="5" borderId="14" xfId="0" applyNumberFormat="1" applyFont="1" applyFill="1" applyBorder="1" applyAlignment="1" applyProtection="1">
      <alignment horizontal="center" vertical="center"/>
      <protection locked="0"/>
    </xf>
    <xf numFmtId="0" fontId="52" fillId="5" borderId="40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5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58" xfId="6" applyNumberFormat="1" applyFont="1" applyFill="1" applyBorder="1" applyAlignment="1" applyProtection="1">
      <alignment horizontal="center" vertical="center" wrapText="1"/>
      <protection locked="0"/>
    </xf>
    <xf numFmtId="0" fontId="76" fillId="5" borderId="577" xfId="3" quotePrefix="1" applyFont="1" applyFill="1" applyBorder="1" applyAlignment="1" applyProtection="1">
      <alignment horizontal="left" textRotation="90" wrapText="1"/>
      <protection locked="0"/>
    </xf>
    <xf numFmtId="0" fontId="53" fillId="5" borderId="574" xfId="10" quotePrefix="1" applyFont="1" applyFill="1" applyBorder="1" applyAlignment="1" applyProtection="1">
      <alignment vertical="center" wrapText="1"/>
      <protection locked="0"/>
    </xf>
    <xf numFmtId="0" fontId="52" fillId="5" borderId="577" xfId="0" applyFont="1" applyFill="1" applyBorder="1" applyAlignment="1" applyProtection="1">
      <alignment horizontal="center" vertical="center"/>
      <protection locked="0"/>
    </xf>
    <xf numFmtId="0" fontId="52" fillId="5" borderId="578" xfId="0" applyFont="1" applyFill="1" applyBorder="1" applyAlignment="1" applyProtection="1">
      <alignment horizontal="center" vertical="center"/>
      <protection locked="0"/>
    </xf>
    <xf numFmtId="0" fontId="97" fillId="5" borderId="577" xfId="10" quotePrefix="1" applyFont="1" applyFill="1" applyBorder="1" applyAlignment="1" applyProtection="1">
      <alignment horizontal="center" vertical="center" wrapText="1"/>
      <protection locked="0"/>
    </xf>
    <xf numFmtId="0" fontId="97" fillId="5" borderId="578" xfId="10" quotePrefix="1" applyFont="1" applyFill="1" applyBorder="1" applyAlignment="1" applyProtection="1">
      <alignment horizontal="center" vertical="center" wrapText="1"/>
      <protection locked="0"/>
    </xf>
    <xf numFmtId="0" fontId="97" fillId="5" borderId="14" xfId="10" quotePrefix="1" applyFont="1" applyFill="1" applyBorder="1" applyAlignment="1" applyProtection="1">
      <alignment horizontal="center" vertical="center" wrapText="1"/>
      <protection locked="0"/>
    </xf>
    <xf numFmtId="0" fontId="97" fillId="5" borderId="584" xfId="10" quotePrefix="1" applyFont="1" applyFill="1" applyBorder="1" applyAlignment="1" applyProtection="1">
      <alignment horizontal="center" vertical="center" wrapText="1"/>
      <protection locked="0"/>
    </xf>
    <xf numFmtId="0" fontId="97" fillId="5" borderId="581" xfId="10" quotePrefix="1" applyFont="1" applyFill="1" applyBorder="1" applyAlignment="1" applyProtection="1">
      <alignment horizontal="center" vertical="center" wrapText="1"/>
      <protection locked="0"/>
    </xf>
    <xf numFmtId="0" fontId="97" fillId="5" borderId="14" xfId="6" applyFont="1" applyFill="1" applyBorder="1" applyAlignment="1" applyProtection="1">
      <alignment horizontal="center" vertical="center" wrapText="1"/>
      <protection locked="0"/>
    </xf>
    <xf numFmtId="0" fontId="77" fillId="5" borderId="563" xfId="10" quotePrefix="1" applyFont="1" applyFill="1" applyBorder="1" applyAlignment="1">
      <alignment horizontal="left" vertical="center" wrapText="1"/>
    </xf>
    <xf numFmtId="0" fontId="96" fillId="5" borderId="521" xfId="10" quotePrefix="1" applyFont="1" applyFill="1" applyBorder="1" applyAlignment="1">
      <alignment horizontal="center" vertical="center" wrapText="1"/>
    </xf>
    <xf numFmtId="0" fontId="96" fillId="5" borderId="558" xfId="10" quotePrefix="1" applyFont="1" applyFill="1" applyBorder="1" applyAlignment="1">
      <alignment horizontal="center" vertical="center" wrapText="1"/>
    </xf>
    <xf numFmtId="0" fontId="97" fillId="5" borderId="577" xfId="6" applyFont="1" applyFill="1" applyBorder="1" applyAlignment="1" applyProtection="1">
      <alignment horizontal="center" vertical="center" wrapText="1"/>
      <protection locked="0"/>
    </xf>
    <xf numFmtId="0" fontId="97" fillId="5" borderId="14" xfId="6" quotePrefix="1" applyFont="1" applyFill="1" applyBorder="1" applyAlignment="1" applyProtection="1">
      <alignment horizontal="center" vertical="center" wrapText="1"/>
      <protection locked="0"/>
    </xf>
    <xf numFmtId="0" fontId="97" fillId="5" borderId="442" xfId="6" quotePrefix="1" applyFont="1" applyFill="1" applyBorder="1" applyAlignment="1" applyProtection="1">
      <alignment horizontal="center" vertical="center" wrapText="1"/>
      <protection locked="0"/>
    </xf>
    <xf numFmtId="0" fontId="97" fillId="5" borderId="441" xfId="6" quotePrefix="1" applyFont="1" applyFill="1" applyBorder="1" applyAlignment="1" applyProtection="1">
      <alignment horizontal="center" vertical="center" wrapText="1"/>
      <protection locked="0"/>
    </xf>
    <xf numFmtId="0" fontId="97" fillId="5" borderId="441" xfId="6" applyFont="1" applyFill="1" applyBorder="1" applyAlignment="1" applyProtection="1">
      <alignment horizontal="center" vertical="center" wrapText="1"/>
      <protection locked="0"/>
    </xf>
    <xf numFmtId="0" fontId="97" fillId="5" borderId="442" xfId="6" applyFont="1" applyFill="1" applyBorder="1" applyAlignment="1" applyProtection="1">
      <alignment horizontal="center" vertical="center" wrapText="1"/>
      <protection locked="0"/>
    </xf>
    <xf numFmtId="0" fontId="50" fillId="5" borderId="570" xfId="10" quotePrefix="1" applyFont="1" applyFill="1" applyBorder="1" applyAlignment="1">
      <alignment horizontal="left" vertical="center" wrapText="1"/>
    </xf>
    <xf numFmtId="0" fontId="97" fillId="5" borderId="14" xfId="0" applyFont="1" applyFill="1" applyBorder="1" applyAlignment="1" applyProtection="1">
      <alignment horizontal="center" vertical="center"/>
      <protection locked="0"/>
    </xf>
    <xf numFmtId="0" fontId="97" fillId="5" borderId="584" xfId="0" applyFont="1" applyFill="1" applyBorder="1" applyAlignment="1" applyProtection="1">
      <alignment horizontal="center" vertical="center"/>
      <protection locked="0"/>
    </xf>
    <xf numFmtId="0" fontId="97" fillId="5" borderId="581" xfId="0" applyFont="1" applyFill="1" applyBorder="1" applyAlignment="1" applyProtection="1">
      <alignment horizontal="center" vertical="center"/>
      <protection locked="0"/>
    </xf>
    <xf numFmtId="0" fontId="97" fillId="5" borderId="584" xfId="6" applyFont="1" applyFill="1" applyBorder="1" applyAlignment="1" applyProtection="1">
      <alignment horizontal="center" vertical="center" wrapText="1"/>
      <protection locked="0"/>
    </xf>
    <xf numFmtId="0" fontId="126" fillId="5" borderId="382" xfId="28" quotePrefix="1" applyFont="1" applyFill="1" applyBorder="1" applyAlignment="1">
      <alignment horizontal="center" vertical="center" wrapText="1"/>
    </xf>
    <xf numFmtId="0" fontId="97" fillId="5" borderId="577" xfId="0" applyFont="1" applyFill="1" applyBorder="1" applyAlignment="1" applyProtection="1">
      <alignment horizontal="center" vertical="center"/>
      <protection locked="0"/>
    </xf>
    <xf numFmtId="0" fontId="76" fillId="5" borderId="571" xfId="3" quotePrefix="1" applyFont="1" applyFill="1" applyBorder="1" applyAlignment="1" applyProtection="1">
      <alignment horizontal="left" textRotation="90" wrapText="1"/>
      <protection locked="0"/>
    </xf>
    <xf numFmtId="0" fontId="52" fillId="5" borderId="582" xfId="10" quotePrefix="1" applyFont="1" applyFill="1" applyBorder="1" applyAlignment="1" applyProtection="1">
      <alignment horizontal="center" vertical="center" wrapText="1"/>
      <protection locked="0"/>
    </xf>
    <xf numFmtId="0" fontId="50" fillId="5" borderId="582" xfId="6" applyFont="1" applyFill="1" applyBorder="1" applyAlignment="1" applyProtection="1">
      <alignment horizontal="center" vertical="center" wrapText="1"/>
      <protection locked="0"/>
    </xf>
    <xf numFmtId="0" fontId="96" fillId="5" borderId="585" xfId="10" quotePrefix="1" applyFont="1" applyFill="1" applyBorder="1" applyAlignment="1" applyProtection="1">
      <alignment horizontal="center" vertical="center" wrapText="1"/>
      <protection locked="0"/>
    </xf>
    <xf numFmtId="0" fontId="97" fillId="5" borderId="559" xfId="10" quotePrefix="1" applyFont="1" applyFill="1" applyBorder="1" applyAlignment="1" applyProtection="1">
      <alignment horizontal="center" vertical="center" wrapText="1"/>
      <protection locked="0"/>
    </xf>
    <xf numFmtId="0" fontId="97" fillId="5" borderId="585" xfId="10" quotePrefix="1" applyFont="1" applyFill="1" applyBorder="1" applyAlignment="1" applyProtection="1">
      <alignment horizontal="center" vertical="center" wrapText="1"/>
      <protection locked="0"/>
    </xf>
    <xf numFmtId="0" fontId="96" fillId="5" borderId="565" xfId="10" quotePrefix="1" applyFont="1" applyFill="1" applyBorder="1" applyAlignment="1" applyProtection="1">
      <alignment horizontal="center" vertical="center" wrapText="1"/>
      <protection locked="0"/>
    </xf>
    <xf numFmtId="0" fontId="97" fillId="5" borderId="565" xfId="6" quotePrefix="1" applyFont="1" applyFill="1" applyBorder="1" applyAlignment="1" applyProtection="1">
      <alignment horizontal="center" vertical="center" wrapText="1"/>
      <protection locked="0"/>
    </xf>
    <xf numFmtId="0" fontId="97" fillId="5" borderId="565" xfId="6" applyFont="1" applyFill="1" applyBorder="1" applyAlignment="1" applyProtection="1">
      <alignment horizontal="center" vertical="center" wrapText="1"/>
      <protection locked="0"/>
    </xf>
    <xf numFmtId="0" fontId="53" fillId="5" borderId="574" xfId="0" applyFont="1" applyFill="1" applyBorder="1" applyAlignment="1" applyProtection="1">
      <alignment horizontal="left" vertical="center" wrapText="1"/>
      <protection locked="0"/>
    </xf>
    <xf numFmtId="0" fontId="96" fillId="5" borderId="577" xfId="6" quotePrefix="1" applyFont="1" applyFill="1" applyBorder="1" applyAlignment="1" applyProtection="1">
      <alignment horizontal="center" vertical="center" wrapText="1"/>
      <protection locked="0"/>
    </xf>
    <xf numFmtId="0" fontId="96" fillId="5" borderId="578" xfId="6" quotePrefix="1" applyFont="1" applyFill="1" applyBorder="1" applyAlignment="1" applyProtection="1">
      <alignment horizontal="center" vertical="center" wrapText="1"/>
      <protection locked="0"/>
    </xf>
    <xf numFmtId="0" fontId="96" fillId="5" borderId="588" xfId="10" quotePrefix="1" applyFont="1" applyFill="1" applyBorder="1" applyAlignment="1" applyProtection="1">
      <alignment horizontal="center" vertical="center" wrapText="1"/>
      <protection locked="0"/>
    </xf>
    <xf numFmtId="0" fontId="97" fillId="5" borderId="588" xfId="6" quotePrefix="1" applyFont="1" applyFill="1" applyBorder="1" applyAlignment="1" applyProtection="1">
      <alignment horizontal="center" vertical="center" wrapText="1"/>
      <protection locked="0"/>
    </xf>
    <xf numFmtId="0" fontId="97" fillId="5" borderId="577" xfId="6" quotePrefix="1" applyFont="1" applyFill="1" applyBorder="1" applyAlignment="1" applyProtection="1">
      <alignment horizontal="center" vertical="center" wrapText="1"/>
      <protection locked="0"/>
    </xf>
    <xf numFmtId="0" fontId="97" fillId="5" borderId="578" xfId="6" quotePrefix="1" applyFont="1" applyFill="1" applyBorder="1" applyAlignment="1" applyProtection="1">
      <alignment horizontal="center" vertical="center" wrapText="1"/>
      <protection locked="0"/>
    </xf>
    <xf numFmtId="0" fontId="97" fillId="5" borderId="578" xfId="6" applyFont="1" applyFill="1" applyBorder="1" applyAlignment="1" applyProtection="1">
      <alignment horizontal="center" vertical="center" wrapText="1"/>
      <protection locked="0"/>
    </xf>
    <xf numFmtId="0" fontId="97" fillId="5" borderId="585" xfId="6" applyFont="1" applyFill="1" applyBorder="1" applyAlignment="1" applyProtection="1">
      <alignment horizontal="center" vertical="center" wrapText="1"/>
      <protection locked="0"/>
    </xf>
    <xf numFmtId="0" fontId="97" fillId="5" borderId="586" xfId="0" applyFont="1" applyFill="1" applyBorder="1" applyAlignment="1" applyProtection="1">
      <alignment horizontal="center" vertical="center"/>
      <protection locked="0"/>
    </xf>
    <xf numFmtId="0" fontId="97" fillId="5" borderId="585" xfId="0" applyFont="1" applyFill="1" applyBorder="1" applyAlignment="1" applyProtection="1">
      <alignment horizontal="center" vertical="center"/>
      <protection locked="0"/>
    </xf>
    <xf numFmtId="0" fontId="97" fillId="5" borderId="588" xfId="6" applyFont="1" applyFill="1" applyBorder="1" applyAlignment="1" applyProtection="1">
      <alignment horizontal="center" vertical="center" wrapText="1"/>
      <protection locked="0"/>
    </xf>
    <xf numFmtId="0" fontId="102" fillId="5" borderId="377" xfId="28" quotePrefix="1" applyFont="1" applyFill="1" applyBorder="1" applyAlignment="1">
      <alignment horizontal="center" vertical="center" wrapText="1"/>
    </xf>
    <xf numFmtId="0" fontId="53" fillId="5" borderId="574" xfId="10" applyFont="1" applyFill="1" applyBorder="1" applyAlignment="1" applyProtection="1">
      <alignment vertical="center" wrapText="1"/>
      <protection locked="0"/>
    </xf>
    <xf numFmtId="0" fontId="96" fillId="5" borderId="442" xfId="6" quotePrefix="1" applyFont="1" applyFill="1" applyBorder="1" applyAlignment="1" applyProtection="1">
      <alignment horizontal="center" vertical="center" wrapText="1"/>
      <protection locked="0"/>
    </xf>
    <xf numFmtId="0" fontId="96" fillId="5" borderId="565" xfId="6" quotePrefix="1" applyFont="1" applyFill="1" applyBorder="1" applyAlignment="1" applyProtection="1">
      <alignment horizontal="center" vertical="center" wrapText="1"/>
      <protection locked="0"/>
    </xf>
    <xf numFmtId="0" fontId="97" fillId="5" borderId="571" xfId="0" applyFont="1" applyFill="1" applyBorder="1" applyAlignment="1" applyProtection="1">
      <alignment horizontal="center" vertical="center"/>
      <protection locked="0"/>
    </xf>
    <xf numFmtId="0" fontId="96" fillId="5" borderId="577" xfId="10" quotePrefix="1" applyFont="1" applyFill="1" applyBorder="1" applyAlignment="1">
      <alignment horizontal="center" vertical="center" wrapText="1"/>
    </xf>
    <xf numFmtId="0" fontId="96" fillId="5" borderId="578" xfId="10" quotePrefix="1" applyFont="1" applyFill="1" applyBorder="1" applyAlignment="1">
      <alignment horizontal="center" vertical="center" wrapText="1"/>
    </xf>
    <xf numFmtId="0" fontId="97" fillId="5" borderId="588" xfId="10" quotePrefix="1" applyFont="1" applyFill="1" applyBorder="1" applyAlignment="1" applyProtection="1">
      <alignment horizontal="center" vertical="center" wrapText="1"/>
      <protection locked="0"/>
    </xf>
    <xf numFmtId="0" fontId="96" fillId="5" borderId="414" xfId="10" quotePrefix="1" applyFont="1" applyFill="1" applyBorder="1" applyAlignment="1">
      <alignment horizontal="center" vertical="center" wrapText="1"/>
    </xf>
    <xf numFmtId="0" fontId="97" fillId="5" borderId="421" xfId="6" quotePrefix="1" applyFont="1" applyFill="1" applyBorder="1" applyAlignment="1" applyProtection="1">
      <alignment horizontal="center" vertical="center" wrapText="1"/>
      <protection locked="0"/>
    </xf>
    <xf numFmtId="0" fontId="97" fillId="5" borderId="423" xfId="10" quotePrefix="1" applyFont="1" applyFill="1" applyBorder="1" applyAlignment="1" applyProtection="1">
      <alignment horizontal="center" vertical="center" wrapText="1"/>
      <protection locked="0"/>
    </xf>
    <xf numFmtId="0" fontId="96" fillId="5" borderId="386" xfId="10" quotePrefix="1" applyFont="1" applyFill="1" applyBorder="1" applyAlignment="1">
      <alignment horizontal="center" vertical="center" wrapText="1"/>
    </xf>
    <xf numFmtId="0" fontId="96" fillId="5" borderId="387" xfId="10" quotePrefix="1" applyFont="1" applyFill="1" applyBorder="1" applyAlignment="1">
      <alignment horizontal="center" vertical="center" wrapText="1"/>
    </xf>
    <xf numFmtId="0" fontId="97" fillId="5" borderId="383" xfId="10" quotePrefix="1" applyFont="1" applyFill="1" applyBorder="1" applyAlignment="1" applyProtection="1">
      <alignment horizontal="center" vertical="center" wrapText="1"/>
      <protection locked="0"/>
    </xf>
    <xf numFmtId="0" fontId="96" fillId="5" borderId="388" xfId="10" quotePrefix="1" applyFont="1" applyFill="1" applyBorder="1" applyAlignment="1">
      <alignment horizontal="center" vertical="center" wrapText="1"/>
    </xf>
    <xf numFmtId="0" fontId="97" fillId="5" borderId="386" xfId="6" applyFont="1" applyFill="1" applyBorder="1" applyAlignment="1" applyProtection="1">
      <alignment horizontal="center" vertical="center" wrapText="1"/>
      <protection locked="0"/>
    </xf>
    <xf numFmtId="0" fontId="78" fillId="5" borderId="32" xfId="28" quotePrefix="1" applyFont="1" applyFill="1" applyBorder="1" applyAlignment="1">
      <alignment vertical="center" wrapText="1"/>
    </xf>
    <xf numFmtId="0" fontId="126" fillId="5" borderId="521" xfId="28" quotePrefix="1" applyFont="1" applyFill="1" applyBorder="1" applyAlignment="1">
      <alignment horizontal="center" vertical="center" wrapText="1"/>
    </xf>
    <xf numFmtId="0" fontId="126" fillId="5" borderId="523" xfId="28" quotePrefix="1" applyFont="1" applyFill="1" applyBorder="1" applyAlignment="1">
      <alignment horizontal="center" vertical="center" wrapText="1"/>
    </xf>
    <xf numFmtId="0" fontId="126" fillId="5" borderId="558" xfId="28" quotePrefix="1" applyFont="1" applyFill="1" applyBorder="1" applyAlignment="1">
      <alignment horizontal="center" vertical="center" wrapText="1"/>
    </xf>
    <xf numFmtId="0" fontId="126" fillId="5" borderId="522" xfId="28" quotePrefix="1" applyFont="1" applyFill="1" applyBorder="1" applyAlignment="1">
      <alignment horizontal="center" vertical="center" wrapText="1"/>
    </xf>
    <xf numFmtId="0" fontId="126" fillId="5" borderId="559" xfId="28" quotePrefix="1" applyFont="1" applyFill="1" applyBorder="1" applyAlignment="1">
      <alignment horizontal="center" vertical="center" wrapText="1"/>
    </xf>
    <xf numFmtId="0" fontId="102" fillId="5" borderId="521" xfId="28" quotePrefix="1" applyFont="1" applyFill="1" applyBorder="1" applyAlignment="1">
      <alignment horizontal="center" vertical="center" wrapText="1"/>
    </xf>
    <xf numFmtId="0" fontId="102" fillId="5" borderId="558" xfId="28" quotePrefix="1" applyFont="1" applyFill="1" applyBorder="1" applyAlignment="1">
      <alignment horizontal="center" vertical="center" wrapText="1"/>
    </xf>
    <xf numFmtId="0" fontId="102" fillId="5" borderId="559" xfId="28" quotePrefix="1" applyFont="1" applyFill="1" applyBorder="1" applyAlignment="1">
      <alignment horizontal="center" vertical="center" wrapText="1"/>
    </xf>
    <xf numFmtId="0" fontId="102" fillId="5" borderId="14" xfId="28" quotePrefix="1" applyFont="1" applyFill="1" applyBorder="1" applyAlignment="1">
      <alignment horizontal="center" vertical="center" wrapText="1"/>
    </xf>
    <xf numFmtId="0" fontId="102" fillId="5" borderId="584" xfId="28" quotePrefix="1" applyFont="1" applyFill="1" applyBorder="1" applyAlignment="1">
      <alignment horizontal="center" vertical="center" wrapText="1"/>
    </xf>
    <xf numFmtId="0" fontId="102" fillId="5" borderId="585" xfId="28" quotePrefix="1" applyFont="1" applyFill="1" applyBorder="1" applyAlignment="1">
      <alignment horizontal="center" vertical="center" wrapText="1"/>
    </xf>
    <xf numFmtId="0" fontId="109" fillId="5" borderId="2" xfId="0" applyFont="1" applyFill="1" applyBorder="1" applyAlignment="1" applyProtection="1">
      <alignment horizontal="center" vertical="center"/>
      <protection locked="0"/>
    </xf>
    <xf numFmtId="0" fontId="76" fillId="5" borderId="14" xfId="3" quotePrefix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Font="1" applyFill="1" applyBorder="1" applyAlignment="1" applyProtection="1">
      <alignment vertical="center" wrapText="1"/>
      <protection locked="0"/>
    </xf>
    <xf numFmtId="0" fontId="50" fillId="5" borderId="442" xfId="10" quotePrefix="1" applyFont="1" applyFill="1" applyBorder="1" applyAlignment="1" applyProtection="1">
      <alignment vertical="center" wrapText="1"/>
      <protection locked="0"/>
    </xf>
    <xf numFmtId="0" fontId="52" fillId="5" borderId="565" xfId="10" quotePrefix="1" applyFont="1" applyFill="1" applyBorder="1" applyAlignment="1" applyProtection="1">
      <alignment vertical="center" wrapText="1"/>
      <protection locked="0"/>
    </xf>
    <xf numFmtId="0" fontId="52" fillId="5" borderId="444" xfId="10" quotePrefix="1" applyFont="1" applyFill="1" applyBorder="1" applyAlignment="1" applyProtection="1">
      <alignment vertical="center" wrapText="1"/>
      <protection locked="0"/>
    </xf>
    <xf numFmtId="0" fontId="53" fillId="5" borderId="442" xfId="0" applyFont="1" applyFill="1" applyBorder="1" applyAlignment="1" applyProtection="1">
      <alignment horizontal="left" vertical="center" wrapText="1"/>
      <protection locked="0"/>
    </xf>
    <xf numFmtId="0" fontId="53" fillId="5" borderId="565" xfId="0" applyFont="1" applyFill="1" applyBorder="1" applyAlignment="1" applyProtection="1">
      <alignment horizontal="left" vertical="center" wrapText="1"/>
      <protection locked="0"/>
    </xf>
    <xf numFmtId="0" fontId="50" fillId="5" borderId="577" xfId="10" quotePrefix="1" applyFont="1" applyFill="1" applyBorder="1" applyAlignment="1" applyProtection="1">
      <alignment horizontal="center" vertical="center" wrapText="1"/>
      <protection locked="0"/>
    </xf>
    <xf numFmtId="0" fontId="52" fillId="5" borderId="522" xfId="10" quotePrefix="1" applyFont="1" applyFill="1" applyBorder="1" applyAlignment="1" applyProtection="1">
      <alignment horizontal="center" vertical="center" wrapText="1"/>
      <protection locked="0"/>
    </xf>
    <xf numFmtId="0" fontId="50" fillId="5" borderId="571" xfId="10" quotePrefix="1" applyFont="1" applyFill="1" applyBorder="1" applyAlignment="1" applyProtection="1">
      <alignment horizontal="center" vertical="center" wrapText="1"/>
      <protection locked="0"/>
    </xf>
    <xf numFmtId="0" fontId="77" fillId="5" borderId="32" xfId="10" quotePrefix="1" applyFont="1" applyFill="1" applyBorder="1" applyAlignment="1">
      <alignment horizontal="left" vertical="center" wrapText="1"/>
    </xf>
    <xf numFmtId="0" fontId="50" fillId="5" borderId="521" xfId="10" quotePrefix="1" applyFont="1" applyFill="1" applyBorder="1" applyAlignment="1" applyProtection="1">
      <alignment horizontal="center" vertical="center" wrapText="1"/>
      <protection locked="0"/>
    </xf>
    <xf numFmtId="0" fontId="53" fillId="5" borderId="570" xfId="0" applyFont="1" applyFill="1" applyBorder="1" applyAlignment="1" applyProtection="1">
      <alignment horizontal="left" vertical="center" wrapText="1"/>
      <protection locked="0"/>
    </xf>
    <xf numFmtId="0" fontId="50" fillId="5" borderId="577" xfId="6" quotePrefix="1" applyFont="1" applyFill="1" applyBorder="1" applyAlignment="1" applyProtection="1">
      <alignment horizontal="center" vertical="center" wrapText="1"/>
      <protection locked="0"/>
    </xf>
    <xf numFmtId="0" fontId="50" fillId="5" borderId="14" xfId="6" quotePrefix="1" applyFont="1" applyFill="1" applyBorder="1" applyAlignment="1" applyProtection="1">
      <alignment horizontal="center" vertical="center" wrapText="1"/>
      <protection locked="0"/>
    </xf>
    <xf numFmtId="0" fontId="50" fillId="5" borderId="584" xfId="6" quotePrefix="1" applyFont="1" applyFill="1" applyBorder="1" applyAlignment="1" applyProtection="1">
      <alignment horizontal="center" vertical="center" wrapText="1"/>
      <protection locked="0"/>
    </xf>
    <xf numFmtId="0" fontId="50" fillId="5" borderId="585" xfId="6" quotePrefix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2" fillId="5" borderId="521" xfId="10" quotePrefix="1" applyFont="1" applyFill="1" applyBorder="1" applyAlignment="1" applyProtection="1">
      <alignment horizontal="center" vertical="center" wrapText="1"/>
      <protection locked="0"/>
    </xf>
    <xf numFmtId="0" fontId="52" fillId="5" borderId="558" xfId="10" quotePrefix="1" applyFont="1" applyFill="1" applyBorder="1" applyAlignment="1" applyProtection="1">
      <alignment horizontal="center" vertical="center" wrapText="1"/>
      <protection locked="0"/>
    </xf>
    <xf numFmtId="0" fontId="52" fillId="5" borderId="559" xfId="10" quotePrefix="1" applyFont="1" applyFill="1" applyBorder="1" applyAlignment="1" applyProtection="1">
      <alignment horizontal="center" vertical="center" wrapText="1"/>
      <protection locked="0"/>
    </xf>
    <xf numFmtId="0" fontId="52" fillId="5" borderId="523" xfId="10" quotePrefix="1" applyFont="1" applyFill="1" applyBorder="1" applyAlignment="1" applyProtection="1">
      <alignment horizontal="center" vertical="center" wrapText="1"/>
      <protection locked="0"/>
    </xf>
    <xf numFmtId="0" fontId="50" fillId="5" borderId="523" xfId="0" applyFont="1" applyFill="1" applyBorder="1" applyAlignment="1" applyProtection="1">
      <alignment horizontal="center" vertical="center" wrapText="1"/>
      <protection locked="0"/>
    </xf>
    <xf numFmtId="0" fontId="50" fillId="5" borderId="558" xfId="0" applyFont="1" applyFill="1" applyBorder="1" applyAlignment="1" applyProtection="1">
      <alignment horizontal="center" vertical="center" wrapText="1"/>
      <protection locked="0"/>
    </xf>
    <xf numFmtId="0" fontId="50" fillId="5" borderId="559" xfId="0" applyFont="1" applyFill="1" applyBorder="1" applyAlignment="1" applyProtection="1">
      <alignment horizontal="center" vertical="center" wrapText="1"/>
      <protection locked="0"/>
    </xf>
    <xf numFmtId="0" fontId="50" fillId="5" borderId="439" xfId="10" quotePrefix="1" applyFont="1" applyFill="1" applyBorder="1" applyAlignment="1" applyProtection="1">
      <alignment horizontal="center" vertical="center" wrapText="1"/>
      <protection locked="0"/>
    </xf>
    <xf numFmtId="0" fontId="53" fillId="5" borderId="523" xfId="0" applyFont="1" applyFill="1" applyBorder="1" applyAlignment="1" applyProtection="1">
      <alignment horizontal="center" vertical="center" wrapText="1"/>
      <protection locked="0"/>
    </xf>
    <xf numFmtId="0" fontId="53" fillId="5" borderId="558" xfId="0" applyFont="1" applyFill="1" applyBorder="1" applyAlignment="1" applyProtection="1">
      <alignment horizontal="center" vertical="center" wrapText="1"/>
      <protection locked="0"/>
    </xf>
    <xf numFmtId="0" fontId="53" fillId="5" borderId="559" xfId="0" applyFont="1" applyFill="1" applyBorder="1" applyAlignment="1" applyProtection="1">
      <alignment horizontal="center" vertical="center" wrapText="1"/>
      <protection locked="0"/>
    </xf>
    <xf numFmtId="0" fontId="50" fillId="5" borderId="577" xfId="6" quotePrefix="1" applyFont="1" applyFill="1" applyBorder="1" applyAlignment="1" applyProtection="1">
      <alignment vertical="center" wrapText="1"/>
      <protection locked="0"/>
    </xf>
    <xf numFmtId="0" fontId="50" fillId="5" borderId="578" xfId="6" quotePrefix="1" applyFont="1" applyFill="1" applyBorder="1" applyAlignment="1" applyProtection="1">
      <alignment vertical="center" wrapText="1"/>
      <protection locked="0"/>
    </xf>
    <xf numFmtId="0" fontId="50" fillId="5" borderId="580" xfId="6" quotePrefix="1" applyFont="1" applyFill="1" applyBorder="1" applyAlignment="1" applyProtection="1">
      <alignment vertical="center" wrapText="1"/>
      <protection locked="0"/>
    </xf>
    <xf numFmtId="0" fontId="52" fillId="5" borderId="442" xfId="6" quotePrefix="1" applyFont="1" applyFill="1" applyBorder="1" applyAlignment="1" applyProtection="1">
      <alignment horizontal="center" vertical="center" wrapText="1"/>
      <protection locked="0"/>
    </xf>
    <xf numFmtId="0" fontId="52" fillId="5" borderId="25" xfId="6" quotePrefix="1" applyFont="1" applyFill="1" applyBorder="1" applyAlignment="1" applyProtection="1">
      <alignment horizontal="center" vertical="center" wrapText="1"/>
      <protection locked="0"/>
    </xf>
    <xf numFmtId="0" fontId="50" fillId="5" borderId="14" xfId="10" quotePrefix="1" applyFont="1" applyFill="1" applyBorder="1" applyAlignment="1" applyProtection="1">
      <alignment horizontal="center" vertical="center" wrapText="1"/>
      <protection locked="0"/>
    </xf>
    <xf numFmtId="0" fontId="52" fillId="5" borderId="14" xfId="6" quotePrefix="1" applyFont="1" applyFill="1" applyBorder="1" applyAlignment="1" applyProtection="1">
      <alignment vertical="center" wrapText="1"/>
      <protection locked="0"/>
    </xf>
    <xf numFmtId="0" fontId="52" fillId="5" borderId="581" xfId="6" quotePrefix="1" applyFont="1" applyFill="1" applyBorder="1" applyAlignment="1" applyProtection="1">
      <alignment vertical="center" wrapText="1"/>
      <protection locked="0"/>
    </xf>
    <xf numFmtId="0" fontId="52" fillId="5" borderId="573" xfId="6" quotePrefix="1" applyFont="1" applyFill="1" applyBorder="1" applyAlignment="1" applyProtection="1">
      <alignment vertical="center" wrapText="1"/>
      <protection locked="0"/>
    </xf>
    <xf numFmtId="0" fontId="52" fillId="5" borderId="583" xfId="6" quotePrefix="1" applyFont="1" applyFill="1" applyBorder="1" applyAlignment="1" applyProtection="1">
      <alignment vertical="center" wrapText="1"/>
      <protection locked="0"/>
    </xf>
    <xf numFmtId="0" fontId="53" fillId="5" borderId="14" xfId="0" applyFont="1" applyFill="1" applyBorder="1" applyAlignment="1" applyProtection="1">
      <alignment horizontal="center" vertical="center" wrapText="1"/>
      <protection locked="0"/>
    </xf>
    <xf numFmtId="0" fontId="53" fillId="5" borderId="584" xfId="0" applyFont="1" applyFill="1" applyBorder="1" applyAlignment="1" applyProtection="1">
      <alignment horizontal="center" vertical="center" wrapText="1"/>
      <protection locked="0"/>
    </xf>
    <xf numFmtId="0" fontId="53" fillId="5" borderId="585" xfId="0" applyFont="1" applyFill="1" applyBorder="1" applyAlignment="1" applyProtection="1">
      <alignment horizontal="center" vertical="center" wrapText="1"/>
      <protection locked="0"/>
    </xf>
    <xf numFmtId="0" fontId="52" fillId="5" borderId="560" xfId="10" quotePrefix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Font="1" applyFill="1" applyBorder="1" applyAlignment="1" applyProtection="1">
      <alignment horizontal="center" vertical="center" wrapText="1"/>
      <protection locked="0"/>
    </xf>
    <xf numFmtId="0" fontId="50" fillId="5" borderId="560" xfId="10" quotePrefix="1" applyFont="1" applyFill="1" applyBorder="1" applyAlignment="1" applyProtection="1">
      <alignment horizontal="center" vertical="center" wrapText="1"/>
      <protection locked="0"/>
    </xf>
    <xf numFmtId="0" fontId="52" fillId="5" borderId="344" xfId="10" quotePrefix="1" applyFont="1" applyFill="1" applyBorder="1" applyAlignment="1" applyProtection="1">
      <alignment horizontal="center" vertical="center" wrapText="1"/>
      <protection locked="0"/>
    </xf>
    <xf numFmtId="0" fontId="52" fillId="5" borderId="421" xfId="10" quotePrefix="1" applyFont="1" applyFill="1" applyBorder="1" applyAlignment="1" applyProtection="1">
      <alignment horizontal="center" vertical="center" wrapText="1"/>
      <protection locked="0"/>
    </xf>
    <xf numFmtId="0" fontId="50" fillId="5" borderId="422" xfId="10" quotePrefix="1" applyFont="1" applyFill="1" applyBorder="1" applyAlignment="1" applyProtection="1">
      <alignment horizontal="center" vertical="center" wrapText="1"/>
      <protection locked="0"/>
    </xf>
    <xf numFmtId="0" fontId="50" fillId="5" borderId="423" xfId="10" quotePrefix="1" applyFont="1" applyFill="1" applyBorder="1" applyAlignment="1" applyProtection="1">
      <alignment horizontal="center" vertical="center" wrapText="1"/>
      <protection locked="0"/>
    </xf>
    <xf numFmtId="0" fontId="77" fillId="5" borderId="570" xfId="10" quotePrefix="1" applyFont="1" applyFill="1" applyBorder="1" applyAlignment="1">
      <alignment horizontal="left" vertical="center" wrapText="1"/>
    </xf>
    <xf numFmtId="0" fontId="50" fillId="5" borderId="578" xfId="10" quotePrefix="1" applyFont="1" applyFill="1" applyBorder="1" applyAlignment="1" applyProtection="1">
      <alignment horizontal="center" vertical="center" wrapText="1"/>
      <protection locked="0"/>
    </xf>
    <xf numFmtId="0" fontId="50" fillId="5" borderId="588" xfId="10" quotePrefix="1" applyFont="1" applyFill="1" applyBorder="1" applyAlignment="1" applyProtection="1">
      <alignment horizontal="center" vertical="center" wrapText="1"/>
      <protection locked="0"/>
    </xf>
    <xf numFmtId="0" fontId="50" fillId="5" borderId="33" xfId="10" quotePrefix="1" applyFont="1" applyFill="1" applyBorder="1" applyAlignment="1" applyProtection="1">
      <alignment horizontal="center" vertical="center" wrapText="1"/>
      <protection locked="0"/>
    </xf>
    <xf numFmtId="0" fontId="50" fillId="5" borderId="568" xfId="10" quotePrefix="1" applyFont="1" applyFill="1" applyBorder="1" applyAlignment="1" applyProtection="1">
      <alignment horizontal="center" vertical="center" wrapText="1"/>
      <protection locked="0"/>
    </xf>
    <xf numFmtId="0" fontId="158" fillId="5" borderId="14" xfId="0" applyFont="1" applyFill="1" applyBorder="1" applyAlignment="1" applyProtection="1">
      <alignment horizontal="center" vertical="center"/>
      <protection locked="0"/>
    </xf>
    <xf numFmtId="0" fontId="158" fillId="5" borderId="2" xfId="0" applyFont="1" applyFill="1" applyBorder="1" applyAlignment="1" applyProtection="1">
      <alignment horizontal="center" vertical="center"/>
      <protection locked="0"/>
    </xf>
    <xf numFmtId="0" fontId="50" fillId="5" borderId="14" xfId="3" quotePrefix="1" applyFont="1" applyFill="1" applyBorder="1" applyAlignment="1" applyProtection="1">
      <alignment horizontal="center" textRotation="90" wrapText="1"/>
      <protection locked="0"/>
    </xf>
    <xf numFmtId="0" fontId="50" fillId="5" borderId="577" xfId="10" quotePrefix="1" applyFont="1" applyFill="1" applyBorder="1" applyAlignment="1" applyProtection="1">
      <alignment vertical="center" wrapText="1"/>
      <protection locked="0"/>
    </xf>
    <xf numFmtId="0" fontId="50" fillId="5" borderId="578" xfId="10" quotePrefix="1" applyFont="1" applyFill="1" applyBorder="1" applyAlignment="1" applyProtection="1">
      <alignment vertical="center" wrapText="1"/>
      <protection locked="0"/>
    </xf>
    <xf numFmtId="0" fontId="52" fillId="5" borderId="580" xfId="10" quotePrefix="1" applyFont="1" applyFill="1" applyBorder="1" applyAlignment="1" applyProtection="1">
      <alignment vertical="center" wrapText="1"/>
      <protection locked="0"/>
    </xf>
    <xf numFmtId="0" fontId="52" fillId="5" borderId="588" xfId="10" quotePrefix="1" applyFont="1" applyFill="1" applyBorder="1" applyAlignment="1" applyProtection="1">
      <alignment vertical="center" wrapText="1"/>
      <protection locked="0"/>
    </xf>
    <xf numFmtId="0" fontId="53" fillId="5" borderId="577" xfId="0" applyFont="1" applyFill="1" applyBorder="1" applyAlignment="1" applyProtection="1">
      <alignment horizontal="left" vertical="center" wrapText="1"/>
      <protection locked="0"/>
    </xf>
    <xf numFmtId="0" fontId="53" fillId="5" borderId="578" xfId="0" applyFont="1" applyFill="1" applyBorder="1" applyAlignment="1" applyProtection="1">
      <alignment horizontal="left" vertical="center" wrapText="1"/>
      <protection locked="0"/>
    </xf>
    <xf numFmtId="0" fontId="53" fillId="5" borderId="588" xfId="0" applyFont="1" applyFill="1" applyBorder="1" applyAlignment="1" applyProtection="1">
      <alignment horizontal="left" vertical="center" wrapText="1"/>
      <protection locked="0"/>
    </xf>
    <xf numFmtId="0" fontId="53" fillId="5" borderId="578" xfId="0" applyFont="1" applyFill="1" applyBorder="1" applyAlignment="1" applyProtection="1">
      <alignment horizontal="center" vertical="center" wrapText="1"/>
      <protection locked="0"/>
    </xf>
    <xf numFmtId="0" fontId="52" fillId="5" borderId="33" xfId="10" quotePrefix="1" applyFont="1" applyFill="1" applyBorder="1" applyAlignment="1" applyProtection="1">
      <alignment horizontal="center" vertical="center" wrapText="1"/>
      <protection locked="0"/>
    </xf>
    <xf numFmtId="0" fontId="52" fillId="5" borderId="33" xfId="0" applyFont="1" applyFill="1" applyBorder="1" applyAlignment="1" applyProtection="1">
      <alignment horizontal="center" vertical="center" wrapText="1"/>
      <protection locked="0"/>
    </xf>
    <xf numFmtId="0" fontId="50" fillId="5" borderId="581" xfId="6" quotePrefix="1" applyFont="1" applyFill="1" applyBorder="1" applyAlignment="1" applyProtection="1">
      <alignment horizontal="center" vertical="center" wrapText="1"/>
      <protection locked="0"/>
    </xf>
    <xf numFmtId="0" fontId="50" fillId="5" borderId="573" xfId="6" quotePrefix="1" applyFont="1" applyFill="1" applyBorder="1" applyAlignment="1" applyProtection="1">
      <alignment horizontal="center" vertical="center" wrapText="1"/>
      <protection locked="0"/>
    </xf>
    <xf numFmtId="0" fontId="50" fillId="5" borderId="521" xfId="0" applyFont="1" applyFill="1" applyBorder="1" applyAlignment="1" applyProtection="1">
      <alignment horizontal="center" vertical="center" wrapText="1"/>
      <protection locked="0"/>
    </xf>
    <xf numFmtId="0" fontId="52" fillId="5" borderId="376" xfId="10" quotePrefix="1" applyFont="1" applyFill="1" applyBorder="1" applyAlignment="1" applyProtection="1">
      <alignment horizontal="center" vertical="center" wrapText="1"/>
      <protection locked="0"/>
    </xf>
    <xf numFmtId="0" fontId="52" fillId="5" borderId="378" xfId="10" quotePrefix="1" applyFont="1" applyFill="1" applyBorder="1" applyAlignment="1" applyProtection="1">
      <alignment horizontal="center" vertical="center" wrapText="1"/>
      <protection locked="0"/>
    </xf>
    <xf numFmtId="0" fontId="52" fillId="5" borderId="382" xfId="10" quotePrefix="1" applyFont="1" applyFill="1" applyBorder="1" applyAlignment="1" applyProtection="1">
      <alignment horizontal="center" vertical="center" wrapText="1"/>
      <protection locked="0"/>
    </xf>
    <xf numFmtId="0" fontId="50" fillId="5" borderId="584" xfId="10" quotePrefix="1" applyFont="1" applyFill="1" applyBorder="1" applyAlignment="1" applyProtection="1">
      <alignment horizontal="center" vertical="center" wrapText="1"/>
      <protection locked="0"/>
    </xf>
    <xf numFmtId="0" fontId="50" fillId="5" borderId="585" xfId="10" quotePrefix="1" applyFont="1" applyFill="1" applyBorder="1" applyAlignment="1" applyProtection="1">
      <alignment horizontal="center" vertical="center" wrapText="1"/>
      <protection locked="0"/>
    </xf>
    <xf numFmtId="0" fontId="50" fillId="5" borderId="14" xfId="6" quotePrefix="1" applyFont="1" applyFill="1" applyBorder="1" applyAlignment="1" applyProtection="1">
      <alignment vertical="center" wrapText="1"/>
      <protection locked="0"/>
    </xf>
    <xf numFmtId="0" fontId="50" fillId="5" borderId="584" xfId="6" quotePrefix="1" applyFont="1" applyFill="1" applyBorder="1" applyAlignment="1" applyProtection="1">
      <alignment vertical="center" wrapText="1"/>
      <protection locked="0"/>
    </xf>
    <xf numFmtId="0" fontId="50" fillId="5" borderId="586" xfId="6" quotePrefix="1" applyFont="1" applyFill="1" applyBorder="1" applyAlignment="1" applyProtection="1">
      <alignment vertical="center" wrapText="1"/>
      <protection locked="0"/>
    </xf>
    <xf numFmtId="0" fontId="50" fillId="5" borderId="442" xfId="0" applyFont="1" applyFill="1" applyBorder="1" applyAlignment="1" applyProtection="1">
      <alignment horizontal="center" vertical="center" wrapText="1"/>
      <protection locked="0"/>
    </xf>
    <xf numFmtId="0" fontId="50" fillId="5" borderId="565" xfId="0" applyFont="1" applyFill="1" applyBorder="1" applyAlignment="1" applyProtection="1">
      <alignment horizontal="center" vertical="center" wrapText="1"/>
      <protection locked="0"/>
    </xf>
    <xf numFmtId="0" fontId="52" fillId="5" borderId="14" xfId="6" quotePrefix="1" applyFont="1" applyFill="1" applyBorder="1" applyAlignment="1" applyProtection="1">
      <alignment horizontal="center" vertical="center" wrapText="1"/>
      <protection locked="0"/>
    </xf>
    <xf numFmtId="0" fontId="52" fillId="5" borderId="581" xfId="6" quotePrefix="1" applyFont="1" applyFill="1" applyBorder="1" applyAlignment="1" applyProtection="1">
      <alignment horizontal="center" vertical="center" wrapText="1"/>
      <protection locked="0"/>
    </xf>
    <xf numFmtId="0" fontId="52" fillId="5" borderId="573" xfId="6" quotePrefix="1" applyFont="1" applyFill="1" applyBorder="1" applyAlignment="1" applyProtection="1">
      <alignment horizontal="center" vertical="center" wrapText="1"/>
      <protection locked="0"/>
    </xf>
    <xf numFmtId="0" fontId="37" fillId="5" borderId="14" xfId="0" applyFont="1" applyFill="1" applyBorder="1" applyAlignment="1" applyProtection="1">
      <alignment horizontal="center" vertical="center"/>
      <protection locked="0"/>
    </xf>
    <xf numFmtId="0" fontId="37" fillId="5" borderId="2" xfId="0" applyFont="1" applyFill="1" applyBorder="1" applyAlignment="1" applyProtection="1">
      <alignment horizontal="center" vertical="center"/>
      <protection locked="0"/>
    </xf>
    <xf numFmtId="0" fontId="4" fillId="4" borderId="574" xfId="3" quotePrefix="1" applyFont="1" applyFill="1" applyBorder="1" applyAlignment="1">
      <alignment horizontal="center" vertical="center" wrapText="1"/>
    </xf>
    <xf numFmtId="0" fontId="16" fillId="4" borderId="588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8" fillId="4" borderId="521" xfId="0" applyFont="1" applyFill="1" applyBorder="1" applyAlignment="1">
      <alignment horizontal="left" vertical="center" wrapText="1"/>
    </xf>
    <xf numFmtId="0" fontId="38" fillId="4" borderId="558" xfId="0" applyFont="1" applyFill="1" applyBorder="1" applyAlignment="1">
      <alignment horizontal="left" vertical="center" wrapText="1"/>
    </xf>
    <xf numFmtId="0" fontId="38" fillId="4" borderId="559" xfId="0" applyFont="1" applyFill="1" applyBorder="1" applyAlignment="1">
      <alignment horizontal="left" vertical="center" wrapText="1"/>
    </xf>
    <xf numFmtId="0" fontId="15" fillId="4" borderId="2" xfId="0" applyFont="1" applyFill="1" applyBorder="1"/>
    <xf numFmtId="0" fontId="16" fillId="5" borderId="384" xfId="6" quotePrefix="1" applyFont="1" applyFill="1" applyBorder="1" applyAlignment="1">
      <alignment vertical="center" wrapText="1"/>
    </xf>
    <xf numFmtId="0" fontId="17" fillId="5" borderId="378" xfId="6" quotePrefix="1" applyFont="1" applyFill="1" applyBorder="1" applyAlignment="1">
      <alignment vertical="center" wrapText="1"/>
    </xf>
    <xf numFmtId="0" fontId="38" fillId="5" borderId="463" xfId="0" applyFont="1" applyFill="1" applyBorder="1" applyAlignment="1">
      <alignment horizontal="left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16" fillId="5" borderId="557" xfId="6" quotePrefix="1" applyFont="1" applyFill="1" applyBorder="1" applyAlignment="1">
      <alignment horizontal="center" vertical="center" wrapText="1"/>
    </xf>
    <xf numFmtId="0" fontId="38" fillId="5" borderId="574" xfId="0" applyFont="1" applyFill="1" applyBorder="1" applyAlignment="1">
      <alignment horizontal="left" vertical="center" wrapText="1"/>
    </xf>
    <xf numFmtId="0" fontId="16" fillId="5" borderId="576" xfId="6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570" xfId="10" quotePrefix="1" applyFont="1" applyFill="1" applyBorder="1" applyAlignment="1">
      <alignment vertical="center" wrapText="1"/>
    </xf>
    <xf numFmtId="0" fontId="17" fillId="5" borderId="577" xfId="10" quotePrefix="1" applyFont="1" applyFill="1" applyBorder="1" applyAlignment="1">
      <alignment vertical="center" wrapText="1"/>
    </xf>
    <xf numFmtId="0" fontId="17" fillId="5" borderId="587" xfId="10" quotePrefix="1" applyFont="1" applyFill="1" applyBorder="1" applyAlignment="1">
      <alignment vertical="center" wrapText="1"/>
    </xf>
    <xf numFmtId="0" fontId="17" fillId="5" borderId="588" xfId="10" quotePrefix="1" applyFont="1" applyFill="1" applyBorder="1" applyAlignment="1">
      <alignment vertical="center" wrapText="1"/>
    </xf>
    <xf numFmtId="0" fontId="17" fillId="5" borderId="609" xfId="10" quotePrefix="1" applyFont="1" applyFill="1" applyBorder="1" applyAlignment="1">
      <alignment vertical="center" wrapText="1"/>
    </xf>
    <xf numFmtId="0" fontId="17" fillId="5" borderId="589" xfId="10" quotePrefix="1" applyFont="1" applyFill="1" applyBorder="1" applyAlignment="1">
      <alignment vertical="center" wrapText="1"/>
    </xf>
    <xf numFmtId="0" fontId="38" fillId="5" borderId="577" xfId="0" applyFont="1" applyFill="1" applyBorder="1" applyAlignment="1">
      <alignment horizontal="left" vertical="center" wrapText="1"/>
    </xf>
    <xf numFmtId="0" fontId="38" fillId="5" borderId="587" xfId="0" applyFont="1" applyFill="1" applyBorder="1" applyAlignment="1">
      <alignment horizontal="left" vertical="center" wrapText="1"/>
    </xf>
    <xf numFmtId="0" fontId="38" fillId="5" borderId="588" xfId="0" applyFont="1" applyFill="1" applyBorder="1" applyAlignment="1">
      <alignment horizontal="left" vertical="center" wrapText="1"/>
    </xf>
    <xf numFmtId="0" fontId="38" fillId="5" borderId="610" xfId="0" applyFont="1" applyFill="1" applyBorder="1" applyAlignment="1">
      <alignment horizontal="left" vertical="center" wrapText="1"/>
    </xf>
    <xf numFmtId="0" fontId="17" fillId="5" borderId="615" xfId="10" applyFont="1" applyFill="1" applyBorder="1" applyAlignment="1">
      <alignment vertical="center" wrapText="1"/>
    </xf>
    <xf numFmtId="0" fontId="17" fillId="5" borderId="616" xfId="10" quotePrefix="1" applyFont="1" applyFill="1" applyBorder="1" applyAlignment="1">
      <alignment horizontal="center" vertical="center" wrapText="1"/>
    </xf>
    <xf numFmtId="0" fontId="17" fillId="5" borderId="617" xfId="10" quotePrefix="1" applyFont="1" applyFill="1" applyBorder="1" applyAlignment="1">
      <alignment horizontal="center" vertical="center" wrapText="1"/>
    </xf>
    <xf numFmtId="0" fontId="17" fillId="5" borderId="618" xfId="10" quotePrefix="1" applyFont="1" applyFill="1" applyBorder="1" applyAlignment="1">
      <alignment horizontal="center" vertical="center" wrapText="1"/>
    </xf>
    <xf numFmtId="0" fontId="17" fillId="5" borderId="619" xfId="10" quotePrefix="1" applyFont="1" applyFill="1" applyBorder="1" applyAlignment="1">
      <alignment horizontal="center" vertical="center" wrapText="1"/>
    </xf>
    <xf numFmtId="0" fontId="17" fillId="5" borderId="620" xfId="10" quotePrefix="1" applyFont="1" applyFill="1" applyBorder="1" applyAlignment="1">
      <alignment horizontal="center" vertical="center" wrapText="1"/>
    </xf>
    <xf numFmtId="0" fontId="38" fillId="5" borderId="616" xfId="0" applyFont="1" applyFill="1" applyBorder="1" applyAlignment="1">
      <alignment horizontal="center" vertical="center" wrapText="1"/>
    </xf>
    <xf numFmtId="0" fontId="38" fillId="5" borderId="617" xfId="0" applyFont="1" applyFill="1" applyBorder="1" applyAlignment="1">
      <alignment horizontal="center" vertical="center" wrapText="1"/>
    </xf>
    <xf numFmtId="0" fontId="38" fillId="5" borderId="618" xfId="0" applyFont="1" applyFill="1" applyBorder="1" applyAlignment="1">
      <alignment horizontal="center" vertical="center" wrapText="1"/>
    </xf>
    <xf numFmtId="0" fontId="17" fillId="5" borderId="419" xfId="8" applyFont="1" applyFill="1" applyBorder="1" applyAlignment="1">
      <alignment vertical="center" wrapText="1"/>
    </xf>
    <xf numFmtId="0" fontId="38" fillId="5" borderId="386" xfId="0" applyFont="1" applyFill="1" applyBorder="1" applyAlignment="1">
      <alignment horizontal="center" vertical="center" wrapText="1"/>
    </xf>
    <xf numFmtId="0" fontId="38" fillId="5" borderId="387" xfId="0" applyFont="1" applyFill="1" applyBorder="1" applyAlignment="1">
      <alignment horizontal="center" vertical="center" wrapText="1"/>
    </xf>
    <xf numFmtId="0" fontId="38" fillId="5" borderId="383" xfId="0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611" xfId="6" quotePrefix="1" applyFont="1" applyFill="1" applyBorder="1" applyAlignment="1">
      <alignment horizontal="center" vertical="center" wrapText="1"/>
    </xf>
    <xf numFmtId="0" fontId="16" fillId="5" borderId="612" xfId="6" quotePrefix="1" applyFont="1" applyFill="1" applyBorder="1" applyAlignment="1">
      <alignment horizontal="center" vertical="center" wrapText="1"/>
    </xf>
    <xf numFmtId="0" fontId="16" fillId="5" borderId="613" xfId="6" quotePrefix="1" applyFont="1" applyFill="1" applyBorder="1" applyAlignment="1">
      <alignment horizontal="center" vertical="center" wrapText="1"/>
    </xf>
    <xf numFmtId="0" fontId="16" fillId="5" borderId="614" xfId="6" quotePrefix="1" applyFont="1" applyFill="1" applyBorder="1" applyAlignment="1">
      <alignment horizontal="center" vertical="center" wrapText="1"/>
    </xf>
    <xf numFmtId="0" fontId="17" fillId="5" borderId="563" xfId="8" applyFont="1" applyFill="1" applyBorder="1" applyAlignment="1">
      <alignment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7" fillId="5" borderId="561" xfId="10" quotePrefix="1" applyFont="1" applyFill="1" applyBorder="1" applyAlignment="1">
      <alignment horizontal="center" vertical="center" wrapText="1"/>
    </xf>
    <xf numFmtId="0" fontId="17" fillId="5" borderId="562" xfId="10" quotePrefix="1" applyFont="1" applyFill="1" applyBorder="1" applyAlignment="1">
      <alignment horizontal="center" vertical="center" wrapText="1"/>
    </xf>
    <xf numFmtId="0" fontId="17" fillId="5" borderId="564" xfId="10" quotePrefix="1" applyFont="1" applyFill="1" applyBorder="1" applyAlignment="1">
      <alignment horizontal="center" vertical="center" wrapText="1"/>
    </xf>
    <xf numFmtId="0" fontId="17" fillId="5" borderId="567" xfId="10" quotePrefix="1" applyFont="1" applyFill="1" applyBorder="1" applyAlignment="1">
      <alignment horizontal="center" vertical="center" wrapText="1"/>
    </xf>
    <xf numFmtId="0" fontId="16" fillId="5" borderId="574" xfId="10" applyFont="1" applyFill="1" applyBorder="1" applyAlignment="1">
      <alignment vertical="center" wrapText="1"/>
    </xf>
    <xf numFmtId="0" fontId="16" fillId="5" borderId="576" xfId="10" quotePrefix="1" applyFont="1" applyFill="1" applyBorder="1" applyAlignment="1">
      <alignment horizontal="center" vertical="center" wrapText="1"/>
    </xf>
    <xf numFmtId="0" fontId="16" fillId="5" borderId="584" xfId="10" quotePrefix="1" applyFont="1" applyFill="1" applyBorder="1" applyAlignment="1">
      <alignment horizontal="center" vertical="center" wrapText="1"/>
    </xf>
    <xf numFmtId="0" fontId="16" fillId="5" borderId="585" xfId="10" quotePrefix="1" applyFont="1" applyFill="1" applyBorder="1" applyAlignment="1">
      <alignment horizontal="center" vertical="center" wrapText="1"/>
    </xf>
    <xf numFmtId="0" fontId="16" fillId="5" borderId="581" xfId="10" quotePrefix="1" applyFont="1" applyFill="1" applyBorder="1" applyAlignment="1">
      <alignment horizontal="center" vertical="center" wrapText="1"/>
    </xf>
    <xf numFmtId="0" fontId="16" fillId="5" borderId="586" xfId="10" quotePrefix="1" applyFont="1" applyFill="1" applyBorder="1" applyAlignment="1">
      <alignment horizontal="center" vertical="center" wrapText="1"/>
    </xf>
    <xf numFmtId="0" fontId="17" fillId="5" borderId="563" xfId="10" applyFont="1" applyFill="1" applyBorder="1" applyAlignment="1">
      <alignment vertical="center" wrapText="1"/>
    </xf>
    <xf numFmtId="0" fontId="24" fillId="5" borderId="560" xfId="10" quotePrefix="1" applyFont="1" applyFill="1" applyBorder="1" applyAlignment="1">
      <alignment horizontal="center" vertical="center" wrapText="1"/>
    </xf>
    <xf numFmtId="0" fontId="24" fillId="5" borderId="561" xfId="10" quotePrefix="1" applyFont="1" applyFill="1" applyBorder="1" applyAlignment="1">
      <alignment horizontal="center" vertical="center" wrapText="1"/>
    </xf>
    <xf numFmtId="0" fontId="24" fillId="5" borderId="562" xfId="10" quotePrefix="1" applyFont="1" applyFill="1" applyBorder="1" applyAlignment="1">
      <alignment horizontal="center" vertical="center" wrapText="1"/>
    </xf>
    <xf numFmtId="0" fontId="16" fillId="5" borderId="560" xfId="6" applyFont="1" applyFill="1" applyBorder="1" applyAlignment="1">
      <alignment horizontal="center" vertical="center" wrapText="1"/>
    </xf>
    <xf numFmtId="0" fontId="16" fillId="5" borderId="561" xfId="6" applyFont="1" applyFill="1" applyBorder="1" applyAlignment="1">
      <alignment horizontal="center" vertical="center" wrapText="1"/>
    </xf>
    <xf numFmtId="0" fontId="16" fillId="5" borderId="562" xfId="6" applyFont="1" applyFill="1" applyBorder="1" applyAlignment="1">
      <alignment horizontal="center" vertical="center" wrapText="1"/>
    </xf>
    <xf numFmtId="0" fontId="16" fillId="5" borderId="574" xfId="10" quotePrefix="1" applyFont="1" applyFill="1" applyBorder="1" applyAlignment="1">
      <alignment vertical="center" wrapText="1"/>
    </xf>
    <xf numFmtId="0" fontId="38" fillId="5" borderId="615" xfId="0" applyFont="1" applyFill="1" applyBorder="1" applyAlignment="1">
      <alignment horizontal="left" vertical="center" wrapText="1"/>
    </xf>
    <xf numFmtId="0" fontId="16" fillId="5" borderId="616" xfId="6" quotePrefix="1" applyFont="1" applyFill="1" applyBorder="1" applyAlignment="1">
      <alignment horizontal="center" vertical="center" wrapText="1"/>
    </xf>
    <xf numFmtId="0" fontId="16" fillId="5" borderId="617" xfId="6" quotePrefix="1" applyFont="1" applyFill="1" applyBorder="1" applyAlignment="1">
      <alignment horizontal="center" vertical="center" wrapText="1"/>
    </xf>
    <xf numFmtId="0" fontId="16" fillId="5" borderId="618" xfId="6" quotePrefix="1" applyFont="1" applyFill="1" applyBorder="1" applyAlignment="1">
      <alignment horizontal="center" vertical="center" wrapText="1"/>
    </xf>
    <xf numFmtId="0" fontId="17" fillId="5" borderId="419" xfId="10" applyFont="1" applyFill="1" applyBorder="1" applyAlignment="1">
      <alignment vertical="center" wrapText="1"/>
    </xf>
    <xf numFmtId="0" fontId="16" fillId="5" borderId="386" xfId="6" applyFont="1" applyFill="1" applyBorder="1" applyAlignment="1">
      <alignment horizontal="center" vertical="center" wrapText="1"/>
    </xf>
    <xf numFmtId="0" fontId="16" fillId="5" borderId="387" xfId="6" applyFont="1" applyFill="1" applyBorder="1" applyAlignment="1">
      <alignment horizontal="center" vertical="center" wrapText="1"/>
    </xf>
    <xf numFmtId="0" fontId="16" fillId="5" borderId="383" xfId="6" applyFont="1" applyFill="1" applyBorder="1" applyAlignment="1">
      <alignment horizontal="center" vertical="center" wrapText="1"/>
    </xf>
    <xf numFmtId="0" fontId="24" fillId="5" borderId="560" xfId="0" applyFont="1" applyFill="1" applyBorder="1" applyAlignment="1">
      <alignment horizontal="center" vertical="center"/>
    </xf>
    <xf numFmtId="0" fontId="24" fillId="5" borderId="561" xfId="0" applyFont="1" applyFill="1" applyBorder="1" applyAlignment="1">
      <alignment horizontal="center" vertical="center"/>
    </xf>
    <xf numFmtId="0" fontId="38" fillId="5" borderId="463" xfId="0" applyFont="1" applyFill="1" applyBorder="1" applyAlignment="1">
      <alignment horizontal="left" vertical="center"/>
    </xf>
    <xf numFmtId="0" fontId="38" fillId="5" borderId="469" xfId="0" applyFont="1" applyFill="1" applyBorder="1" applyAlignment="1">
      <alignment horizontal="center" vertical="center" wrapText="1"/>
    </xf>
    <xf numFmtId="0" fontId="38" fillId="5" borderId="557" xfId="0" applyFont="1" applyFill="1" applyBorder="1" applyAlignment="1">
      <alignment horizontal="center" vertical="center" wrapText="1"/>
    </xf>
    <xf numFmtId="0" fontId="38" fillId="5" borderId="565" xfId="0" applyFont="1" applyFill="1" applyBorder="1" applyAlignment="1">
      <alignment horizontal="center" vertical="center" wrapText="1"/>
    </xf>
    <xf numFmtId="0" fontId="16" fillId="5" borderId="575" xfId="10" quotePrefix="1" applyFont="1" applyFill="1" applyBorder="1" applyAlignment="1">
      <alignment vertical="center" wrapText="1"/>
    </xf>
    <xf numFmtId="0" fontId="16" fillId="5" borderId="575" xfId="6" quotePrefix="1" applyFont="1" applyFill="1" applyBorder="1" applyAlignment="1">
      <alignment horizontal="center" vertical="center" wrapText="1"/>
    </xf>
    <xf numFmtId="0" fontId="38" fillId="5" borderId="575" xfId="0" applyFont="1" applyFill="1" applyBorder="1" applyAlignment="1">
      <alignment horizontal="left" vertical="center" wrapText="1"/>
    </xf>
    <xf numFmtId="0" fontId="38" fillId="5" borderId="575" xfId="0" applyFont="1" applyFill="1" applyBorder="1" applyAlignment="1">
      <alignment horizontal="center" vertical="center" wrapText="1"/>
    </xf>
    <xf numFmtId="0" fontId="45" fillId="0" borderId="574" xfId="7" applyFont="1" applyFill="1" applyBorder="1" applyAlignment="1">
      <alignment vertical="center" wrapText="1"/>
    </xf>
    <xf numFmtId="0" fontId="45" fillId="0" borderId="573" xfId="7" applyFont="1" applyFill="1" applyBorder="1" applyAlignment="1">
      <alignment vertical="center" wrapText="1"/>
    </xf>
    <xf numFmtId="0" fontId="45" fillId="0" borderId="575" xfId="7" applyFont="1" applyFill="1" applyBorder="1" applyAlignment="1">
      <alignment vertical="center" wrapText="1"/>
    </xf>
    <xf numFmtId="0" fontId="24" fillId="0" borderId="571" xfId="0" applyFont="1" applyFill="1" applyBorder="1" applyAlignment="1">
      <alignment horizontal="center" vertical="center"/>
    </xf>
    <xf numFmtId="0" fontId="85" fillId="0" borderId="571" xfId="10" applyFont="1" applyFill="1" applyBorder="1" applyAlignment="1">
      <alignment horizontal="center" vertical="center" wrapText="1"/>
    </xf>
    <xf numFmtId="0" fontId="15" fillId="0" borderId="571" xfId="0" applyFont="1" applyFill="1" applyBorder="1" applyAlignment="1">
      <alignment horizontal="center" vertical="center"/>
    </xf>
    <xf numFmtId="0" fontId="130" fillId="0" borderId="571" xfId="6" applyFont="1" applyFill="1" applyBorder="1" applyAlignment="1">
      <alignment horizontal="center" vertical="center" wrapText="1"/>
    </xf>
    <xf numFmtId="0" fontId="85" fillId="0" borderId="621" xfId="10" applyFont="1" applyFill="1" applyBorder="1" applyAlignment="1">
      <alignment vertical="center" wrapText="1"/>
    </xf>
    <xf numFmtId="0" fontId="85" fillId="0" borderId="621" xfId="10" applyFont="1" applyFill="1" applyBorder="1" applyAlignment="1">
      <alignment horizontal="center" vertical="center" wrapText="1"/>
    </xf>
    <xf numFmtId="0" fontId="130" fillId="0" borderId="621" xfId="6" applyFont="1" applyFill="1" applyBorder="1" applyAlignment="1">
      <alignment horizontal="center" vertical="center" wrapText="1"/>
    </xf>
    <xf numFmtId="0" fontId="85" fillId="0" borderId="424" xfId="10" applyFont="1" applyFill="1" applyBorder="1" applyAlignment="1">
      <alignment vertical="center" wrapText="1"/>
    </xf>
    <xf numFmtId="0" fontId="85" fillId="0" borderId="424" xfId="10" applyFont="1" applyFill="1" applyBorder="1" applyAlignment="1">
      <alignment horizontal="center" vertical="center" wrapText="1"/>
    </xf>
    <xf numFmtId="0" fontId="130" fillId="0" borderId="424" xfId="6" applyFont="1" applyFill="1" applyBorder="1" applyAlignment="1">
      <alignment horizontal="center" vertical="center" wrapText="1"/>
    </xf>
    <xf numFmtId="0" fontId="85" fillId="0" borderId="436" xfId="10" applyFont="1" applyFill="1" applyBorder="1" applyAlignment="1">
      <alignment vertical="center" wrapText="1"/>
    </xf>
    <xf numFmtId="0" fontId="85" fillId="0" borderId="436" xfId="10" applyFont="1" applyFill="1" applyBorder="1" applyAlignment="1">
      <alignment horizontal="center" vertical="center" wrapText="1"/>
    </xf>
    <xf numFmtId="0" fontId="130" fillId="0" borderId="436" xfId="6" applyFont="1" applyFill="1" applyBorder="1" applyAlignment="1">
      <alignment horizontal="center" vertical="center" wrapText="1"/>
    </xf>
    <xf numFmtId="0" fontId="85" fillId="0" borderId="571" xfId="6" applyFont="1" applyFill="1" applyBorder="1" applyAlignment="1">
      <alignment horizontal="center" vertical="center" wrapText="1"/>
    </xf>
    <xf numFmtId="0" fontId="85" fillId="0" borderId="615" xfId="10" applyFont="1" applyFill="1" applyBorder="1" applyAlignment="1">
      <alignment vertical="center" wrapText="1"/>
    </xf>
    <xf numFmtId="0" fontId="10" fillId="5" borderId="576" xfId="3" quotePrefix="1" applyFont="1" applyFill="1" applyBorder="1" applyAlignment="1">
      <alignment horizontal="center" vertical="center" wrapText="1"/>
    </xf>
    <xf numFmtId="0" fontId="11" fillId="5" borderId="576" xfId="3" quotePrefix="1" applyFont="1" applyFill="1" applyBorder="1" applyAlignment="1">
      <alignment horizontal="center" vertical="center" wrapText="1"/>
    </xf>
    <xf numFmtId="0" fontId="4" fillId="5" borderId="575" xfId="3" quotePrefix="1" applyFont="1" applyFill="1" applyBorder="1" applyAlignment="1">
      <alignment horizontal="center" vertical="center" wrapText="1"/>
    </xf>
    <xf numFmtId="0" fontId="19" fillId="5" borderId="463" xfId="10" quotePrefix="1" applyFont="1" applyFill="1" applyBorder="1" applyAlignment="1">
      <alignment vertical="center" wrapText="1"/>
    </xf>
    <xf numFmtId="0" fontId="16" fillId="5" borderId="616" xfId="10" quotePrefix="1" applyFont="1" applyFill="1" applyBorder="1" applyAlignment="1">
      <alignment vertical="center" wrapText="1"/>
    </xf>
    <xf numFmtId="0" fontId="16" fillId="5" borderId="617" xfId="10" quotePrefix="1" applyFont="1" applyFill="1" applyBorder="1" applyAlignment="1">
      <alignment vertical="center" wrapText="1"/>
    </xf>
    <xf numFmtId="0" fontId="17" fillId="5" borderId="618" xfId="10" quotePrefix="1" applyFont="1" applyFill="1" applyBorder="1" applyAlignment="1">
      <alignment vertical="center" wrapText="1"/>
    </xf>
    <xf numFmtId="0" fontId="18" fillId="5" borderId="469" xfId="0" applyFont="1" applyFill="1" applyBorder="1" applyAlignment="1">
      <alignment horizontal="left" vertical="center" wrapText="1"/>
    </xf>
    <xf numFmtId="0" fontId="18" fillId="5" borderId="557" xfId="0" applyFont="1" applyFill="1" applyBorder="1" applyAlignment="1">
      <alignment horizontal="left" vertical="center" wrapText="1"/>
    </xf>
    <xf numFmtId="0" fontId="18" fillId="5" borderId="565" xfId="0" applyFont="1" applyFill="1" applyBorder="1" applyAlignment="1">
      <alignment horizontal="left" vertical="center" wrapText="1"/>
    </xf>
    <xf numFmtId="0" fontId="17" fillId="5" borderId="563" xfId="10" quotePrefix="1" applyFont="1" applyFill="1" applyBorder="1" applyAlignment="1">
      <alignment vertical="center" wrapText="1"/>
    </xf>
    <xf numFmtId="0" fontId="17" fillId="5" borderId="563" xfId="10" quotePrefix="1" applyFont="1" applyFill="1" applyBorder="1" applyAlignment="1">
      <alignment horizontal="center" vertical="center" wrapText="1"/>
    </xf>
    <xf numFmtId="0" fontId="18" fillId="5" borderId="560" xfId="0" applyFont="1" applyFill="1" applyBorder="1" applyAlignment="1">
      <alignment horizontal="center" vertical="center" wrapText="1"/>
    </xf>
    <xf numFmtId="0" fontId="18" fillId="5" borderId="561" xfId="0" applyFont="1" applyFill="1" applyBorder="1" applyAlignment="1">
      <alignment horizontal="center" vertical="center" wrapText="1"/>
    </xf>
    <xf numFmtId="0" fontId="18" fillId="5" borderId="562" xfId="0" applyFont="1" applyFill="1" applyBorder="1" applyAlignment="1">
      <alignment horizontal="center" vertical="center" wrapText="1"/>
    </xf>
    <xf numFmtId="0" fontId="18" fillId="5" borderId="570" xfId="0" applyFont="1" applyFill="1" applyBorder="1" applyAlignment="1">
      <alignment horizontal="left" vertical="center" wrapText="1"/>
    </xf>
    <xf numFmtId="0" fontId="16" fillId="5" borderId="577" xfId="6" quotePrefix="1" applyFont="1" applyFill="1" applyBorder="1" applyAlignment="1">
      <alignment horizontal="center" vertical="center" wrapText="1"/>
    </xf>
    <xf numFmtId="0" fontId="16" fillId="5" borderId="609" xfId="6" quotePrefix="1" applyFont="1" applyFill="1" applyBorder="1" applyAlignment="1">
      <alignment horizontal="center" vertical="center" wrapText="1"/>
    </xf>
    <xf numFmtId="0" fontId="16" fillId="5" borderId="622" xfId="6" quotePrefix="1" applyFont="1" applyFill="1" applyBorder="1" applyAlignment="1">
      <alignment horizontal="center" vertical="center" wrapText="1"/>
    </xf>
    <xf numFmtId="0" fontId="16" fillId="5" borderId="570" xfId="6" quotePrefix="1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horizontal="center" vertical="center" wrapText="1"/>
    </xf>
    <xf numFmtId="0" fontId="23" fillId="5" borderId="570" xfId="0" applyFont="1" applyFill="1" applyBorder="1" applyAlignment="1">
      <alignment horizontal="left" vertical="center" wrapText="1"/>
    </xf>
    <xf numFmtId="0" fontId="16" fillId="5" borderId="577" xfId="6" quotePrefix="1" applyFont="1" applyFill="1" applyBorder="1" applyAlignment="1">
      <alignment vertical="center" wrapText="1"/>
    </xf>
    <xf numFmtId="0" fontId="16" fillId="5" borderId="587" xfId="6" quotePrefix="1" applyFont="1" applyFill="1" applyBorder="1" applyAlignment="1">
      <alignment vertical="center" wrapText="1"/>
    </xf>
    <xf numFmtId="0" fontId="16" fillId="5" borderId="589" xfId="6" quotePrefix="1" applyFont="1" applyFill="1" applyBorder="1" applyAlignment="1">
      <alignment vertical="center" wrapText="1"/>
    </xf>
    <xf numFmtId="0" fontId="16" fillId="5" borderId="570" xfId="6" quotePrefix="1" applyFont="1" applyFill="1" applyBorder="1" applyAlignment="1">
      <alignment vertical="center" wrapText="1"/>
    </xf>
    <xf numFmtId="0" fontId="17" fillId="5" borderId="587" xfId="6" quotePrefix="1" applyFont="1" applyFill="1" applyBorder="1" applyAlignment="1">
      <alignment vertical="center" wrapText="1"/>
    </xf>
    <xf numFmtId="0" fontId="17" fillId="5" borderId="582" xfId="6" quotePrefix="1" applyFont="1" applyFill="1" applyBorder="1" applyAlignment="1">
      <alignment vertical="center" wrapText="1"/>
    </xf>
    <xf numFmtId="0" fontId="19" fillId="5" borderId="574" xfId="10" quotePrefix="1" applyFont="1" applyFill="1" applyBorder="1" applyAlignment="1">
      <alignment vertical="center" wrapText="1"/>
    </xf>
    <xf numFmtId="0" fontId="16" fillId="5" borderId="575" xfId="10" quotePrefix="1" applyFont="1" applyFill="1" applyBorder="1" applyAlignment="1">
      <alignment horizontal="center" vertical="center" wrapText="1"/>
    </xf>
    <xf numFmtId="0" fontId="19" fillId="5" borderId="621" xfId="10" applyFont="1" applyFill="1" applyBorder="1" applyAlignment="1">
      <alignment vertical="center" wrapText="1"/>
    </xf>
    <xf numFmtId="0" fontId="17" fillId="5" borderId="469" xfId="6" quotePrefix="1" applyFont="1" applyFill="1" applyBorder="1" applyAlignment="1">
      <alignment horizontal="center" vertical="center" wrapText="1"/>
    </xf>
    <xf numFmtId="0" fontId="18" fillId="5" borderId="577" xfId="0" applyFont="1" applyFill="1" applyBorder="1" applyAlignment="1">
      <alignment horizontal="center" vertical="center" wrapText="1"/>
    </xf>
    <xf numFmtId="0" fontId="18" fillId="5" borderId="587" xfId="0" applyFont="1" applyFill="1" applyBorder="1" applyAlignment="1">
      <alignment horizontal="center" vertical="center" wrapText="1"/>
    </xf>
    <xf numFmtId="0" fontId="18" fillId="5" borderId="588" xfId="0" applyFont="1" applyFill="1" applyBorder="1" applyAlignment="1">
      <alignment horizontal="center" vertical="center" wrapText="1"/>
    </xf>
    <xf numFmtId="0" fontId="16" fillId="5" borderId="574" xfId="10" quotePrefix="1" applyFont="1" applyFill="1" applyBorder="1" applyAlignment="1">
      <alignment horizontal="center" vertical="center" wrapText="1"/>
    </xf>
    <xf numFmtId="0" fontId="21" fillId="5" borderId="574" xfId="0" applyFont="1" applyFill="1" applyBorder="1" applyAlignment="1">
      <alignment horizontal="left" vertical="center" wrapText="1"/>
    </xf>
    <xf numFmtId="0" fontId="16" fillId="5" borderId="574" xfId="6" quotePrefix="1" applyFont="1" applyFill="1" applyBorder="1" applyAlignment="1">
      <alignment horizontal="center" vertical="center" wrapText="1"/>
    </xf>
    <xf numFmtId="0" fontId="18" fillId="5" borderId="574" xfId="0" applyFont="1" applyFill="1" applyBorder="1" applyAlignment="1">
      <alignment horizontal="left" vertical="center" wrapText="1"/>
    </xf>
    <xf numFmtId="0" fontId="18" fillId="5" borderId="576" xfId="0" applyFont="1" applyFill="1" applyBorder="1" applyAlignment="1">
      <alignment horizontal="center" vertical="center"/>
    </xf>
    <xf numFmtId="0" fontId="18" fillId="5" borderId="574" xfId="0" applyFont="1" applyFill="1" applyBorder="1" applyAlignment="1">
      <alignment horizontal="center" vertical="center"/>
    </xf>
    <xf numFmtId="0" fontId="18" fillId="5" borderId="575" xfId="0" applyFont="1" applyFill="1" applyBorder="1" applyAlignment="1">
      <alignment horizontal="center" vertical="center"/>
    </xf>
    <xf numFmtId="0" fontId="138" fillId="5" borderId="587" xfId="10" applyFont="1" applyFill="1" applyBorder="1" applyAlignment="1" applyProtection="1">
      <alignment vertical="center" wrapText="1"/>
      <protection locked="0"/>
    </xf>
    <xf numFmtId="0" fontId="140" fillId="5" borderId="589" xfId="10" applyFont="1" applyFill="1" applyBorder="1" applyAlignment="1" applyProtection="1">
      <alignment vertical="center" wrapText="1"/>
      <protection locked="0"/>
    </xf>
    <xf numFmtId="0" fontId="138" fillId="5" borderId="609" xfId="10" applyFont="1" applyFill="1" applyBorder="1" applyAlignment="1" applyProtection="1">
      <alignment vertical="center" wrapText="1"/>
      <protection locked="0"/>
    </xf>
    <xf numFmtId="0" fontId="141" fillId="5" borderId="587" xfId="0" applyFont="1" applyFill="1" applyBorder="1" applyAlignment="1" applyProtection="1">
      <alignment horizontal="left" vertical="center" wrapText="1"/>
      <protection locked="0"/>
    </xf>
    <xf numFmtId="0" fontId="142" fillId="4" borderId="615" xfId="10" quotePrefix="1" applyFont="1" applyFill="1" applyBorder="1" applyAlignment="1">
      <alignment horizontal="left" vertical="center" wrapText="1"/>
    </xf>
    <xf numFmtId="0" fontId="142" fillId="4" borderId="375" xfId="10" quotePrefix="1" applyFont="1" applyFill="1" applyBorder="1" applyAlignment="1">
      <alignment horizontal="left" vertical="center" wrapText="1"/>
    </xf>
    <xf numFmtId="0" fontId="140" fillId="4" borderId="621" xfId="10" quotePrefix="1" applyFont="1" applyFill="1" applyBorder="1" applyAlignment="1">
      <alignment horizontal="left" vertical="center" wrapText="1"/>
    </xf>
    <xf numFmtId="0" fontId="140" fillId="4" borderId="424" xfId="10" quotePrefix="1" applyFont="1" applyFill="1" applyBorder="1" applyAlignment="1">
      <alignment horizontal="left" vertical="center" wrapText="1"/>
    </xf>
    <xf numFmtId="0" fontId="140" fillId="4" borderId="436" xfId="10" quotePrefix="1" applyFont="1" applyFill="1" applyBorder="1" applyAlignment="1">
      <alignment horizontal="left" vertical="center" wrapText="1"/>
    </xf>
    <xf numFmtId="0" fontId="138" fillId="4" borderId="463" xfId="10" quotePrefix="1" applyFont="1" applyFill="1" applyBorder="1" applyAlignment="1">
      <alignment horizontal="left" vertical="center" wrapText="1"/>
    </xf>
    <xf numFmtId="0" fontId="142" fillId="4" borderId="419" xfId="10" quotePrefix="1" applyFont="1" applyFill="1" applyBorder="1" applyAlignment="1">
      <alignment horizontal="left" vertical="center" wrapText="1"/>
    </xf>
    <xf numFmtId="0" fontId="141" fillId="5" borderId="469" xfId="0" applyFont="1" applyFill="1" applyBorder="1" applyAlignment="1" applyProtection="1">
      <alignment horizontal="center" vertical="center" wrapText="1"/>
      <protection locked="0"/>
    </xf>
    <xf numFmtId="0" fontId="141" fillId="5" borderId="557" xfId="0" applyFont="1" applyFill="1" applyBorder="1" applyAlignment="1" applyProtection="1">
      <alignment horizontal="center" vertical="center" wrapText="1"/>
      <protection locked="0"/>
    </xf>
    <xf numFmtId="0" fontId="140" fillId="5" borderId="469" xfId="10" applyFont="1" applyFill="1" applyBorder="1" applyAlignment="1" applyProtection="1">
      <alignment horizontal="center" vertical="center" wrapText="1"/>
      <protection locked="0"/>
    </xf>
    <xf numFmtId="0" fontId="142" fillId="5" borderId="616" xfId="10" applyFont="1" applyFill="1" applyBorder="1" applyAlignment="1" applyProtection="1">
      <alignment horizontal="left" vertical="center" wrapText="1"/>
      <protection locked="0"/>
    </xf>
    <xf numFmtId="0" fontId="140" fillId="4" borderId="463" xfId="10" quotePrefix="1" applyFont="1" applyFill="1" applyBorder="1" applyAlignment="1">
      <alignment horizontal="left" vertical="center" wrapText="1"/>
    </xf>
    <xf numFmtId="0" fontId="140" fillId="5" borderId="616" xfId="10" applyFont="1" applyFill="1" applyBorder="1" applyAlignment="1" applyProtection="1">
      <alignment horizontal="center" vertical="center" wrapText="1"/>
      <protection locked="0"/>
    </xf>
    <xf numFmtId="0" fontId="140" fillId="5" borderId="617" xfId="10" applyFont="1" applyFill="1" applyBorder="1" applyAlignment="1" applyProtection="1">
      <alignment horizontal="center" vertical="center" wrapText="1"/>
      <protection locked="0"/>
    </xf>
    <xf numFmtId="0" fontId="140" fillId="5" borderId="618" xfId="10" applyFont="1" applyFill="1" applyBorder="1" applyAlignment="1" applyProtection="1">
      <alignment horizontal="center" vertical="center" wrapText="1"/>
      <protection locked="0"/>
    </xf>
    <xf numFmtId="0" fontId="142" fillId="5" borderId="617" xfId="10" applyFont="1" applyFill="1" applyBorder="1" applyAlignment="1" applyProtection="1">
      <alignment horizontal="left" vertical="center" wrapText="1"/>
      <protection locked="0"/>
    </xf>
    <xf numFmtId="0" fontId="142" fillId="5" borderId="618" xfId="10" applyFont="1" applyFill="1" applyBorder="1" applyAlignment="1" applyProtection="1">
      <alignment horizontal="left" vertical="center" wrapText="1"/>
      <protection locked="0"/>
    </xf>
    <xf numFmtId="0" fontId="138" fillId="5" borderId="469" xfId="10" applyFont="1" applyFill="1" applyBorder="1" applyAlignment="1" applyProtection="1">
      <alignment horizontal="center" vertical="center" wrapText="1"/>
    </xf>
    <xf numFmtId="0" fontId="142" fillId="5" borderId="616" xfId="10" applyFont="1" applyFill="1" applyBorder="1" applyAlignment="1" applyProtection="1">
      <alignment horizontal="center" vertical="center" wrapText="1"/>
    </xf>
    <xf numFmtId="0" fontId="141" fillId="5" borderId="616" xfId="0" applyFont="1" applyFill="1" applyBorder="1" applyAlignment="1" applyProtection="1">
      <alignment horizontal="center" vertical="center" wrapText="1"/>
    </xf>
    <xf numFmtId="0" fontId="141" fillId="5" borderId="617" xfId="0" applyFont="1" applyFill="1" applyBorder="1" applyAlignment="1" applyProtection="1">
      <alignment horizontal="center" vertical="center" wrapText="1"/>
    </xf>
    <xf numFmtId="0" fontId="141" fillId="5" borderId="618" xfId="0" applyFont="1" applyFill="1" applyBorder="1" applyAlignment="1" applyProtection="1">
      <alignment horizontal="center" vertical="center" wrapText="1"/>
    </xf>
    <xf numFmtId="0" fontId="138" fillId="5" borderId="587" xfId="10" applyFont="1" applyFill="1" applyBorder="1" applyAlignment="1" applyProtection="1">
      <alignment horizontal="center" vertical="center" wrapText="1"/>
    </xf>
    <xf numFmtId="0" fontId="138" fillId="5" borderId="588" xfId="10" applyFont="1" applyFill="1" applyBorder="1" applyAlignment="1" applyProtection="1">
      <alignment horizontal="center" vertical="center" wrapText="1"/>
    </xf>
    <xf numFmtId="0" fontId="140" fillId="5" borderId="361" xfId="10" applyFont="1" applyFill="1" applyBorder="1" applyAlignment="1" applyProtection="1">
      <alignment horizontal="center" vertical="center" wrapText="1"/>
    </xf>
    <xf numFmtId="0" fontId="140" fillId="5" borderId="362" xfId="10" applyFont="1" applyFill="1" applyBorder="1" applyAlignment="1" applyProtection="1">
      <alignment horizontal="center" vertical="center" wrapText="1"/>
    </xf>
    <xf numFmtId="0" fontId="138" fillId="5" borderId="557" xfId="10" applyFont="1" applyFill="1" applyBorder="1" applyAlignment="1" applyProtection="1">
      <alignment horizontal="center" vertical="center" wrapText="1"/>
    </xf>
    <xf numFmtId="0" fontId="138" fillId="5" borderId="565" xfId="10" applyFont="1" applyFill="1" applyBorder="1" applyAlignment="1" applyProtection="1">
      <alignment horizontal="center" vertical="center" wrapText="1"/>
    </xf>
    <xf numFmtId="0" fontId="142" fillId="5" borderId="617" xfId="10" applyFont="1" applyFill="1" applyBorder="1" applyAlignment="1" applyProtection="1">
      <alignment horizontal="center" vertical="center" wrapText="1"/>
    </xf>
    <xf numFmtId="0" fontId="142" fillId="5" borderId="618" xfId="10" applyFont="1" applyFill="1" applyBorder="1" applyAlignment="1" applyProtection="1">
      <alignment horizontal="center" vertical="center" wrapText="1"/>
    </xf>
    <xf numFmtId="0" fontId="142" fillId="5" borderId="376" xfId="10" applyFont="1" applyFill="1" applyBorder="1" applyAlignment="1" applyProtection="1">
      <alignment horizontal="center" vertical="center" wrapText="1"/>
    </xf>
    <xf numFmtId="0" fontId="142" fillId="5" borderId="378" xfId="10" applyFont="1" applyFill="1" applyBorder="1" applyAlignment="1" applyProtection="1">
      <alignment horizontal="center" vertical="center" wrapText="1"/>
    </xf>
    <xf numFmtId="0" fontId="142" fillId="5" borderId="387" xfId="10" applyFont="1" applyFill="1" applyBorder="1" applyAlignment="1" applyProtection="1">
      <alignment horizontal="center" vertical="center" wrapText="1"/>
    </xf>
    <xf numFmtId="0" fontId="142" fillId="5" borderId="383" xfId="10" applyFont="1" applyFill="1" applyBorder="1" applyAlignment="1" applyProtection="1">
      <alignment horizontal="center" vertical="center" wrapText="1"/>
    </xf>
    <xf numFmtId="0" fontId="138" fillId="5" borderId="584" xfId="6" applyFont="1" applyFill="1" applyBorder="1" applyAlignment="1" applyProtection="1">
      <alignment horizontal="center" vertical="center" wrapText="1"/>
    </xf>
    <xf numFmtId="0" fontId="138" fillId="5" borderId="585" xfId="6" applyFont="1" applyFill="1" applyBorder="1" applyAlignment="1" applyProtection="1">
      <alignment horizontal="center" vertical="center" wrapText="1"/>
    </xf>
    <xf numFmtId="0" fontId="138" fillId="5" borderId="584" xfId="10" applyFont="1" applyFill="1" applyBorder="1" applyAlignment="1" applyProtection="1">
      <alignment horizontal="center" vertical="center" wrapText="1"/>
    </xf>
    <xf numFmtId="0" fontId="138" fillId="5" borderId="585" xfId="10" applyFont="1" applyFill="1" applyBorder="1" applyAlignment="1" applyProtection="1">
      <alignment horizontal="center" vertical="center" wrapText="1"/>
    </xf>
    <xf numFmtId="0" fontId="138" fillId="5" borderId="585" xfId="6" applyFont="1" applyFill="1" applyBorder="1" applyAlignment="1" applyProtection="1">
      <alignment vertical="center" wrapText="1"/>
      <protection locked="0"/>
    </xf>
    <xf numFmtId="0" fontId="140" fillId="5" borderId="557" xfId="10" applyFont="1" applyFill="1" applyBorder="1" applyAlignment="1" applyProtection="1">
      <alignment horizontal="center" vertical="center" wrapText="1"/>
      <protection locked="0"/>
    </xf>
    <xf numFmtId="0" fontId="140" fillId="5" borderId="565" xfId="10" applyFont="1" applyFill="1" applyBorder="1" applyAlignment="1" applyProtection="1">
      <alignment horizontal="center" vertical="center" wrapText="1"/>
      <protection locked="0"/>
    </xf>
    <xf numFmtId="0" fontId="141" fillId="5" borderId="584" xfId="0" applyFont="1" applyFill="1" applyBorder="1" applyAlignment="1" applyProtection="1">
      <alignment horizontal="center" vertical="center" wrapText="1"/>
      <protection locked="0"/>
    </xf>
    <xf numFmtId="0" fontId="143" fillId="5" borderId="584" xfId="0" applyFont="1" applyFill="1" applyBorder="1" applyAlignment="1" applyProtection="1">
      <alignment horizontal="center" vertical="center"/>
    </xf>
    <xf numFmtId="0" fontId="143" fillId="5" borderId="585" xfId="0" applyFont="1" applyFill="1" applyBorder="1" applyAlignment="1" applyProtection="1">
      <alignment horizontal="center" vertical="center"/>
    </xf>
    <xf numFmtId="0" fontId="140" fillId="5" borderId="587" xfId="10" applyFont="1" applyFill="1" applyBorder="1" applyAlignment="1" applyProtection="1">
      <alignment horizontal="center" vertical="center" wrapText="1"/>
    </xf>
    <xf numFmtId="0" fontId="140" fillId="5" borderId="588" xfId="10" applyFont="1" applyFill="1" applyBorder="1" applyAlignment="1" applyProtection="1">
      <alignment horizontal="center" vertical="center" wrapText="1"/>
    </xf>
    <xf numFmtId="0" fontId="142" fillId="5" borderId="616" xfId="10" applyFont="1" applyFill="1" applyBorder="1" applyAlignment="1" applyProtection="1">
      <alignment horizontal="center" vertical="center" wrapText="1"/>
      <protection locked="0"/>
    </xf>
    <xf numFmtId="0" fontId="142" fillId="5" borderId="617" xfId="10" applyFont="1" applyFill="1" applyBorder="1" applyAlignment="1" applyProtection="1">
      <alignment horizontal="center" vertical="center" wrapText="1"/>
      <protection locked="0"/>
    </xf>
    <xf numFmtId="0" fontId="142" fillId="5" borderId="618" xfId="10" applyFont="1" applyFill="1" applyBorder="1" applyAlignment="1" applyProtection="1">
      <alignment horizontal="center" vertical="center" wrapText="1"/>
      <protection locked="0"/>
    </xf>
    <xf numFmtId="0" fontId="142" fillId="5" borderId="384" xfId="10" applyFont="1" applyFill="1" applyBorder="1" applyAlignment="1" applyProtection="1">
      <alignment horizontal="center" vertical="center" wrapText="1"/>
      <protection locked="0"/>
    </xf>
    <xf numFmtId="0" fontId="142" fillId="5" borderId="376" xfId="10" applyFont="1" applyFill="1" applyBorder="1" applyAlignment="1" applyProtection="1">
      <alignment horizontal="center" vertical="center" wrapText="1"/>
      <protection locked="0"/>
    </xf>
    <xf numFmtId="0" fontId="142" fillId="5" borderId="378" xfId="10" applyFont="1" applyFill="1" applyBorder="1" applyAlignment="1" applyProtection="1">
      <alignment horizontal="center" vertical="center" wrapText="1"/>
      <protection locked="0"/>
    </xf>
    <xf numFmtId="0" fontId="142" fillId="5" borderId="386" xfId="10" applyFont="1" applyFill="1" applyBorder="1" applyAlignment="1" applyProtection="1">
      <alignment horizontal="center" vertical="center" wrapText="1"/>
      <protection locked="0"/>
    </xf>
    <xf numFmtId="0" fontId="142" fillId="5" borderId="387" xfId="10" applyFont="1" applyFill="1" applyBorder="1" applyAlignment="1" applyProtection="1">
      <alignment horizontal="center" vertical="center" wrapText="1"/>
      <protection locked="0"/>
    </xf>
    <xf numFmtId="0" fontId="142" fillId="5" borderId="383" xfId="10" applyFont="1" applyFill="1" applyBorder="1" applyAlignment="1" applyProtection="1">
      <alignment horizontal="center" vertical="center" wrapText="1"/>
      <protection locked="0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0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346" xfId="15" quotePrefix="1" applyFont="1" applyFill="1" applyBorder="1" applyAlignment="1">
      <alignment horizontal="center" vertical="center" wrapText="1"/>
    </xf>
    <xf numFmtId="0" fontId="16" fillId="4" borderId="273" xfId="15" quotePrefix="1" applyFont="1" applyFill="1" applyBorder="1" applyAlignment="1">
      <alignment horizontal="center" vertical="center" wrapText="1"/>
    </xf>
    <xf numFmtId="0" fontId="16" fillId="4" borderId="348" xfId="1" quotePrefix="1" applyFont="1" applyFill="1" applyBorder="1" applyAlignment="1">
      <alignment horizontal="center" vertical="center" wrapText="1"/>
    </xf>
    <xf numFmtId="0" fontId="16" fillId="4" borderId="303" xfId="1" quotePrefix="1" applyFont="1" applyFill="1" applyBorder="1" applyAlignment="1">
      <alignment horizontal="center" vertical="center" wrapText="1"/>
    </xf>
    <xf numFmtId="0" fontId="16" fillId="4" borderId="304" xfId="1" quotePrefix="1" applyFont="1" applyFill="1" applyBorder="1" applyAlignment="1">
      <alignment horizontal="center" vertical="center" wrapText="1"/>
    </xf>
    <xf numFmtId="0" fontId="16" fillId="4" borderId="273" xfId="1" quotePrefix="1" applyFont="1" applyFill="1" applyBorder="1" applyAlignment="1">
      <alignment horizontal="center" vertical="center" wrapText="1"/>
    </xf>
    <xf numFmtId="0" fontId="16" fillId="4" borderId="355" xfId="1" quotePrefix="1" applyFont="1" applyFill="1" applyBorder="1" applyAlignment="1">
      <alignment horizontal="center" vertical="center" wrapText="1"/>
    </xf>
    <xf numFmtId="0" fontId="16" fillId="4" borderId="264" xfId="1" quotePrefix="1" applyFont="1" applyFill="1" applyBorder="1" applyAlignment="1">
      <alignment horizontal="center" vertical="center" wrapText="1"/>
    </xf>
    <xf numFmtId="0" fontId="16" fillId="4" borderId="225" xfId="1" quotePrefix="1" applyFont="1" applyFill="1" applyBorder="1" applyAlignment="1">
      <alignment horizontal="center" vertical="center" wrapText="1"/>
    </xf>
    <xf numFmtId="0" fontId="16" fillId="4" borderId="269" xfId="1" quotePrefix="1" applyFont="1" applyFill="1" applyBorder="1" applyAlignment="1">
      <alignment horizontal="center" vertical="center" wrapText="1"/>
    </xf>
    <xf numFmtId="0" fontId="16" fillId="4" borderId="270" xfId="1" quotePrefix="1" applyFont="1" applyFill="1" applyBorder="1" applyAlignment="1">
      <alignment horizontal="center" vertical="center" wrapText="1"/>
    </xf>
    <xf numFmtId="0" fontId="0" fillId="0" borderId="303" xfId="0" applyBorder="1" applyAlignment="1">
      <alignment horizontal="center" vertical="center" wrapText="1"/>
    </xf>
    <xf numFmtId="0" fontId="0" fillId="0" borderId="304" xfId="0" applyBorder="1" applyAlignment="1">
      <alignment horizontal="center" vertical="center" wrapText="1"/>
    </xf>
    <xf numFmtId="0" fontId="0" fillId="0" borderId="273" xfId="0" applyBorder="1" applyAlignment="1">
      <alignment horizontal="center" vertical="center" wrapText="1"/>
    </xf>
    <xf numFmtId="0" fontId="0" fillId="0" borderId="355" xfId="0" applyBorder="1" applyAlignment="1">
      <alignment horizontal="center" vertical="center" wrapText="1"/>
    </xf>
    <xf numFmtId="0" fontId="0" fillId="0" borderId="264" xfId="0" applyBorder="1" applyAlignment="1">
      <alignment horizontal="center" vertical="center" wrapText="1"/>
    </xf>
    <xf numFmtId="0" fontId="16" fillId="4" borderId="348" xfId="13" quotePrefix="1" applyFont="1" applyFill="1" applyBorder="1" applyAlignment="1">
      <alignment horizontal="center" vertical="center" wrapText="1"/>
    </xf>
    <xf numFmtId="0" fontId="16" fillId="4" borderId="303" xfId="13" quotePrefix="1" applyFont="1" applyFill="1" applyBorder="1" applyAlignment="1">
      <alignment horizontal="center" vertical="center" wrapText="1"/>
    </xf>
    <xf numFmtId="0" fontId="16" fillId="4" borderId="304" xfId="13" quotePrefix="1" applyFont="1" applyFill="1" applyBorder="1" applyAlignment="1">
      <alignment horizontal="center" vertical="center" wrapText="1"/>
    </xf>
    <xf numFmtId="0" fontId="16" fillId="4" borderId="273" xfId="13" quotePrefix="1" applyFont="1" applyFill="1" applyBorder="1" applyAlignment="1">
      <alignment horizontal="center" vertical="center" wrapText="1"/>
    </xf>
    <xf numFmtId="0" fontId="16" fillId="4" borderId="355" xfId="13" quotePrefix="1" applyFont="1" applyFill="1" applyBorder="1" applyAlignment="1">
      <alignment horizontal="center" vertical="center" wrapText="1"/>
    </xf>
    <xf numFmtId="0" fontId="16" fillId="4" borderId="264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366" xfId="15" quotePrefix="1" applyFont="1" applyFill="1" applyBorder="1" applyAlignment="1">
      <alignment horizontal="center" vertical="center" wrapText="1"/>
    </xf>
    <xf numFmtId="0" fontId="16" fillId="4" borderId="9" xfId="1" quotePrefix="1" applyFont="1" applyFill="1" applyBorder="1" applyAlignment="1">
      <alignment horizontal="center" vertical="center" wrapText="1"/>
    </xf>
    <xf numFmtId="0" fontId="15" fillId="4" borderId="427" xfId="0" applyFont="1" applyFill="1" applyBorder="1" applyAlignment="1">
      <alignment wrapText="1"/>
    </xf>
    <xf numFmtId="0" fontId="15" fillId="4" borderId="417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19" xfId="0" applyFont="1" applyFill="1" applyBorder="1" applyAlignment="1">
      <alignment wrapText="1"/>
    </xf>
    <xf numFmtId="0" fontId="15" fillId="4" borderId="371" xfId="0" applyFont="1" applyFill="1" applyBorder="1" applyAlignment="1">
      <alignment wrapText="1"/>
    </xf>
    <xf numFmtId="0" fontId="15" fillId="4" borderId="372" xfId="0" applyFont="1" applyFill="1" applyBorder="1" applyAlignment="1">
      <alignment wrapText="1"/>
    </xf>
    <xf numFmtId="0" fontId="15" fillId="4" borderId="373" xfId="0" applyFont="1" applyFill="1" applyBorder="1" applyAlignment="1">
      <alignment wrapText="1"/>
    </xf>
    <xf numFmtId="0" fontId="16" fillId="4" borderId="427" xfId="1" quotePrefix="1" applyFont="1" applyFill="1" applyBorder="1" applyAlignment="1">
      <alignment horizontal="center" vertical="center" wrapText="1"/>
    </xf>
    <xf numFmtId="0" fontId="15" fillId="4" borderId="366" xfId="0" applyFont="1" applyFill="1" applyBorder="1" applyAlignment="1">
      <alignment wrapText="1"/>
    </xf>
    <xf numFmtId="0" fontId="15" fillId="4" borderId="430" xfId="0" applyFont="1" applyFill="1" applyBorder="1" applyAlignment="1">
      <alignment wrapText="1"/>
    </xf>
    <xf numFmtId="0" fontId="15" fillId="4" borderId="431" xfId="0" applyFont="1" applyFill="1" applyBorder="1" applyAlignment="1">
      <alignment wrapText="1"/>
    </xf>
    <xf numFmtId="0" fontId="16" fillId="4" borderId="427" xfId="13" quotePrefix="1" applyFont="1" applyFill="1" applyBorder="1" applyAlignment="1">
      <alignment horizontal="center" vertical="center" wrapText="1"/>
    </xf>
    <xf numFmtId="0" fontId="16" fillId="4" borderId="366" xfId="13" quotePrefix="1" applyFont="1" applyFill="1" applyBorder="1" applyAlignment="1">
      <alignment horizontal="center" vertical="center" wrapText="1"/>
    </xf>
    <xf numFmtId="0" fontId="16" fillId="4" borderId="430" xfId="13" quotePrefix="1" applyFont="1" applyFill="1" applyBorder="1" applyAlignment="1">
      <alignment horizontal="center" vertical="center" wrapText="1"/>
    </xf>
    <xf numFmtId="0" fontId="16" fillId="4" borderId="431" xfId="13" quotePrefix="1" applyFont="1" applyFill="1" applyBorder="1" applyAlignment="1">
      <alignment horizontal="center" vertical="center" wrapText="1"/>
    </xf>
    <xf numFmtId="0" fontId="27" fillId="0" borderId="440" xfId="24" applyFont="1" applyBorder="1" applyAlignment="1">
      <alignment horizontal="center" vertical="center"/>
    </xf>
    <xf numFmtId="0" fontId="27" fillId="0" borderId="564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74" xfId="24" applyFont="1" applyBorder="1" applyAlignment="1">
      <alignment horizontal="center"/>
    </xf>
    <xf numFmtId="0" fontId="3" fillId="0" borderId="573" xfId="24" applyBorder="1" applyAlignment="1">
      <alignment horizontal="center"/>
    </xf>
    <xf numFmtId="0" fontId="3" fillId="0" borderId="427" xfId="24" applyBorder="1" applyAlignment="1">
      <alignment horizontal="center"/>
    </xf>
    <xf numFmtId="0" fontId="3" fillId="0" borderId="582" xfId="24" applyBorder="1" applyAlignment="1">
      <alignment horizontal="center"/>
    </xf>
    <xf numFmtId="0" fontId="26" fillId="0" borderId="571" xfId="24" applyFont="1" applyBorder="1" applyAlignment="1">
      <alignment horizontal="center" vertical="center" wrapText="1"/>
    </xf>
    <xf numFmtId="0" fontId="26" fillId="0" borderId="439" xfId="24" applyFont="1" applyBorder="1" applyAlignment="1">
      <alignment horizontal="center" vertical="center" wrapText="1"/>
    </xf>
    <xf numFmtId="0" fontId="26" fillId="0" borderId="289" xfId="24" applyFont="1" applyBorder="1" applyAlignment="1">
      <alignment horizontal="center" vertical="center" wrapText="1"/>
    </xf>
    <xf numFmtId="0" fontId="3" fillId="0" borderId="573" xfId="24" applyFont="1" applyBorder="1" applyAlignment="1">
      <alignment horizontal="center"/>
    </xf>
    <xf numFmtId="0" fontId="3" fillId="0" borderId="583" xfId="24" applyFont="1" applyBorder="1" applyAlignment="1">
      <alignment horizontal="center"/>
    </xf>
    <xf numFmtId="0" fontId="27" fillId="0" borderId="570" xfId="24" applyFont="1" applyBorder="1" applyAlignment="1">
      <alignment horizontal="center" vertical="center"/>
    </xf>
    <xf numFmtId="0" fontId="27" fillId="0" borderId="427" xfId="24" applyFont="1" applyBorder="1" applyAlignment="1">
      <alignment horizontal="center" vertical="center"/>
    </xf>
    <xf numFmtId="0" fontId="27" fillId="0" borderId="582" xfId="24" applyFont="1" applyBorder="1" applyAlignment="1">
      <alignment horizontal="center" vertical="center"/>
    </xf>
    <xf numFmtId="0" fontId="27" fillId="0" borderId="417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28" xfId="24" applyFont="1" applyBorder="1" applyAlignment="1">
      <alignment horizontal="center" vertical="center"/>
    </xf>
    <xf numFmtId="0" fontId="27" fillId="0" borderId="371" xfId="24" applyFont="1" applyBorder="1" applyAlignment="1">
      <alignment horizontal="center" vertical="center"/>
    </xf>
    <xf numFmtId="0" fontId="27" fillId="0" borderId="572" xfId="24" applyFont="1" applyBorder="1" applyAlignment="1">
      <alignment horizontal="center" vertical="center"/>
    </xf>
    <xf numFmtId="0" fontId="27" fillId="0" borderId="373" xfId="24" applyFont="1" applyBorder="1" applyAlignment="1">
      <alignment horizontal="center" vertical="center"/>
    </xf>
    <xf numFmtId="0" fontId="27" fillId="0" borderId="563" xfId="24" applyFont="1" applyBorder="1" applyAlignment="1">
      <alignment horizontal="center" vertical="center"/>
    </xf>
    <xf numFmtId="0" fontId="27" fillId="0" borderId="569" xfId="24" applyFont="1" applyBorder="1" applyAlignment="1">
      <alignment horizontal="center" vertical="center"/>
    </xf>
    <xf numFmtId="0" fontId="90" fillId="0" borderId="573" xfId="24" applyFont="1" applyBorder="1" applyAlignment="1">
      <alignment horizontal="center"/>
    </xf>
    <xf numFmtId="0" fontId="3" fillId="0" borderId="581" xfId="24" applyBorder="1" applyAlignment="1">
      <alignment horizontal="center"/>
    </xf>
    <xf numFmtId="0" fontId="3" fillId="0" borderId="586" xfId="24" applyBorder="1" applyAlignment="1">
      <alignment horizontal="center"/>
    </xf>
    <xf numFmtId="0" fontId="3" fillId="0" borderId="583" xfId="24" applyBorder="1" applyAlignment="1">
      <alignment horizontal="center"/>
    </xf>
    <xf numFmtId="0" fontId="0" fillId="0" borderId="0" xfId="0" applyAlignment="1">
      <alignment horizontal="left" vertical="top"/>
    </xf>
    <xf numFmtId="0" fontId="27" fillId="0" borderId="427" xfId="0" applyFont="1" applyBorder="1" applyAlignment="1">
      <alignment horizontal="center" vertical="center"/>
    </xf>
    <xf numFmtId="0" fontId="27" fillId="0" borderId="582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7" fillId="0" borderId="572" xfId="0" applyFont="1" applyBorder="1" applyAlignment="1">
      <alignment horizontal="center" vertical="center"/>
    </xf>
    <xf numFmtId="0" fontId="27" fillId="0" borderId="373" xfId="0" applyFont="1" applyBorder="1" applyAlignment="1">
      <alignment horizontal="center" vertical="center"/>
    </xf>
    <xf numFmtId="0" fontId="0" fillId="0" borderId="3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23" xfId="0" applyBorder="1" applyAlignment="1">
      <alignment horizontal="center"/>
    </xf>
    <xf numFmtId="0" fontId="0" fillId="0" borderId="522" xfId="0" applyBorder="1" applyAlignment="1">
      <alignment horizontal="center"/>
    </xf>
    <xf numFmtId="0" fontId="0" fillId="0" borderId="20" xfId="0" applyBorder="1" applyAlignment="1">
      <alignment horizontal="center"/>
    </xf>
    <xf numFmtId="0" fontId="27" fillId="0" borderId="417" xfId="0" applyFont="1" applyBorder="1" applyAlignment="1">
      <alignment horizontal="center" vertical="center"/>
    </xf>
    <xf numFmtId="0" fontId="27" fillId="0" borderId="441" xfId="0" applyFont="1" applyBorder="1" applyAlignment="1">
      <alignment horizontal="center" vertical="center"/>
    </xf>
    <xf numFmtId="0" fontId="27" fillId="0" borderId="371" xfId="0" applyFont="1" applyBorder="1" applyAlignment="1">
      <alignment horizontal="center" vertical="center"/>
    </xf>
    <xf numFmtId="0" fontId="27" fillId="0" borderId="364" xfId="0" applyFont="1" applyBorder="1" applyAlignment="1">
      <alignment horizontal="center" vertical="center"/>
    </xf>
    <xf numFmtId="0" fontId="27" fillId="0" borderId="444" xfId="0" applyFont="1" applyBorder="1" applyAlignment="1">
      <alignment horizontal="center" vertical="center"/>
    </xf>
    <xf numFmtId="0" fontId="27" fillId="0" borderId="363" xfId="0" applyFont="1" applyBorder="1" applyAlignment="1">
      <alignment horizontal="center" vertical="center"/>
    </xf>
    <xf numFmtId="0" fontId="26" fillId="0" borderId="571" xfId="0" applyFont="1" applyBorder="1" applyAlignment="1">
      <alignment horizontal="center" vertical="center" wrapText="1"/>
    </xf>
    <xf numFmtId="0" fontId="26" fillId="0" borderId="439" xfId="0" applyFont="1" applyBorder="1" applyAlignment="1">
      <alignment horizontal="center" vertical="center" wrapText="1"/>
    </xf>
    <xf numFmtId="0" fontId="26" fillId="0" borderId="285" xfId="0" applyFont="1" applyBorder="1" applyAlignment="1">
      <alignment horizontal="center" vertical="center" wrapText="1"/>
    </xf>
    <xf numFmtId="0" fontId="0" fillId="0" borderId="573" xfId="0" applyBorder="1" applyAlignment="1">
      <alignment horizontal="center"/>
    </xf>
    <xf numFmtId="0" fontId="0" fillId="0" borderId="583" xfId="0" applyBorder="1" applyAlignment="1">
      <alignment horizontal="center"/>
    </xf>
    <xf numFmtId="0" fontId="90" fillId="0" borderId="574" xfId="24" applyFont="1" applyBorder="1" applyAlignment="1">
      <alignment horizontal="center"/>
    </xf>
    <xf numFmtId="0" fontId="27" fillId="0" borderId="25" xfId="24" applyFont="1" applyBorder="1" applyAlignment="1">
      <alignment horizontal="center" vertical="center"/>
    </xf>
    <xf numFmtId="0" fontId="27" fillId="0" borderId="32" xfId="24" applyFont="1" applyBorder="1" applyAlignment="1">
      <alignment horizontal="center" vertical="center"/>
    </xf>
    <xf numFmtId="0" fontId="27" fillId="0" borderId="21" xfId="24" applyFont="1" applyBorder="1" applyAlignment="1">
      <alignment horizontal="center" vertical="center"/>
    </xf>
    <xf numFmtId="0" fontId="27" fillId="0" borderId="523" xfId="24" applyFont="1" applyBorder="1" applyAlignment="1">
      <alignment horizontal="center" vertical="center"/>
    </xf>
    <xf numFmtId="0" fontId="27" fillId="0" borderId="414" xfId="24" applyFont="1" applyBorder="1" applyAlignment="1">
      <alignment horizontal="center" vertical="center"/>
    </xf>
    <xf numFmtId="0" fontId="27" fillId="0" borderId="375" xfId="24" applyFont="1" applyFill="1" applyBorder="1" applyAlignment="1">
      <alignment horizontal="center" vertical="center"/>
    </xf>
    <xf numFmtId="0" fontId="27" fillId="0" borderId="418" xfId="24" applyFont="1" applyFill="1" applyBorder="1" applyAlignment="1">
      <alignment horizontal="center" vertical="center"/>
    </xf>
    <xf numFmtId="0" fontId="27" fillId="0" borderId="382" xfId="24" applyFont="1" applyFill="1" applyBorder="1" applyAlignment="1">
      <alignment horizontal="center" vertical="center"/>
    </xf>
    <xf numFmtId="0" fontId="27" fillId="0" borderId="376" xfId="24" applyFont="1" applyFill="1" applyBorder="1" applyAlignment="1">
      <alignment horizontal="center" vertical="center"/>
    </xf>
    <xf numFmtId="0" fontId="27" fillId="0" borderId="522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574" xfId="24" applyFont="1" applyBorder="1" applyAlignment="1">
      <alignment horizontal="center"/>
    </xf>
    <xf numFmtId="0" fontId="59" fillId="0" borderId="573" xfId="24" applyFont="1" applyBorder="1" applyAlignment="1">
      <alignment horizontal="center"/>
    </xf>
    <xf numFmtId="0" fontId="59" fillId="0" borderId="427" xfId="24" applyFont="1" applyBorder="1" applyAlignment="1">
      <alignment horizontal="center"/>
    </xf>
    <xf numFmtId="0" fontId="59" fillId="0" borderId="582" xfId="24" applyFont="1" applyBorder="1" applyAlignment="1">
      <alignment horizontal="center"/>
    </xf>
    <xf numFmtId="0" fontId="59" fillId="0" borderId="571" xfId="24" applyFont="1" applyBorder="1" applyAlignment="1">
      <alignment horizontal="center" vertical="center" wrapText="1"/>
    </xf>
    <xf numFmtId="0" fontId="59" fillId="0" borderId="439" xfId="24" applyFont="1" applyBorder="1" applyAlignment="1">
      <alignment horizontal="center" vertical="center" wrapText="1"/>
    </xf>
    <xf numFmtId="0" fontId="59" fillId="0" borderId="371" xfId="24" applyFont="1" applyBorder="1" applyAlignment="1">
      <alignment horizontal="center" vertical="center" wrapText="1"/>
    </xf>
    <xf numFmtId="0" fontId="59" fillId="0" borderId="586" xfId="24" applyFont="1" applyBorder="1" applyAlignment="1">
      <alignment horizontal="center"/>
    </xf>
    <xf numFmtId="0" fontId="59" fillId="0" borderId="581" xfId="24" applyFont="1" applyBorder="1" applyAlignment="1">
      <alignment horizontal="center"/>
    </xf>
    <xf numFmtId="0" fontId="60" fillId="0" borderId="580" xfId="24" applyFont="1" applyBorder="1" applyAlignment="1">
      <alignment horizontal="center" vertical="center"/>
    </xf>
    <xf numFmtId="0" fontId="60" fillId="0" borderId="427" xfId="24" applyFont="1" applyBorder="1" applyAlignment="1">
      <alignment horizontal="center" vertical="center"/>
    </xf>
    <xf numFmtId="0" fontId="60" fillId="0" borderId="414" xfId="24" applyFont="1" applyBorder="1" applyAlignment="1">
      <alignment horizontal="center" vertical="center"/>
    </xf>
    <xf numFmtId="0" fontId="60" fillId="0" borderId="363" xfId="24" applyFont="1" applyBorder="1" applyAlignment="1">
      <alignment horizontal="center" vertical="center"/>
    </xf>
    <xf numFmtId="0" fontId="60" fillId="0" borderId="572" xfId="24" applyFont="1" applyBorder="1" applyAlignment="1">
      <alignment horizontal="center" vertical="center"/>
    </xf>
    <xf numFmtId="0" fontId="60" fillId="0" borderId="364" xfId="24" applyFont="1" applyBorder="1" applyAlignment="1">
      <alignment horizontal="center" vertical="center"/>
    </xf>
    <xf numFmtId="0" fontId="60" fillId="0" borderId="563" xfId="24" applyFont="1" applyBorder="1" applyAlignment="1">
      <alignment horizontal="center" vertical="center"/>
    </xf>
    <xf numFmtId="0" fontId="60" fillId="0" borderId="440" xfId="24" applyFont="1" applyBorder="1" applyAlignment="1">
      <alignment horizontal="center" vertical="center"/>
    </xf>
    <xf numFmtId="0" fontId="60" fillId="0" borderId="569" xfId="24" applyFont="1" applyBorder="1" applyAlignment="1">
      <alignment horizontal="center" vertical="center"/>
    </xf>
    <xf numFmtId="0" fontId="60" fillId="0" borderId="417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25" xfId="24" applyFont="1" applyBorder="1" applyAlignment="1">
      <alignment horizontal="center" vertical="center"/>
    </xf>
    <xf numFmtId="0" fontId="60" fillId="0" borderId="371" xfId="24" applyFont="1" applyBorder="1" applyAlignment="1">
      <alignment horizontal="center" vertical="center"/>
    </xf>
    <xf numFmtId="0" fontId="60" fillId="0" borderId="373" xfId="24" applyFont="1" applyBorder="1" applyAlignment="1">
      <alignment horizontal="center" vertical="center"/>
    </xf>
    <xf numFmtId="0" fontId="60" fillId="0" borderId="418" xfId="24" applyFont="1" applyBorder="1" applyAlignment="1">
      <alignment horizontal="center"/>
    </xf>
    <xf numFmtId="0" fontId="60" fillId="0" borderId="382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522" xfId="24" applyFont="1" applyBorder="1" applyAlignment="1">
      <alignment horizontal="center" vertical="top"/>
    </xf>
    <xf numFmtId="0" fontId="62" fillId="0" borderId="21" xfId="24" applyFont="1" applyBorder="1" applyAlignment="1">
      <alignment horizontal="center" vertical="top"/>
    </xf>
    <xf numFmtId="0" fontId="62" fillId="0" borderId="523" xfId="24" applyFont="1" applyBorder="1" applyAlignment="1">
      <alignment horizontal="center" vertical="top"/>
    </xf>
    <xf numFmtId="0" fontId="62" fillId="0" borderId="418" xfId="24" applyFont="1" applyBorder="1" applyAlignment="1">
      <alignment horizontal="center"/>
    </xf>
    <xf numFmtId="0" fontId="62" fillId="0" borderId="382" xfId="24" applyFont="1" applyBorder="1" applyAlignment="1">
      <alignment horizontal="center"/>
    </xf>
    <xf numFmtId="0" fontId="62" fillId="0" borderId="377" xfId="24" applyFont="1" applyBorder="1" applyAlignment="1">
      <alignment horizontal="center" vertical="top"/>
    </xf>
    <xf numFmtId="0" fontId="62" fillId="0" borderId="418" xfId="24" applyFont="1" applyBorder="1" applyAlignment="1">
      <alignment horizontal="center" vertical="top"/>
    </xf>
    <xf numFmtId="0" fontId="62" fillId="0" borderId="382" xfId="24" applyFont="1" applyBorder="1" applyAlignment="1">
      <alignment horizontal="center" vertical="top"/>
    </xf>
    <xf numFmtId="0" fontId="61" fillId="0" borderId="586" xfId="24" applyFont="1" applyBorder="1" applyAlignment="1">
      <alignment horizontal="center" vertical="top"/>
    </xf>
    <xf numFmtId="0" fontId="61" fillId="0" borderId="573" xfId="24" applyFont="1" applyBorder="1" applyAlignment="1">
      <alignment horizontal="center" vertical="top"/>
    </xf>
    <xf numFmtId="0" fontId="61" fillId="0" borderId="581" xfId="24" applyFont="1" applyBorder="1" applyAlignment="1">
      <alignment horizontal="center" vertical="top"/>
    </xf>
    <xf numFmtId="0" fontId="62" fillId="0" borderId="427" xfId="24" applyFont="1" applyBorder="1" applyAlignment="1">
      <alignment horizontal="center" vertical="center"/>
    </xf>
    <xf numFmtId="0" fontId="62" fillId="0" borderId="582" xfId="24" applyFont="1" applyBorder="1" applyAlignment="1">
      <alignment horizontal="center" vertical="center"/>
    </xf>
    <xf numFmtId="0" fontId="62" fillId="0" borderId="572" xfId="24" applyFont="1" applyBorder="1" applyAlignment="1">
      <alignment horizontal="center" vertical="center"/>
    </xf>
    <xf numFmtId="0" fontId="62" fillId="0" borderId="373" xfId="24" applyFont="1" applyBorder="1" applyAlignment="1">
      <alignment horizontal="center" vertical="center"/>
    </xf>
    <xf numFmtId="0" fontId="61" fillId="0" borderId="586" xfId="24" applyFont="1" applyBorder="1" applyAlignment="1">
      <alignment horizontal="center"/>
    </xf>
    <xf numFmtId="0" fontId="61" fillId="0" borderId="573" xfId="24" applyFont="1" applyBorder="1" applyAlignment="1">
      <alignment horizontal="center"/>
    </xf>
    <xf numFmtId="0" fontId="61" fillId="0" borderId="581" xfId="24" applyFont="1" applyBorder="1" applyAlignment="1">
      <alignment horizontal="center"/>
    </xf>
    <xf numFmtId="0" fontId="62" fillId="0" borderId="580" xfId="24" applyFont="1" applyBorder="1" applyAlignment="1">
      <alignment horizontal="center" vertical="center"/>
    </xf>
    <xf numFmtId="0" fontId="62" fillId="0" borderId="414" xfId="24" applyFont="1" applyBorder="1" applyAlignment="1">
      <alignment horizontal="center" vertical="center"/>
    </xf>
    <xf numFmtId="0" fontId="24" fillId="5" borderId="0" xfId="0" applyFont="1" applyFill="1" applyBorder="1" applyAlignment="1">
      <alignment horizontal="left" vertical="center" wrapText="1"/>
    </xf>
    <xf numFmtId="0" fontId="24" fillId="5" borderId="427" xfId="0" applyFont="1" applyFill="1" applyBorder="1" applyAlignment="1">
      <alignment horizontal="left" vertical="center" wrapText="1"/>
    </xf>
    <xf numFmtId="0" fontId="16" fillId="4" borderId="571" xfId="15" quotePrefix="1" applyFont="1" applyFill="1" applyBorder="1" applyAlignment="1">
      <alignment horizontal="center" vertical="center" wrapText="1"/>
    </xf>
    <xf numFmtId="0" fontId="16" fillId="4" borderId="439" xfId="15" quotePrefix="1" applyFont="1" applyFill="1" applyBorder="1" applyAlignment="1">
      <alignment horizontal="center" vertical="center" wrapText="1"/>
    </xf>
    <xf numFmtId="0" fontId="16" fillId="4" borderId="285" xfId="15" quotePrefix="1" applyFont="1" applyFill="1" applyBorder="1" applyAlignment="1">
      <alignment horizontal="center" vertical="center" wrapText="1"/>
    </xf>
    <xf numFmtId="0" fontId="16" fillId="4" borderId="570" xfId="1" quotePrefix="1" applyFont="1" applyFill="1" applyBorder="1" applyAlignment="1">
      <alignment horizontal="center" vertical="center" wrapText="1"/>
    </xf>
    <xf numFmtId="0" fontId="16" fillId="4" borderId="582" xfId="1" quotePrefix="1" applyFont="1" applyFill="1" applyBorder="1" applyAlignment="1">
      <alignment horizontal="center" vertical="center" wrapText="1"/>
    </xf>
    <xf numFmtId="0" fontId="16" fillId="4" borderId="420" xfId="1" quotePrefix="1" applyFont="1" applyFill="1" applyBorder="1" applyAlignment="1">
      <alignment horizontal="center" vertical="center" wrapText="1"/>
    </xf>
    <xf numFmtId="0" fontId="16" fillId="4" borderId="430" xfId="1" quotePrefix="1" applyFont="1" applyFill="1" applyBorder="1" applyAlignment="1">
      <alignment horizontal="center" vertical="center" wrapText="1"/>
    </xf>
    <xf numFmtId="0" fontId="16" fillId="4" borderId="431" xfId="1" quotePrefix="1" applyFont="1" applyFill="1" applyBorder="1" applyAlignment="1">
      <alignment horizontal="center" vertical="center" wrapText="1"/>
    </xf>
    <xf numFmtId="0" fontId="16" fillId="4" borderId="570" xfId="13" quotePrefix="1" applyFont="1" applyFill="1" applyBorder="1" applyAlignment="1">
      <alignment horizontal="center" vertical="center" wrapText="1"/>
    </xf>
    <xf numFmtId="0" fontId="16" fillId="4" borderId="582" xfId="13" quotePrefix="1" applyFont="1" applyFill="1" applyBorder="1" applyAlignment="1">
      <alignment horizontal="center" vertical="center" wrapText="1"/>
    </xf>
    <xf numFmtId="0" fontId="16" fillId="4" borderId="420" xfId="13" quotePrefix="1" applyFont="1" applyFill="1" applyBorder="1" applyAlignment="1">
      <alignment horizontal="center" vertical="center" wrapText="1"/>
    </xf>
    <xf numFmtId="0" fontId="16" fillId="4" borderId="348" xfId="15" quotePrefix="1" applyFont="1" applyFill="1" applyBorder="1" applyAlignment="1">
      <alignment horizontal="center" vertical="center" wrapText="1"/>
    </xf>
    <xf numFmtId="0" fontId="16" fillId="4" borderId="290" xfId="15" quotePrefix="1" applyFont="1" applyFill="1" applyBorder="1" applyAlignment="1">
      <alignment horizontal="center" vertical="center" wrapText="1"/>
    </xf>
    <xf numFmtId="0" fontId="24" fillId="4" borderId="303" xfId="0" applyFont="1" applyFill="1" applyBorder="1" applyAlignment="1">
      <alignment wrapText="1"/>
    </xf>
    <xf numFmtId="0" fontId="24" fillId="4" borderId="304" xfId="0" applyFont="1" applyFill="1" applyBorder="1" applyAlignment="1">
      <alignment wrapText="1"/>
    </xf>
    <xf numFmtId="0" fontId="24" fillId="4" borderId="290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28" xfId="0" applyFont="1" applyFill="1" applyBorder="1" applyAlignment="1">
      <alignment wrapText="1"/>
    </xf>
    <xf numFmtId="0" fontId="24" fillId="4" borderId="371" xfId="0" applyFont="1" applyFill="1" applyBorder="1" applyAlignment="1">
      <alignment wrapText="1"/>
    </xf>
    <xf numFmtId="0" fontId="24" fillId="4" borderId="372" xfId="0" applyFont="1" applyFill="1" applyBorder="1" applyAlignment="1">
      <alignment wrapText="1"/>
    </xf>
    <xf numFmtId="0" fontId="24" fillId="4" borderId="373" xfId="0" applyFont="1" applyFill="1" applyBorder="1" applyAlignment="1">
      <alignment wrapText="1"/>
    </xf>
    <xf numFmtId="0" fontId="24" fillId="4" borderId="366" xfId="0" applyFont="1" applyFill="1" applyBorder="1" applyAlignment="1">
      <alignment wrapText="1"/>
    </xf>
    <xf numFmtId="0" fontId="24" fillId="4" borderId="355" xfId="0" applyFont="1" applyFill="1" applyBorder="1" applyAlignment="1">
      <alignment wrapText="1"/>
    </xf>
    <xf numFmtId="0" fontId="24" fillId="4" borderId="264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09" fillId="5" borderId="0" xfId="0" applyFont="1" applyFill="1" applyBorder="1" applyAlignment="1">
      <alignment horizontal="center" wrapText="1"/>
    </xf>
    <xf numFmtId="0" fontId="16" fillId="4" borderId="417" xfId="15" quotePrefix="1" applyFont="1" applyFill="1" applyBorder="1" applyAlignment="1">
      <alignment horizontal="center" vertical="center" wrapText="1"/>
    </xf>
    <xf numFmtId="0" fontId="16" fillId="4" borderId="574" xfId="1" quotePrefix="1" applyFont="1" applyFill="1" applyBorder="1" applyAlignment="1">
      <alignment horizontal="center" vertical="center" wrapText="1"/>
    </xf>
    <xf numFmtId="0" fontId="16" fillId="4" borderId="573" xfId="1" quotePrefix="1" applyFont="1" applyFill="1" applyBorder="1" applyAlignment="1">
      <alignment horizontal="center" vertical="center" wrapText="1"/>
    </xf>
    <xf numFmtId="0" fontId="16" fillId="4" borderId="583" xfId="1" quotePrefix="1" applyFont="1" applyFill="1" applyBorder="1" applyAlignment="1">
      <alignment horizontal="center" vertical="center" wrapText="1"/>
    </xf>
    <xf numFmtId="0" fontId="108" fillId="4" borderId="0" xfId="0" applyFont="1" applyFill="1" applyBorder="1" applyAlignment="1">
      <alignment horizontal="center" wrapText="1"/>
    </xf>
    <xf numFmtId="0" fontId="16" fillId="4" borderId="574" xfId="13" quotePrefix="1" applyFont="1" applyFill="1" applyBorder="1" applyAlignment="1">
      <alignment horizontal="center" vertical="center" wrapText="1"/>
    </xf>
    <xf numFmtId="0" fontId="16" fillId="4" borderId="573" xfId="13" quotePrefix="1" applyFont="1" applyFill="1" applyBorder="1" applyAlignment="1">
      <alignment horizontal="center" vertical="center" wrapText="1"/>
    </xf>
    <xf numFmtId="0" fontId="16" fillId="4" borderId="583" xfId="13" quotePrefix="1" applyFont="1" applyFill="1" applyBorder="1" applyAlignment="1">
      <alignment horizontal="center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1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1" xfId="2" applyFont="1" applyFill="1" applyBorder="1" applyAlignment="1">
      <alignment horizontal="center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2" xfId="10" applyFont="1" applyFill="1" applyBorder="1" applyAlignment="1">
      <alignment horizontal="left" vertical="center" wrapText="1"/>
    </xf>
    <xf numFmtId="0" fontId="41" fillId="0" borderId="104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1" fillId="0" borderId="122" xfId="10" applyFont="1" applyFill="1" applyBorder="1" applyAlignment="1">
      <alignment horizontal="center" vertical="center" wrapText="1"/>
    </xf>
    <xf numFmtId="0" fontId="41" fillId="0" borderId="103" xfId="1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2" fillId="0" borderId="13" xfId="0" applyFont="1" applyFill="1" applyBorder="1" applyAlignment="1">
      <alignment horizontal="left" vertical="center" wrapText="1"/>
    </xf>
    <xf numFmtId="0" fontId="5" fillId="0" borderId="447" xfId="0" applyFont="1" applyFill="1" applyBorder="1" applyAlignment="1">
      <alignment horizontal="center" vertical="center" wrapText="1"/>
    </xf>
    <xf numFmtId="0" fontId="5" fillId="0" borderId="114" xfId="0" applyFont="1" applyFill="1" applyBorder="1" applyAlignment="1">
      <alignment horizontal="center" vertical="center" wrapText="1"/>
    </xf>
    <xf numFmtId="0" fontId="5" fillId="0" borderId="454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5" fillId="0" borderId="448" xfId="2" applyFont="1" applyFill="1" applyBorder="1" applyAlignment="1">
      <alignment horizontal="center" vertical="center" wrapText="1"/>
    </xf>
    <xf numFmtId="0" fontId="5" fillId="0" borderId="449" xfId="2" applyFont="1" applyFill="1" applyBorder="1" applyAlignment="1">
      <alignment horizontal="center" vertical="center" wrapText="1"/>
    </xf>
    <xf numFmtId="0" fontId="5" fillId="0" borderId="455" xfId="2" applyFont="1" applyFill="1" applyBorder="1" applyAlignment="1">
      <alignment horizontal="center" vertical="center" wrapText="1"/>
    </xf>
    <xf numFmtId="0" fontId="5" fillId="0" borderId="450" xfId="2" applyFont="1" applyFill="1" applyBorder="1" applyAlignment="1">
      <alignment horizontal="center" vertical="center" wrapText="1"/>
    </xf>
    <xf numFmtId="0" fontId="5" fillId="0" borderId="451" xfId="2" applyFont="1" applyFill="1" applyBorder="1" applyAlignment="1">
      <alignment horizontal="center" vertical="center" wrapText="1"/>
    </xf>
    <xf numFmtId="0" fontId="45" fillId="0" borderId="116" xfId="2" applyFont="1" applyFill="1" applyBorder="1" applyAlignment="1">
      <alignment horizontal="center" vertical="center" wrapText="1"/>
    </xf>
    <xf numFmtId="0" fontId="45" fillId="0" borderId="452" xfId="2" applyFont="1" applyFill="1" applyBorder="1" applyAlignment="1">
      <alignment horizontal="center" vertical="center" wrapText="1"/>
    </xf>
    <xf numFmtId="0" fontId="45" fillId="0" borderId="120" xfId="2" applyFont="1" applyFill="1" applyBorder="1" applyAlignment="1">
      <alignment horizontal="center" vertical="center" wrapText="1"/>
    </xf>
    <xf numFmtId="0" fontId="5" fillId="0" borderId="115" xfId="14" applyFont="1" applyFill="1" applyBorder="1" applyAlignment="1">
      <alignment horizontal="center" vertical="center" wrapText="1"/>
    </xf>
    <xf numFmtId="0" fontId="5" fillId="0" borderId="451" xfId="14" applyFont="1" applyFill="1" applyBorder="1" applyAlignment="1">
      <alignment horizontal="center" vertical="center" wrapText="1"/>
    </xf>
    <xf numFmtId="0" fontId="5" fillId="0" borderId="453" xfId="14" applyFont="1" applyFill="1" applyBorder="1" applyAlignment="1">
      <alignment horizontal="center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" fillId="0" borderId="456" xfId="14" applyFont="1" applyFill="1" applyBorder="1" applyAlignment="1">
      <alignment horizontal="center" vertical="center" wrapText="1"/>
    </xf>
    <xf numFmtId="0" fontId="42" fillId="0" borderId="122" xfId="0" applyFont="1" applyFill="1" applyBorder="1" applyAlignment="1">
      <alignment horizontal="left" vertical="center" wrapText="1"/>
    </xf>
    <xf numFmtId="0" fontId="42" fillId="0" borderId="103" xfId="0" applyFont="1" applyFill="1" applyBorder="1" applyAlignment="1">
      <alignment horizontal="left" vertical="center" wrapText="1"/>
    </xf>
    <xf numFmtId="0" fontId="42" fillId="0" borderId="123" xfId="0" applyFont="1" applyFill="1" applyBorder="1" applyAlignment="1">
      <alignment horizontal="left" vertical="center" wrapText="1"/>
    </xf>
    <xf numFmtId="0" fontId="42" fillId="0" borderId="462" xfId="0" applyFont="1" applyFill="1" applyBorder="1" applyAlignment="1">
      <alignment horizontal="left" vertical="center" wrapText="1"/>
    </xf>
    <xf numFmtId="0" fontId="41" fillId="0" borderId="103" xfId="10" applyFont="1" applyFill="1" applyBorder="1" applyAlignment="1">
      <alignment horizontal="left" vertical="center" wrapText="1"/>
    </xf>
    <xf numFmtId="0" fontId="41" fillId="0" borderId="448" xfId="10" applyFont="1" applyFill="1" applyBorder="1" applyAlignment="1">
      <alignment horizontal="left" vertical="center" wrapText="1"/>
    </xf>
    <xf numFmtId="0" fontId="41" fillId="0" borderId="109" xfId="10" applyFont="1" applyFill="1" applyBorder="1" applyAlignment="1">
      <alignment horizontal="left" vertical="center" wrapText="1"/>
    </xf>
    <xf numFmtId="0" fontId="41" fillId="0" borderId="366" xfId="10" applyFont="1" applyFill="1" applyBorder="1" applyAlignment="1">
      <alignment horizontal="left" vertical="center" wrapText="1"/>
    </xf>
    <xf numFmtId="0" fontId="41" fillId="0" borderId="431" xfId="10" applyFont="1" applyFill="1" applyBorder="1" applyAlignment="1">
      <alignment horizontal="left" vertical="center" wrapText="1"/>
    </xf>
    <xf numFmtId="0" fontId="45" fillId="0" borderId="3" xfId="0" applyFont="1" applyFill="1" applyBorder="1" applyAlignment="1">
      <alignment horizontal="left" vertical="center" wrapText="1"/>
    </xf>
    <xf numFmtId="0" fontId="45" fillId="0" borderId="31" xfId="0" applyFont="1" applyFill="1" applyBorder="1" applyAlignment="1">
      <alignment horizontal="left" vertical="center" wrapText="1"/>
    </xf>
    <xf numFmtId="0" fontId="45" fillId="0" borderId="122" xfId="0" applyFont="1" applyFill="1" applyBorder="1" applyAlignment="1">
      <alignment horizontal="left" vertical="center" wrapText="1"/>
    </xf>
    <xf numFmtId="0" fontId="45" fillId="0" borderId="103" xfId="0" applyFont="1" applyFill="1" applyBorder="1" applyAlignment="1">
      <alignment horizontal="left" vertical="center" wrapText="1"/>
    </xf>
    <xf numFmtId="0" fontId="42" fillId="0" borderId="66" xfId="0" applyFont="1" applyFill="1" applyBorder="1" applyAlignment="1">
      <alignment horizontal="left" vertical="center" wrapText="1"/>
    </xf>
    <xf numFmtId="0" fontId="5" fillId="0" borderId="109" xfId="2" applyFont="1" applyFill="1" applyBorder="1" applyAlignment="1">
      <alignment horizontal="center" vertical="center" wrapText="1"/>
    </xf>
    <xf numFmtId="0" fontId="5" fillId="0" borderId="62" xfId="2" applyFont="1" applyFill="1" applyBorder="1" applyAlignment="1">
      <alignment horizontal="center" vertical="center" wrapText="1"/>
    </xf>
    <xf numFmtId="0" fontId="5" fillId="0" borderId="449" xfId="14" applyFont="1" applyFill="1" applyBorder="1" applyAlignment="1">
      <alignment horizontal="center" vertical="center" wrapText="1"/>
    </xf>
    <xf numFmtId="0" fontId="5" fillId="0" borderId="470" xfId="14" applyFont="1" applyFill="1" applyBorder="1" applyAlignment="1">
      <alignment horizontal="center" vertical="center" wrapText="1"/>
    </xf>
    <xf numFmtId="0" fontId="41" fillId="0" borderId="3" xfId="10" applyFont="1" applyFill="1" applyBorder="1" applyAlignment="1">
      <alignment horizontal="left" vertical="center" wrapText="1"/>
    </xf>
    <xf numFmtId="0" fontId="41" fillId="0" borderId="473" xfId="10" applyFont="1" applyFill="1" applyBorder="1" applyAlignment="1">
      <alignment horizontal="left" vertical="center" wrapText="1"/>
    </xf>
    <xf numFmtId="0" fontId="41" fillId="0" borderId="474" xfId="10" applyFont="1" applyFill="1" applyBorder="1" applyAlignment="1">
      <alignment horizontal="left" vertical="center" wrapText="1"/>
    </xf>
    <xf numFmtId="0" fontId="5" fillId="0" borderId="447" xfId="16" applyFont="1" applyFill="1" applyBorder="1" applyAlignment="1">
      <alignment horizontal="center" vertical="center" wrapText="1"/>
    </xf>
    <xf numFmtId="0" fontId="5" fillId="0" borderId="114" xfId="16" applyFont="1" applyFill="1" applyBorder="1" applyAlignment="1">
      <alignment horizontal="center" vertical="center" wrapText="1"/>
    </xf>
    <xf numFmtId="0" fontId="5" fillId="0" borderId="454" xfId="16" applyFont="1" applyFill="1" applyBorder="1" applyAlignment="1">
      <alignment horizontal="center" vertical="center" wrapText="1"/>
    </xf>
    <xf numFmtId="0" fontId="5" fillId="0" borderId="66" xfId="16" applyFont="1" applyFill="1" applyBorder="1" applyAlignment="1">
      <alignment horizontal="center" vertical="center" wrapText="1"/>
    </xf>
    <xf numFmtId="0" fontId="5" fillId="0" borderId="455" xfId="16" applyFont="1" applyFill="1" applyBorder="1" applyAlignment="1">
      <alignment horizontal="center" vertical="center" wrapText="1"/>
    </xf>
    <xf numFmtId="0" fontId="5" fillId="0" borderId="62" xfId="16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29" xfId="2" applyFont="1" applyFill="1" applyBorder="1" applyAlignment="1">
      <alignment horizontal="center" vertical="center" wrapText="1"/>
    </xf>
    <xf numFmtId="0" fontId="5" fillId="0" borderId="108" xfId="2" applyFont="1" applyFill="1" applyBorder="1" applyAlignment="1">
      <alignment horizontal="center" vertical="center" wrapText="1"/>
    </xf>
    <xf numFmtId="0" fontId="5" fillId="0" borderId="63" xfId="2" applyFont="1" applyFill="1" applyBorder="1" applyAlignment="1">
      <alignment horizontal="center" vertical="center" wrapText="1"/>
    </xf>
    <xf numFmtId="0" fontId="41" fillId="0" borderId="108" xfId="10" applyFont="1" applyFill="1" applyBorder="1" applyAlignment="1">
      <alignment horizontal="left" vertical="center" wrapText="1"/>
    </xf>
    <xf numFmtId="0" fontId="41" fillId="0" borderId="62" xfId="10" applyFont="1" applyFill="1" applyBorder="1" applyAlignment="1">
      <alignment horizontal="left" vertical="center" wrapText="1"/>
    </xf>
    <xf numFmtId="0" fontId="45" fillId="0" borderId="350" xfId="0" applyFont="1" applyFill="1" applyBorder="1" applyAlignment="1">
      <alignment horizontal="left" vertical="center" wrapText="1"/>
    </xf>
    <xf numFmtId="0" fontId="45" fillId="0" borderId="487" xfId="0" applyFont="1" applyFill="1" applyBorder="1" applyAlignment="1">
      <alignment horizontal="left" vertical="center" wrapText="1"/>
    </xf>
    <xf numFmtId="0" fontId="42" fillId="0" borderId="473" xfId="0" applyFont="1" applyFill="1" applyBorder="1" applyAlignment="1">
      <alignment horizontal="left" vertical="center" wrapText="1"/>
    </xf>
    <xf numFmtId="0" fontId="42" fillId="0" borderId="474" xfId="0" applyFont="1" applyFill="1" applyBorder="1" applyAlignment="1">
      <alignment horizontal="left" vertical="center" wrapText="1"/>
    </xf>
    <xf numFmtId="0" fontId="42" fillId="0" borderId="108" xfId="0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1" fillId="0" borderId="13" xfId="10" applyFont="1" applyFill="1" applyBorder="1" applyAlignment="1">
      <alignment horizontal="left" vertical="center" wrapText="1"/>
    </xf>
    <xf numFmtId="0" fontId="41" fillId="0" borderId="463" xfId="10" applyFont="1" applyFill="1" applyBorder="1" applyAlignment="1">
      <alignment horizontal="left" vertical="center" wrapText="1"/>
    </xf>
    <xf numFmtId="0" fontId="41" fillId="0" borderId="462" xfId="10" applyFont="1" applyFill="1" applyBorder="1" applyAlignment="1">
      <alignment horizontal="left" vertical="center" wrapText="1"/>
    </xf>
    <xf numFmtId="0" fontId="45" fillId="0" borderId="124" xfId="0" applyFont="1" applyFill="1" applyBorder="1" applyAlignment="1">
      <alignment horizontal="left" vertical="center" wrapText="1"/>
    </xf>
    <xf numFmtId="0" fontId="45" fillId="0" borderId="367" xfId="0" applyFont="1" applyFill="1" applyBorder="1" applyAlignment="1">
      <alignment horizontal="left" vertical="center" wrapText="1"/>
    </xf>
    <xf numFmtId="0" fontId="45" fillId="0" borderId="477" xfId="0" applyFont="1" applyFill="1" applyBorder="1" applyAlignment="1">
      <alignment horizontal="left" vertical="center" wrapText="1"/>
    </xf>
    <xf numFmtId="0" fontId="45" fillId="0" borderId="462" xfId="0" applyFont="1" applyFill="1" applyBorder="1" applyAlignment="1">
      <alignment horizontal="left" vertical="center" wrapText="1"/>
    </xf>
    <xf numFmtId="0" fontId="41" fillId="0" borderId="430" xfId="10" applyFont="1" applyFill="1" applyBorder="1" applyAlignment="1">
      <alignment horizontal="left" vertical="center" wrapText="1"/>
    </xf>
    <xf numFmtId="0" fontId="5" fillId="0" borderId="117" xfId="16" applyFont="1" applyFill="1" applyBorder="1" applyAlignment="1">
      <alignment horizontal="center" vertical="center" wrapText="1"/>
    </xf>
    <xf numFmtId="0" fontId="5" fillId="0" borderId="471" xfId="16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5" fillId="0" borderId="450" xfId="2" applyFont="1" applyFill="1" applyBorder="1" applyAlignment="1">
      <alignment horizontal="center" vertical="center"/>
    </xf>
    <xf numFmtId="0" fontId="5" fillId="0" borderId="494" xfId="2" applyFont="1" applyFill="1" applyBorder="1" applyAlignment="1">
      <alignment horizontal="center" vertical="center"/>
    </xf>
    <xf numFmtId="0" fontId="5" fillId="0" borderId="111" xfId="2" applyFont="1" applyFill="1" applyBorder="1" applyAlignment="1">
      <alignment horizontal="center" vertical="center"/>
    </xf>
    <xf numFmtId="0" fontId="5" fillId="0" borderId="495" xfId="2" applyFont="1" applyFill="1" applyBorder="1" applyAlignment="1">
      <alignment horizontal="center" vertical="center"/>
    </xf>
    <xf numFmtId="0" fontId="5" fillId="0" borderId="115" xfId="14" applyFont="1" applyFill="1" applyBorder="1" applyAlignment="1">
      <alignment horizontal="center" vertical="center"/>
    </xf>
    <xf numFmtId="0" fontId="5" fillId="0" borderId="451" xfId="14" applyFont="1" applyFill="1" applyBorder="1" applyAlignment="1">
      <alignment horizontal="center" vertical="center"/>
    </xf>
    <xf numFmtId="0" fontId="5" fillId="0" borderId="453" xfId="14" applyFont="1" applyFill="1" applyBorder="1" applyAlignment="1">
      <alignment horizontal="center" vertical="center"/>
    </xf>
    <xf numFmtId="0" fontId="5" fillId="0" borderId="86" xfId="14" applyFont="1" applyFill="1" applyBorder="1" applyAlignment="1">
      <alignment horizontal="center" vertical="center"/>
    </xf>
    <xf numFmtId="0" fontId="5" fillId="0" borderId="68" xfId="14" applyFont="1" applyFill="1" applyBorder="1" applyAlignment="1">
      <alignment horizontal="center" vertical="center"/>
    </xf>
    <xf numFmtId="0" fontId="5" fillId="0" borderId="496" xfId="14" applyFont="1" applyFill="1" applyBorder="1" applyAlignment="1">
      <alignment horizontal="center" vertical="center"/>
    </xf>
    <xf numFmtId="0" fontId="5" fillId="0" borderId="448" xfId="2" applyFont="1" applyFill="1" applyBorder="1" applyAlignment="1">
      <alignment horizontal="center" vertical="center"/>
    </xf>
    <xf numFmtId="0" fontId="5" fillId="0" borderId="449" xfId="2" applyFont="1" applyFill="1" applyBorder="1" applyAlignment="1">
      <alignment horizontal="center" vertical="center"/>
    </xf>
    <xf numFmtId="0" fontId="5" fillId="0" borderId="455" xfId="2" applyFont="1" applyFill="1" applyBorder="1" applyAlignment="1">
      <alignment horizontal="center" vertical="center"/>
    </xf>
    <xf numFmtId="0" fontId="5" fillId="0" borderId="61" xfId="2" applyFont="1" applyFill="1" applyBorder="1" applyAlignment="1">
      <alignment horizontal="center" vertical="center"/>
    </xf>
    <xf numFmtId="0" fontId="41" fillId="0" borderId="354" xfId="0" applyFont="1" applyFill="1" applyBorder="1" applyAlignment="1">
      <alignment horizontal="left" vertical="center" wrapText="1"/>
    </xf>
    <xf numFmtId="0" fontId="41" fillId="0" borderId="350" xfId="0" applyFont="1" applyFill="1" applyBorder="1" applyAlignment="1">
      <alignment horizontal="left" vertical="center" wrapText="1"/>
    </xf>
    <xf numFmtId="0" fontId="5" fillId="0" borderId="447" xfId="16" applyFont="1" applyFill="1" applyBorder="1" applyAlignment="1">
      <alignment horizontal="center" vertical="center"/>
    </xf>
    <xf numFmtId="0" fontId="5" fillId="0" borderId="114" xfId="16" applyFont="1" applyFill="1" applyBorder="1" applyAlignment="1">
      <alignment horizontal="center" vertical="center"/>
    </xf>
    <xf numFmtId="0" fontId="5" fillId="0" borderId="454" xfId="16" applyFont="1" applyFill="1" applyBorder="1" applyAlignment="1">
      <alignment horizontal="center" vertical="center"/>
    </xf>
    <xf numFmtId="0" fontId="5" fillId="0" borderId="66" xfId="16" applyFont="1" applyFill="1" applyBorder="1" applyAlignment="1">
      <alignment horizontal="center" vertical="center"/>
    </xf>
    <xf numFmtId="0" fontId="5" fillId="0" borderId="455" xfId="16" applyFont="1" applyFill="1" applyBorder="1" applyAlignment="1">
      <alignment horizontal="center" vertical="center"/>
    </xf>
    <xf numFmtId="0" fontId="5" fillId="0" borderId="62" xfId="16" applyFont="1" applyFill="1" applyBorder="1" applyAlignment="1">
      <alignment horizontal="center" vertical="center"/>
    </xf>
    <xf numFmtId="0" fontId="41" fillId="0" borderId="9" xfId="10" applyFont="1" applyFill="1" applyBorder="1" applyAlignment="1">
      <alignment horizontal="left" vertical="center"/>
    </xf>
    <xf numFmtId="0" fontId="41" fillId="0" borderId="109" xfId="10" applyFont="1" applyFill="1" applyBorder="1" applyAlignment="1">
      <alignment horizontal="left" vertical="center"/>
    </xf>
    <xf numFmtId="0" fontId="41" fillId="0" borderId="463" xfId="0" applyFont="1" applyFill="1" applyBorder="1" applyAlignment="1">
      <alignment horizontal="left" vertical="center"/>
    </xf>
    <xf numFmtId="0" fontId="41" fillId="0" borderId="504" xfId="0" applyFont="1" applyFill="1" applyBorder="1" applyAlignment="1">
      <alignment horizontal="left" vertical="center"/>
    </xf>
    <xf numFmtId="0" fontId="41" fillId="0" borderId="3" xfId="0" applyFont="1" applyFill="1" applyBorder="1" applyAlignment="1">
      <alignment horizontal="left" vertical="center" wrapText="1"/>
    </xf>
    <xf numFmtId="0" fontId="41" fillId="0" borderId="103" xfId="0" applyFont="1" applyFill="1" applyBorder="1" applyAlignment="1">
      <alignment horizontal="left" vertical="center" wrapText="1"/>
    </xf>
    <xf numFmtId="0" fontId="41" fillId="0" borderId="3" xfId="0" applyFont="1" applyFill="1" applyBorder="1" applyAlignment="1">
      <alignment horizontal="left" vertical="center"/>
    </xf>
    <xf numFmtId="0" fontId="41" fillId="0" borderId="503" xfId="0" applyFont="1" applyFill="1" applyBorder="1" applyAlignment="1">
      <alignment horizontal="left" vertical="center"/>
    </xf>
    <xf numFmtId="0" fontId="41" fillId="0" borderId="366" xfId="0" applyFont="1" applyFill="1" applyBorder="1" applyAlignment="1">
      <alignment horizontal="left" vertical="center"/>
    </xf>
    <xf numFmtId="0" fontId="41" fillId="0" borderId="367" xfId="0" applyFont="1" applyFill="1" applyBorder="1" applyAlignment="1">
      <alignment horizontal="left" vertical="center"/>
    </xf>
    <xf numFmtId="0" fontId="41" fillId="0" borderId="473" xfId="0" applyFont="1" applyFill="1" applyBorder="1" applyAlignment="1">
      <alignment horizontal="left" vertical="center"/>
    </xf>
    <xf numFmtId="0" fontId="41" fillId="0" borderId="474" xfId="0" applyFont="1" applyFill="1" applyBorder="1" applyAlignment="1">
      <alignment horizontal="left" vertical="center"/>
    </xf>
    <xf numFmtId="0" fontId="41" fillId="0" borderId="498" xfId="0" applyFont="1" applyFill="1" applyBorder="1" applyAlignment="1">
      <alignment horizontal="left" vertical="center" wrapText="1"/>
    </xf>
    <xf numFmtId="0" fontId="41" fillId="0" borderId="487" xfId="0" applyFont="1" applyFill="1" applyBorder="1" applyAlignment="1">
      <alignment horizontal="left" vertical="center" wrapText="1"/>
    </xf>
    <xf numFmtId="0" fontId="41" fillId="0" borderId="463" xfId="10" applyFont="1" applyFill="1" applyBorder="1" applyAlignment="1">
      <alignment horizontal="left" vertical="center"/>
    </xf>
    <xf numFmtId="0" fontId="41" fillId="0" borderId="462" xfId="10" applyFont="1" applyFill="1" applyBorder="1" applyAlignment="1">
      <alignment horizontal="left" vertical="center"/>
    </xf>
    <xf numFmtId="0" fontId="41" fillId="0" borderId="118" xfId="0" applyFont="1" applyFill="1" applyBorder="1" applyAlignment="1">
      <alignment horizontal="left" vertical="center"/>
    </xf>
    <xf numFmtId="0" fontId="41" fillId="0" borderId="509" xfId="0" applyFont="1" applyFill="1" applyBorder="1" applyAlignment="1">
      <alignment horizontal="left" vertical="center"/>
    </xf>
    <xf numFmtId="0" fontId="93" fillId="0" borderId="0" xfId="0" applyFont="1" applyFill="1" applyBorder="1" applyAlignment="1">
      <alignment horizontal="left" vertical="center" wrapText="1"/>
    </xf>
    <xf numFmtId="0" fontId="41" fillId="0" borderId="515" xfId="0" applyFont="1" applyFill="1" applyBorder="1" applyAlignment="1">
      <alignment horizontal="left" vertical="center" wrapText="1"/>
    </xf>
    <xf numFmtId="0" fontId="5" fillId="0" borderId="512" xfId="2" applyFont="1" applyFill="1" applyBorder="1" applyAlignment="1">
      <alignment horizontal="center" vertical="center" wrapText="1"/>
    </xf>
    <xf numFmtId="0" fontId="5" fillId="0" borderId="488" xfId="2" applyFont="1" applyFill="1" applyBorder="1" applyAlignment="1">
      <alignment horizontal="center" vertical="center" wrapText="1"/>
    </xf>
    <xf numFmtId="0" fontId="41" fillId="0" borderId="463" xfId="0" applyFont="1" applyFill="1" applyBorder="1" applyAlignment="1">
      <alignment horizontal="left" vertical="center" wrapText="1"/>
    </xf>
    <xf numFmtId="0" fontId="41" fillId="0" borderId="462" xfId="0" applyFont="1" applyFill="1" applyBorder="1" applyAlignment="1">
      <alignment horizontal="left" vertical="center" wrapText="1"/>
    </xf>
    <xf numFmtId="0" fontId="5" fillId="0" borderId="452" xfId="14" applyFont="1" applyFill="1" applyBorder="1" applyAlignment="1">
      <alignment horizontal="center" vertical="center" wrapText="1"/>
    </xf>
    <xf numFmtId="0" fontId="5" fillId="0" borderId="120" xfId="14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right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41" fillId="0" borderId="474" xfId="0" applyFont="1" applyFill="1" applyBorder="1" applyAlignment="1">
      <alignment horizontal="left" vertical="center" wrapText="1"/>
    </xf>
    <xf numFmtId="0" fontId="41" fillId="0" borderId="124" xfId="0" applyFont="1" applyFill="1" applyBorder="1" applyAlignment="1">
      <alignment horizontal="left" vertical="center" wrapText="1"/>
    </xf>
    <xf numFmtId="0" fontId="41" fillId="0" borderId="369" xfId="0" applyFont="1" applyFill="1" applyBorder="1" applyAlignment="1">
      <alignment horizontal="left" vertical="center" wrapText="1"/>
    </xf>
    <xf numFmtId="0" fontId="41" fillId="0" borderId="524" xfId="0" applyFont="1" applyFill="1" applyBorder="1" applyAlignment="1">
      <alignment horizontal="left" vertical="center" wrapText="1"/>
    </xf>
    <xf numFmtId="0" fontId="41" fillId="0" borderId="494" xfId="0" applyFont="1" applyFill="1" applyBorder="1" applyAlignment="1">
      <alignment horizontal="left" vertical="center" wrapText="1"/>
    </xf>
    <xf numFmtId="0" fontId="41" fillId="0" borderId="525" xfId="0" applyFont="1" applyFill="1" applyBorder="1" applyAlignment="1">
      <alignment horizontal="left" vertical="center" wrapText="1"/>
    </xf>
    <xf numFmtId="0" fontId="41" fillId="0" borderId="526" xfId="0" applyFont="1" applyFill="1" applyBorder="1" applyAlignment="1">
      <alignment horizontal="left" vertical="center" wrapText="1"/>
    </xf>
    <xf numFmtId="0" fontId="5" fillId="0" borderId="520" xfId="2" applyFont="1" applyFill="1" applyBorder="1" applyAlignment="1">
      <alignment horizontal="center" vertical="center" wrapText="1"/>
    </xf>
    <xf numFmtId="0" fontId="41" fillId="0" borderId="9" xfId="10" applyFont="1" applyFill="1" applyBorder="1" applyAlignment="1">
      <alignment horizontal="left" vertical="center" wrapText="1"/>
    </xf>
    <xf numFmtId="0" fontId="42" fillId="0" borderId="124" xfId="0" applyFont="1" applyFill="1" applyBorder="1" applyAlignment="1">
      <alignment horizontal="left" vertical="center" wrapText="1"/>
    </xf>
    <xf numFmtId="0" fontId="42" fillId="0" borderId="367" xfId="0" applyFont="1" applyFill="1" applyBorder="1" applyAlignment="1">
      <alignment horizontal="left" vertical="center" wrapText="1"/>
    </xf>
    <xf numFmtId="0" fontId="41" fillId="0" borderId="31" xfId="0" applyFont="1" applyFill="1" applyBorder="1" applyAlignment="1">
      <alignment horizontal="left" vertical="center" wrapText="1"/>
    </xf>
    <xf numFmtId="0" fontId="5" fillId="0" borderId="453" xfId="16" applyFont="1" applyFill="1" applyBorder="1" applyAlignment="1">
      <alignment horizontal="center" vertical="center" wrapText="1"/>
    </xf>
    <xf numFmtId="0" fontId="5" fillId="0" borderId="496" xfId="16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0" fontId="41" fillId="0" borderId="366" xfId="0" applyFont="1" applyFill="1" applyBorder="1" applyAlignment="1">
      <alignment horizontal="left" vertical="center" wrapText="1"/>
    </xf>
    <xf numFmtId="0" fontId="41" fillId="0" borderId="430" xfId="0" applyFont="1" applyFill="1" applyBorder="1" applyAlignment="1">
      <alignment horizontal="left" vertical="center" wrapText="1"/>
    </xf>
    <xf numFmtId="0" fontId="41" fillId="0" borderId="360" xfId="0" applyFont="1" applyFill="1" applyBorder="1" applyAlignment="1">
      <alignment horizontal="left" vertical="center" wrapText="1"/>
    </xf>
    <xf numFmtId="0" fontId="5" fillId="0" borderId="534" xfId="2" applyFont="1" applyFill="1" applyBorder="1" applyAlignment="1">
      <alignment horizontal="center" vertical="center" wrapText="1"/>
    </xf>
    <xf numFmtId="0" fontId="5" fillId="0" borderId="116" xfId="2" applyFont="1" applyFill="1" applyBorder="1" applyAlignment="1">
      <alignment horizontal="center" vertical="center" wrapText="1"/>
    </xf>
    <xf numFmtId="0" fontId="5" fillId="0" borderId="535" xfId="2" applyFont="1" applyFill="1" applyBorder="1" applyAlignment="1">
      <alignment horizontal="center" vertical="center" wrapText="1"/>
    </xf>
    <xf numFmtId="0" fontId="5" fillId="0" borderId="534" xfId="14" applyFont="1" applyFill="1" applyBorder="1" applyAlignment="1">
      <alignment horizontal="center" vertical="center" wrapText="1"/>
    </xf>
    <xf numFmtId="0" fontId="5" fillId="0" borderId="536" xfId="14" applyFont="1" applyFill="1" applyBorder="1" applyAlignment="1">
      <alignment horizontal="center" vertical="center" wrapText="1"/>
    </xf>
    <xf numFmtId="0" fontId="41" fillId="0" borderId="532" xfId="10" applyFont="1" applyFill="1" applyBorder="1" applyAlignment="1">
      <alignment horizontal="left" vertical="center" wrapText="1"/>
    </xf>
    <xf numFmtId="0" fontId="41" fillId="0" borderId="533" xfId="10" applyFont="1" applyFill="1" applyBorder="1" applyAlignment="1">
      <alignment horizontal="left" vertical="center" wrapText="1"/>
    </xf>
    <xf numFmtId="0" fontId="41" fillId="0" borderId="537" xfId="0" applyFont="1" applyFill="1" applyBorder="1" applyAlignment="1">
      <alignment horizontal="left" vertical="center" wrapText="1"/>
    </xf>
    <xf numFmtId="0" fontId="41" fillId="0" borderId="538" xfId="0" applyFont="1" applyFill="1" applyBorder="1" applyAlignment="1">
      <alignment horizontal="left" vertical="center" wrapText="1"/>
    </xf>
    <xf numFmtId="0" fontId="41" fillId="0" borderId="13" xfId="0" applyFont="1" applyFill="1" applyBorder="1" applyAlignment="1">
      <alignment horizontal="left" vertical="center" wrapText="1"/>
    </xf>
    <xf numFmtId="0" fontId="41" fillId="0" borderId="547" xfId="0" applyFont="1" applyFill="1" applyBorder="1" applyAlignment="1">
      <alignment horizontal="left" vertical="center" wrapText="1"/>
    </xf>
    <xf numFmtId="0" fontId="41" fillId="0" borderId="548" xfId="0" applyFont="1" applyFill="1" applyBorder="1" applyAlignment="1">
      <alignment horizontal="left" vertical="center" wrapText="1"/>
    </xf>
    <xf numFmtId="0" fontId="41" fillId="0" borderId="29" xfId="10" applyFont="1" applyFill="1" applyBorder="1" applyAlignment="1">
      <alignment horizontal="left" vertical="center" wrapText="1"/>
    </xf>
    <xf numFmtId="0" fontId="41" fillId="0" borderId="553" xfId="0" applyFont="1" applyFill="1" applyBorder="1" applyAlignment="1">
      <alignment horizontal="left" vertical="center" wrapText="1"/>
    </xf>
    <xf numFmtId="0" fontId="41" fillId="0" borderId="554" xfId="0" applyFont="1" applyFill="1" applyBorder="1" applyAlignment="1">
      <alignment horizontal="left" vertical="center" wrapText="1"/>
    </xf>
    <xf numFmtId="0" fontId="41" fillId="0" borderId="488" xfId="0" applyFont="1" applyFill="1" applyBorder="1" applyAlignment="1">
      <alignment horizontal="left" vertical="center" wrapText="1"/>
    </xf>
    <xf numFmtId="0" fontId="5" fillId="0" borderId="9" xfId="16" applyFont="1" applyFill="1" applyBorder="1" applyAlignment="1">
      <alignment horizontal="center" vertical="center" wrapText="1"/>
    </xf>
    <xf numFmtId="0" fontId="5" fillId="0" borderId="109" xfId="16" applyFont="1" applyFill="1" applyBorder="1" applyAlignment="1">
      <alignment horizontal="center" vertical="center" wrapText="1"/>
    </xf>
    <xf numFmtId="0" fontId="5" fillId="0" borderId="532" xfId="16" applyFont="1" applyFill="1" applyBorder="1" applyAlignment="1">
      <alignment horizontal="center" vertical="center" wrapText="1"/>
    </xf>
    <xf numFmtId="0" fontId="5" fillId="0" borderId="533" xfId="16" applyFont="1" applyFill="1" applyBorder="1" applyAlignment="1">
      <alignment horizontal="center" vertical="center" wrapText="1"/>
    </xf>
    <xf numFmtId="0" fontId="5" fillId="0" borderId="532" xfId="2" applyFont="1" applyFill="1" applyBorder="1" applyAlignment="1">
      <alignment horizontal="center" vertical="center" wrapText="1"/>
    </xf>
    <xf numFmtId="0" fontId="5" fillId="0" borderId="533" xfId="2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521" xfId="1" quotePrefix="1" applyFont="1" applyFill="1" applyBorder="1" applyAlignment="1">
      <alignment horizontal="center" vertical="center" wrapText="1"/>
    </xf>
    <xf numFmtId="0" fontId="5" fillId="4" borderId="558" xfId="1" quotePrefix="1" applyFont="1" applyFill="1" applyBorder="1" applyAlignment="1">
      <alignment horizontal="center" vertical="center" wrapText="1"/>
    </xf>
    <xf numFmtId="0" fontId="5" fillId="4" borderId="559" xfId="1" quotePrefix="1" applyFont="1" applyFill="1" applyBorder="1" applyAlignment="1">
      <alignment horizontal="center" vertical="center" wrapText="1"/>
    </xf>
    <xf numFmtId="0" fontId="5" fillId="4" borderId="523" xfId="13" quotePrefix="1" applyFont="1" applyFill="1" applyBorder="1" applyAlignment="1">
      <alignment horizontal="center" vertical="center" wrapText="1"/>
    </xf>
    <xf numFmtId="0" fontId="5" fillId="4" borderId="558" xfId="13" quotePrefix="1" applyFont="1" applyFill="1" applyBorder="1" applyAlignment="1">
      <alignment horizontal="center" vertical="center" wrapText="1"/>
    </xf>
    <xf numFmtId="0" fontId="5" fillId="4" borderId="559" xfId="13" quotePrefix="1" applyFont="1" applyFill="1" applyBorder="1" applyAlignment="1">
      <alignment horizontal="center" vertical="center" wrapText="1"/>
    </xf>
    <xf numFmtId="0" fontId="5" fillId="4" borderId="32" xfId="1" quotePrefix="1" applyFont="1" applyFill="1" applyBorder="1" applyAlignment="1">
      <alignment horizontal="center" vertical="center" wrapText="1"/>
    </xf>
    <xf numFmtId="0" fontId="5" fillId="4" borderId="21" xfId="1" quotePrefix="1" applyFont="1" applyFill="1" applyBorder="1" applyAlignment="1">
      <alignment horizontal="center" vertical="center" wrapText="1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32" xfId="13" quotePrefix="1" applyFont="1" applyFill="1" applyBorder="1" applyAlignment="1">
      <alignment horizontal="center" vertical="center" wrapText="1"/>
    </xf>
    <xf numFmtId="0" fontId="5" fillId="4" borderId="21" xfId="13" quotePrefix="1" applyFont="1" applyFill="1" applyBorder="1" applyAlignment="1">
      <alignment horizontal="center" vertic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5" fillId="4" borderId="521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355" xfId="0" applyFont="1" applyFill="1" applyBorder="1" applyAlignment="1">
      <alignment horizontal="center"/>
    </xf>
    <xf numFmtId="0" fontId="127" fillId="11" borderId="342" xfId="0" applyFont="1" applyFill="1" applyBorder="1" applyAlignment="1">
      <alignment horizontal="center" vertical="center" wrapText="1"/>
    </xf>
    <xf numFmtId="0" fontId="127" fillId="11" borderId="326" xfId="0" applyFont="1" applyFill="1" applyBorder="1" applyAlignment="1">
      <alignment horizontal="center" vertical="center" wrapText="1"/>
    </xf>
    <xf numFmtId="0" fontId="127" fillId="11" borderId="341" xfId="0" applyFont="1" applyFill="1" applyBorder="1" applyAlignment="1">
      <alignment horizontal="center" vertical="center" wrapText="1"/>
    </xf>
    <xf numFmtId="0" fontId="127" fillId="11" borderId="327" xfId="0" applyFont="1" applyFill="1" applyBorder="1" applyAlignment="1">
      <alignment horizontal="center" vertical="center" wrapText="1"/>
    </xf>
    <xf numFmtId="0" fontId="127" fillId="11" borderId="328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25" xfId="15" quotePrefix="1" applyFont="1" applyFill="1" applyBorder="1" applyAlignment="1">
      <alignment horizontal="center" vertical="center" wrapText="1"/>
    </xf>
    <xf numFmtId="0" fontId="16" fillId="5" borderId="439" xfId="15" quotePrefix="1" applyFont="1" applyFill="1" applyBorder="1" applyAlignment="1">
      <alignment horizontal="center" vertical="center" wrapText="1"/>
    </xf>
    <xf numFmtId="0" fontId="16" fillId="5" borderId="366" xfId="15" quotePrefix="1" applyFont="1" applyFill="1" applyBorder="1" applyAlignment="1">
      <alignment horizontal="center" vertical="center" wrapText="1"/>
    </xf>
    <xf numFmtId="0" fontId="16" fillId="5" borderId="426" xfId="1" quotePrefix="1" applyFont="1" applyFill="1" applyBorder="1" applyAlignment="1">
      <alignment horizontal="center" vertical="center" wrapText="1"/>
    </xf>
    <xf numFmtId="0" fontId="16" fillId="5" borderId="427" xfId="1" quotePrefix="1" applyFont="1" applyFill="1" applyBorder="1" applyAlignment="1">
      <alignment horizontal="center" vertical="center" wrapText="1"/>
    </xf>
    <xf numFmtId="0" fontId="16" fillId="4" borderId="428" xfId="1" quotePrefix="1" applyFont="1" applyFill="1" applyBorder="1" applyAlignment="1">
      <alignment horizontal="center" vertical="center" wrapText="1"/>
    </xf>
    <xf numFmtId="0" fontId="16" fillId="4" borderId="366" xfId="1" quotePrefix="1" applyFont="1" applyFill="1" applyBorder="1" applyAlignment="1">
      <alignment horizontal="center" vertical="center" wrapText="1"/>
    </xf>
    <xf numFmtId="0" fontId="16" fillId="4" borderId="371" xfId="1" quotePrefix="1" applyFont="1" applyFill="1" applyBorder="1" applyAlignment="1">
      <alignment horizontal="center" vertical="center" wrapText="1"/>
    </xf>
    <xf numFmtId="0" fontId="16" fillId="4" borderId="372" xfId="1" quotePrefix="1" applyFont="1" applyFill="1" applyBorder="1" applyAlignment="1">
      <alignment horizontal="center" vertical="center" wrapText="1"/>
    </xf>
    <xf numFmtId="0" fontId="16" fillId="4" borderId="373" xfId="1" quotePrefix="1" applyFont="1" applyFill="1" applyBorder="1" applyAlignment="1">
      <alignment horizontal="center" vertical="center" wrapText="1"/>
    </xf>
    <xf numFmtId="0" fontId="16" fillId="5" borderId="426" xfId="13" quotePrefix="1" applyFont="1" applyFill="1" applyBorder="1" applyAlignment="1">
      <alignment horizontal="center" vertical="center" wrapText="1"/>
    </xf>
    <xf numFmtId="0" fontId="16" fillId="5" borderId="427" xfId="13" quotePrefix="1" applyFont="1" applyFill="1" applyBorder="1" applyAlignment="1">
      <alignment horizontal="center" vertical="center" wrapText="1"/>
    </xf>
    <xf numFmtId="0" fontId="16" fillId="5" borderId="428" xfId="13" quotePrefix="1" applyFont="1" applyFill="1" applyBorder="1" applyAlignment="1">
      <alignment horizontal="center" vertical="center" wrapText="1"/>
    </xf>
    <xf numFmtId="0" fontId="16" fillId="5" borderId="366" xfId="13" quotePrefix="1" applyFont="1" applyFill="1" applyBorder="1" applyAlignment="1">
      <alignment horizontal="center" vertical="center" wrapText="1"/>
    </xf>
    <xf numFmtId="0" fontId="16" fillId="5" borderId="430" xfId="13" quotePrefix="1" applyFont="1" applyFill="1" applyBorder="1" applyAlignment="1">
      <alignment horizontal="center" vertical="center" wrapText="1"/>
    </xf>
    <xf numFmtId="0" fontId="16" fillId="5" borderId="431" xfId="13" quotePrefix="1" applyFont="1" applyFill="1" applyBorder="1" applyAlignment="1">
      <alignment horizontal="center" vertical="center" wrapText="1"/>
    </xf>
    <xf numFmtId="0" fontId="15" fillId="5" borderId="427" xfId="0" applyFont="1" applyFill="1" applyBorder="1" applyAlignment="1">
      <alignment wrapText="1"/>
    </xf>
    <xf numFmtId="0" fontId="15" fillId="5" borderId="417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428" xfId="0" applyFont="1" applyFill="1" applyBorder="1" applyAlignment="1">
      <alignment wrapText="1"/>
    </xf>
    <xf numFmtId="0" fontId="15" fillId="5" borderId="371" xfId="0" applyFont="1" applyFill="1" applyBorder="1" applyAlignment="1">
      <alignment wrapText="1"/>
    </xf>
    <xf numFmtId="0" fontId="15" fillId="5" borderId="372" xfId="0" applyFont="1" applyFill="1" applyBorder="1" applyAlignment="1">
      <alignment wrapText="1"/>
    </xf>
    <xf numFmtId="0" fontId="15" fillId="5" borderId="373" xfId="0" applyFont="1" applyFill="1" applyBorder="1" applyAlignment="1">
      <alignment wrapText="1"/>
    </xf>
    <xf numFmtId="0" fontId="15" fillId="5" borderId="366" xfId="0" applyFont="1" applyFill="1" applyBorder="1" applyAlignment="1">
      <alignment wrapText="1"/>
    </xf>
    <xf numFmtId="0" fontId="15" fillId="5" borderId="430" xfId="0" applyFont="1" applyFill="1" applyBorder="1" applyAlignment="1">
      <alignment wrapText="1"/>
    </xf>
    <xf numFmtId="0" fontId="15" fillId="5" borderId="431" xfId="0" applyFont="1" applyFill="1" applyBorder="1" applyAlignment="1">
      <alignment wrapText="1"/>
    </xf>
    <xf numFmtId="0" fontId="16" fillId="5" borderId="615" xfId="13" quotePrefix="1" applyFont="1" applyFill="1" applyBorder="1" applyAlignment="1">
      <alignment horizontal="center" vertical="center" wrapText="1"/>
    </xf>
    <xf numFmtId="0" fontId="16" fillId="5" borderId="623" xfId="13" quotePrefix="1" applyFont="1" applyFill="1" applyBorder="1" applyAlignment="1">
      <alignment horizontal="center" vertical="center" wrapText="1"/>
    </xf>
    <xf numFmtId="0" fontId="16" fillId="5" borderId="624" xfId="13" quotePrefix="1" applyFont="1" applyFill="1" applyBorder="1" applyAlignment="1">
      <alignment horizontal="center" vertical="center" wrapText="1"/>
    </xf>
    <xf numFmtId="0" fontId="16" fillId="5" borderId="571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610" xfId="15" quotePrefix="1" applyFont="1" applyFill="1" applyBorder="1" applyAlignment="1">
      <alignment horizontal="center" vertical="center" wrapText="1"/>
    </xf>
    <xf numFmtId="0" fontId="16" fillId="5" borderId="574" xfId="1" quotePrefix="1" applyFont="1" applyFill="1" applyBorder="1" applyAlignment="1">
      <alignment horizontal="center" vertical="center" wrapText="1"/>
    </xf>
    <xf numFmtId="0" fontId="16" fillId="5" borderId="573" xfId="1" quotePrefix="1" applyFont="1" applyFill="1" applyBorder="1" applyAlignment="1">
      <alignment horizontal="center" vertical="center" wrapText="1"/>
    </xf>
    <xf numFmtId="0" fontId="16" fillId="5" borderId="583" xfId="1" quotePrefix="1" applyFont="1" applyFill="1" applyBorder="1" applyAlignment="1">
      <alignment horizontal="center" vertical="center" wrapText="1"/>
    </xf>
    <xf numFmtId="0" fontId="16" fillId="5" borderId="570" xfId="13" quotePrefix="1" applyFont="1" applyFill="1" applyBorder="1" applyAlignment="1">
      <alignment horizontal="center" vertical="center" wrapText="1"/>
    </xf>
    <xf numFmtId="0" fontId="16" fillId="5" borderId="622" xfId="13" quotePrefix="1" applyFont="1" applyFill="1" applyBorder="1" applyAlignment="1">
      <alignment horizontal="center" vertical="center" wrapText="1"/>
    </xf>
    <xf numFmtId="0" fontId="16" fillId="5" borderId="582" xfId="13" quotePrefix="1" applyFont="1" applyFill="1" applyBorder="1" applyAlignment="1">
      <alignment horizontal="center" vertical="center" wrapText="1"/>
    </xf>
    <xf numFmtId="0" fontId="16" fillId="5" borderId="610" xfId="13" quotePrefix="1" applyFont="1" applyFill="1" applyBorder="1" applyAlignment="1">
      <alignment horizontal="center" vertical="center" wrapText="1"/>
    </xf>
    <xf numFmtId="0" fontId="16" fillId="5" borderId="625" xfId="13" quotePrefix="1" applyFont="1" applyFill="1" applyBorder="1" applyAlignment="1">
      <alignment horizontal="center" vertical="center" wrapText="1"/>
    </xf>
    <xf numFmtId="0" fontId="16" fillId="5" borderId="626" xfId="13" quotePrefix="1" applyFont="1" applyFill="1" applyBorder="1" applyAlignment="1">
      <alignment horizontal="center" vertical="center" wrapText="1"/>
    </xf>
    <xf numFmtId="0" fontId="16" fillId="5" borderId="161" xfId="15" quotePrefix="1" applyFont="1" applyFill="1" applyBorder="1" applyAlignment="1">
      <alignment horizontal="center" vertical="center" wrapText="1"/>
    </xf>
    <xf numFmtId="0" fontId="16" fillId="5" borderId="152" xfId="15" quotePrefix="1" applyFont="1" applyFill="1" applyBorder="1" applyAlignment="1">
      <alignment horizontal="center" vertical="center" wrapText="1"/>
    </xf>
    <xf numFmtId="0" fontId="16" fillId="4" borderId="165" xfId="1" quotePrefix="1" applyFont="1" applyFill="1" applyBorder="1" applyAlignment="1">
      <alignment horizontal="center" vertical="center" wrapText="1"/>
    </xf>
    <xf numFmtId="0" fontId="16" fillId="4" borderId="168" xfId="1" quotePrefix="1" applyFont="1" applyFill="1" applyBorder="1" applyAlignment="1">
      <alignment horizontal="center" vertical="center" wrapText="1"/>
    </xf>
    <xf numFmtId="0" fontId="16" fillId="4" borderId="163" xfId="1" quotePrefix="1" applyFont="1" applyFill="1" applyBorder="1" applyAlignment="1">
      <alignment horizontal="center" vertical="center" wrapText="1"/>
    </xf>
    <xf numFmtId="0" fontId="16" fillId="5" borderId="166" xfId="13" quotePrefix="1" applyFont="1" applyFill="1" applyBorder="1" applyAlignment="1">
      <alignment horizontal="center" vertical="center" wrapText="1"/>
    </xf>
    <xf numFmtId="0" fontId="16" fillId="5" borderId="151" xfId="13" quotePrefix="1" applyFont="1" applyFill="1" applyBorder="1" applyAlignment="1">
      <alignment horizontal="center" vertical="center" wrapText="1"/>
    </xf>
    <xf numFmtId="0" fontId="16" fillId="5" borderId="158" xfId="13" quotePrefix="1" applyFont="1" applyFill="1" applyBorder="1" applyAlignment="1">
      <alignment horizontal="center" vertical="center" wrapText="1"/>
    </xf>
    <xf numFmtId="0" fontId="16" fillId="5" borderId="152" xfId="13" quotePrefix="1" applyFont="1" applyFill="1" applyBorder="1" applyAlignment="1">
      <alignment horizontal="center" vertical="center" wrapText="1"/>
    </xf>
    <xf numFmtId="0" fontId="16" fillId="5" borderId="149" xfId="13" quotePrefix="1" applyFont="1" applyFill="1" applyBorder="1" applyAlignment="1">
      <alignment horizontal="center" vertical="center" wrapText="1"/>
    </xf>
    <xf numFmtId="0" fontId="16" fillId="5" borderId="150" xfId="13" quotePrefix="1" applyFont="1" applyFill="1" applyBorder="1" applyAlignment="1">
      <alignment horizontal="center" vertical="center" wrapText="1"/>
    </xf>
    <xf numFmtId="0" fontId="16" fillId="4" borderId="169" xfId="13" quotePrefix="1" applyFont="1" applyFill="1" applyBorder="1" applyAlignment="1">
      <alignment horizontal="center" vertical="center" wrapText="1"/>
    </xf>
    <xf numFmtId="0" fontId="16" fillId="4" borderId="174" xfId="13" quotePrefix="1" applyFont="1" applyFill="1" applyBorder="1" applyAlignment="1">
      <alignment horizontal="center" vertical="center" wrapText="1"/>
    </xf>
    <xf numFmtId="0" fontId="16" fillId="4" borderId="176" xfId="13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left" vertical="center" wrapText="1"/>
    </xf>
    <xf numFmtId="0" fontId="16" fillId="4" borderId="420" xfId="15" quotePrefix="1" applyFont="1" applyFill="1" applyBorder="1" applyAlignment="1">
      <alignment horizontal="center" vertical="center" wrapText="1"/>
    </xf>
    <xf numFmtId="0" fontId="16" fillId="4" borderId="572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425" xfId="15" quotePrefix="1" applyFont="1" applyFill="1" applyBorder="1" applyAlignment="1">
      <alignment horizontal="center" vertical="center" wrapText="1"/>
    </xf>
    <xf numFmtId="0" fontId="16" fillId="4" borderId="426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428" xfId="0" applyFont="1" applyFill="1" applyBorder="1" applyAlignment="1">
      <alignment wrapText="1"/>
    </xf>
    <xf numFmtId="0" fontId="16" fillId="4" borderId="426" xfId="13" quotePrefix="1" applyFont="1" applyFill="1" applyBorder="1" applyAlignment="1">
      <alignment horizontal="center" vertical="center" wrapText="1"/>
    </xf>
    <xf numFmtId="0" fontId="16" fillId="4" borderId="428" xfId="13" quotePrefix="1" applyFont="1" applyFill="1" applyBorder="1" applyAlignment="1">
      <alignment horizontal="center" vertical="center" wrapText="1"/>
    </xf>
    <xf numFmtId="0" fontId="16" fillId="4" borderId="401" xfId="13" quotePrefix="1" applyFont="1" applyFill="1" applyBorder="1" applyAlignment="1">
      <alignment horizontal="center" vertical="center" wrapText="1"/>
    </xf>
    <xf numFmtId="0" fontId="16" fillId="4" borderId="416" xfId="13" quotePrefix="1" applyFont="1" applyFill="1" applyBorder="1" applyAlignment="1">
      <alignment horizontal="center" vertical="center" wrapText="1"/>
    </xf>
    <xf numFmtId="0" fontId="16" fillId="4" borderId="402" xfId="13" quotePrefix="1" applyFont="1" applyFill="1" applyBorder="1" applyAlignment="1">
      <alignment horizontal="center" vertical="center" wrapText="1"/>
    </xf>
    <xf numFmtId="0" fontId="16" fillId="4" borderId="393" xfId="1" quotePrefix="1" applyFont="1" applyFill="1" applyBorder="1" applyAlignment="1">
      <alignment horizontal="center" vertical="center" wrapText="1"/>
    </xf>
    <xf numFmtId="0" fontId="16" fillId="4" borderId="394" xfId="1" quotePrefix="1" applyFont="1" applyFill="1" applyBorder="1" applyAlignment="1">
      <alignment horizontal="center" vertical="center" wrapText="1"/>
    </xf>
    <xf numFmtId="0" fontId="16" fillId="4" borderId="410" xfId="1" quotePrefix="1" applyFont="1" applyFill="1" applyBorder="1" applyAlignment="1">
      <alignment horizontal="center" vertical="center" wrapText="1"/>
    </xf>
    <xf numFmtId="0" fontId="130" fillId="0" borderId="390" xfId="13" applyFont="1" applyFill="1" applyBorder="1" applyAlignment="1">
      <alignment horizontal="center" vertical="center" wrapText="1"/>
    </xf>
    <xf numFmtId="0" fontId="85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30" fillId="0" borderId="390" xfId="15" applyFont="1" applyFill="1" applyBorder="1" applyAlignment="1">
      <alignment horizontal="center" vertical="center" wrapText="1"/>
    </xf>
    <xf numFmtId="0" fontId="130" fillId="0" borderId="390" xfId="1" applyFont="1" applyFill="1" applyBorder="1" applyAlignment="1">
      <alignment horizontal="center" vertical="center" wrapText="1"/>
    </xf>
    <xf numFmtId="0" fontId="130" fillId="0" borderId="391" xfId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130" fillId="0" borderId="570" xfId="1" applyFont="1" applyFill="1" applyBorder="1" applyAlignment="1">
      <alignment horizontal="center" vertical="center" wrapText="1"/>
    </xf>
    <xf numFmtId="0" fontId="130" fillId="0" borderId="2" xfId="15" applyFont="1" applyFill="1" applyBorder="1" applyAlignment="1">
      <alignment horizontal="center" vertical="center" wrapText="1"/>
    </xf>
    <xf numFmtId="0" fontId="130" fillId="0" borderId="33" xfId="1" applyFont="1" applyFill="1" applyBorder="1" applyAlignment="1">
      <alignment horizontal="center" vertical="center" wrapText="1"/>
    </xf>
    <xf numFmtId="0" fontId="130" fillId="0" borderId="21" xfId="1" applyFont="1" applyFill="1" applyBorder="1" applyAlignment="1">
      <alignment horizontal="center" vertical="center" wrapText="1"/>
    </xf>
    <xf numFmtId="0" fontId="130" fillId="0" borderId="2" xfId="1" applyFont="1" applyFill="1" applyBorder="1" applyAlignment="1">
      <alignment horizontal="center" vertical="center" wrapText="1"/>
    </xf>
    <xf numFmtId="0" fontId="130" fillId="0" borderId="2" xfId="13" applyFont="1" applyFill="1" applyBorder="1" applyAlignment="1">
      <alignment horizontal="center" vertical="center" wrapText="1"/>
    </xf>
    <xf numFmtId="0" fontId="14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8" fillId="4" borderId="571" xfId="15" quotePrefix="1" applyNumberFormat="1" applyFont="1" applyFill="1" applyBorder="1" applyAlignment="1" applyProtection="1">
      <alignment horizontal="center" vertical="center" wrapText="1"/>
      <protection locked="0"/>
    </xf>
    <xf numFmtId="0" fontId="138" fillId="5" borderId="420" xfId="15" applyNumberFormat="1" applyFont="1" applyFill="1" applyBorder="1" applyAlignment="1" applyProtection="1">
      <alignment horizontal="center" vertical="center" wrapText="1"/>
      <protection locked="0"/>
    </xf>
    <xf numFmtId="0" fontId="138" fillId="4" borderId="570" xfId="1" quotePrefix="1" applyNumberFormat="1" applyFont="1" applyFill="1" applyBorder="1" applyAlignment="1" applyProtection="1">
      <alignment horizontal="center" vertical="center" wrapText="1"/>
      <protection locked="0"/>
    </xf>
    <xf numFmtId="0" fontId="138" fillId="5" borderId="427" xfId="1" applyNumberFormat="1" applyFont="1" applyFill="1" applyBorder="1" applyAlignment="1" applyProtection="1">
      <alignment horizontal="center" vertical="center" wrapText="1"/>
      <protection locked="0"/>
    </xf>
    <xf numFmtId="0" fontId="138" fillId="5" borderId="582" xfId="1" applyNumberFormat="1" applyFont="1" applyFill="1" applyBorder="1" applyAlignment="1" applyProtection="1">
      <alignment horizontal="center" vertical="center" wrapText="1"/>
      <protection locked="0"/>
    </xf>
    <xf numFmtId="0" fontId="138" fillId="4" borderId="570" xfId="13" quotePrefix="1" applyNumberFormat="1" applyFont="1" applyFill="1" applyBorder="1" applyAlignment="1" applyProtection="1">
      <alignment horizontal="center" vertical="center" wrapText="1"/>
      <protection locked="0"/>
    </xf>
    <xf numFmtId="0" fontId="138" fillId="5" borderId="427" xfId="13" applyNumberFormat="1" applyFont="1" applyFill="1" applyBorder="1" applyAlignment="1" applyProtection="1">
      <alignment horizontal="center" vertical="center" wrapText="1"/>
      <protection locked="0"/>
    </xf>
    <xf numFmtId="0" fontId="138" fillId="5" borderId="582" xfId="13" applyNumberFormat="1" applyFont="1" applyFill="1" applyBorder="1" applyAlignment="1" applyProtection="1">
      <alignment horizontal="center" vertical="center" wrapText="1"/>
      <protection locked="0"/>
    </xf>
    <xf numFmtId="0" fontId="138" fillId="4" borderId="570" xfId="13" quotePrefix="1" applyFont="1" applyFill="1" applyBorder="1" applyAlignment="1" applyProtection="1">
      <alignment horizontal="center" vertical="center" wrapText="1"/>
      <protection locked="0"/>
    </xf>
    <xf numFmtId="0" fontId="138" fillId="5" borderId="427" xfId="13" applyFont="1" applyFill="1" applyBorder="1" applyAlignment="1" applyProtection="1">
      <alignment horizontal="center" vertical="center" wrapText="1"/>
      <protection locked="0"/>
    </xf>
    <xf numFmtId="0" fontId="138" fillId="5" borderId="582" xfId="13" applyFont="1" applyFill="1" applyBorder="1" applyAlignment="1" applyProtection="1">
      <alignment horizontal="center" vertical="center" wrapText="1"/>
      <protection locked="0"/>
    </xf>
    <xf numFmtId="0" fontId="138" fillId="5" borderId="420" xfId="13" applyFont="1" applyFill="1" applyBorder="1" applyAlignment="1" applyProtection="1">
      <alignment horizontal="center" vertical="center" wrapText="1"/>
      <protection locked="0"/>
    </xf>
    <xf numFmtId="0" fontId="138" fillId="5" borderId="430" xfId="13" applyFont="1" applyFill="1" applyBorder="1" applyAlignment="1" applyProtection="1">
      <alignment horizontal="center" vertical="center" wrapText="1"/>
      <protection locked="0"/>
    </xf>
    <xf numFmtId="0" fontId="138" fillId="5" borderId="431" xfId="13" applyFont="1" applyFill="1" applyBorder="1" applyAlignment="1" applyProtection="1">
      <alignment horizontal="center" vertical="center" wrapText="1"/>
      <protection locked="0"/>
    </xf>
    <xf numFmtId="0" fontId="139" fillId="5" borderId="0" xfId="0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138" fillId="4" borderId="571" xfId="15" quotePrefix="1" applyFont="1" applyFill="1" applyBorder="1" applyAlignment="1" applyProtection="1">
      <alignment horizontal="center" vertical="center" wrapText="1"/>
      <protection locked="0"/>
    </xf>
    <xf numFmtId="0" fontId="138" fillId="5" borderId="439" xfId="15" applyFont="1" applyFill="1" applyBorder="1" applyAlignment="1" applyProtection="1">
      <alignment horizontal="center" vertical="center" wrapText="1"/>
      <protection locked="0"/>
    </xf>
    <xf numFmtId="0" fontId="138" fillId="5" borderId="420" xfId="15" applyFont="1" applyFill="1" applyBorder="1" applyAlignment="1" applyProtection="1">
      <alignment horizontal="center" vertical="center" wrapText="1"/>
      <protection locked="0"/>
    </xf>
    <xf numFmtId="0" fontId="138" fillId="4" borderId="570" xfId="1" quotePrefix="1" applyFont="1" applyFill="1" applyBorder="1" applyAlignment="1" applyProtection="1">
      <alignment horizontal="center" vertical="center" wrapText="1"/>
      <protection locked="0"/>
    </xf>
    <xf numFmtId="0" fontId="140" fillId="5" borderId="427" xfId="0" applyFont="1" applyFill="1" applyBorder="1" applyAlignment="1" applyProtection="1">
      <alignment wrapText="1"/>
      <protection locked="0"/>
    </xf>
    <xf numFmtId="0" fontId="140" fillId="5" borderId="417" xfId="0" applyFont="1" applyFill="1" applyBorder="1" applyAlignment="1" applyProtection="1">
      <alignment wrapText="1"/>
      <protection locked="0"/>
    </xf>
    <xf numFmtId="0" fontId="140" fillId="5" borderId="0" xfId="0" applyFont="1" applyFill="1" applyBorder="1" applyAlignment="1" applyProtection="1">
      <alignment wrapText="1"/>
      <protection locked="0"/>
    </xf>
    <xf numFmtId="0" fontId="140" fillId="5" borderId="582" xfId="0" applyFont="1" applyFill="1" applyBorder="1" applyAlignment="1" applyProtection="1">
      <alignment wrapText="1"/>
      <protection locked="0"/>
    </xf>
    <xf numFmtId="0" fontId="140" fillId="5" borderId="371" xfId="0" applyFont="1" applyFill="1" applyBorder="1" applyAlignment="1" applyProtection="1">
      <alignment wrapText="1"/>
      <protection locked="0"/>
    </xf>
    <xf numFmtId="0" fontId="140" fillId="5" borderId="572" xfId="0" applyFont="1" applyFill="1" applyBorder="1" applyAlignment="1" applyProtection="1">
      <alignment wrapText="1"/>
      <protection locked="0"/>
    </xf>
    <xf numFmtId="0" fontId="140" fillId="5" borderId="373" xfId="0" applyFont="1" applyFill="1" applyBorder="1" applyAlignment="1" applyProtection="1">
      <alignment wrapText="1"/>
      <protection locked="0"/>
    </xf>
    <xf numFmtId="0" fontId="138" fillId="4" borderId="427" xfId="1" quotePrefix="1" applyFont="1" applyFill="1" applyBorder="1" applyAlignment="1" applyProtection="1">
      <alignment horizontal="center" vertical="center" wrapText="1"/>
      <protection locked="0"/>
    </xf>
    <xf numFmtId="0" fontId="140" fillId="5" borderId="420" xfId="0" applyFont="1" applyFill="1" applyBorder="1" applyAlignment="1" applyProtection="1">
      <alignment wrapText="1"/>
      <protection locked="0"/>
    </xf>
    <xf numFmtId="0" fontId="140" fillId="5" borderId="430" xfId="0" applyFont="1" applyFill="1" applyBorder="1" applyAlignment="1" applyProtection="1">
      <alignment wrapText="1"/>
      <protection locked="0"/>
    </xf>
    <xf numFmtId="0" fontId="140" fillId="5" borderId="431" xfId="0" applyFont="1" applyFill="1" applyBorder="1" applyAlignment="1" applyProtection="1">
      <alignment wrapText="1"/>
      <protection locked="0"/>
    </xf>
    <xf numFmtId="0" fontId="138" fillId="5" borderId="570" xfId="1" applyFont="1" applyFill="1" applyBorder="1" applyAlignment="1" applyProtection="1">
      <alignment horizontal="center" vertical="center" wrapText="1"/>
      <protection locked="0"/>
    </xf>
    <xf numFmtId="0" fontId="138" fillId="4" borderId="426" xfId="13" quotePrefix="1" applyFont="1" applyFill="1" applyBorder="1" applyAlignment="1" applyProtection="1">
      <alignment horizontal="center" vertical="center" wrapText="1"/>
      <protection locked="0"/>
    </xf>
    <xf numFmtId="0" fontId="138" fillId="5" borderId="428" xfId="13" applyFont="1" applyFill="1" applyBorder="1" applyAlignment="1" applyProtection="1">
      <alignment horizontal="center" vertical="center" wrapText="1"/>
      <protection locked="0"/>
    </xf>
    <xf numFmtId="0" fontId="140" fillId="5" borderId="0" xfId="0" applyFont="1" applyFill="1" applyBorder="1" applyAlignment="1" applyProtection="1">
      <alignment horizontal="center" vertical="center" wrapText="1"/>
      <protection locked="0"/>
    </xf>
    <xf numFmtId="0" fontId="138" fillId="5" borderId="426" xfId="1" applyFont="1" applyFill="1" applyBorder="1" applyAlignment="1" applyProtection="1">
      <alignment horizontal="center" vertical="center" wrapText="1"/>
      <protection locked="0"/>
    </xf>
    <xf numFmtId="0" fontId="138" fillId="5" borderId="427" xfId="1" applyFont="1" applyFill="1" applyBorder="1" applyAlignment="1" applyProtection="1">
      <alignment horizontal="center" vertical="center" wrapText="1"/>
      <protection locked="0"/>
    </xf>
    <xf numFmtId="0" fontId="138" fillId="5" borderId="428" xfId="1" applyFont="1" applyFill="1" applyBorder="1" applyAlignment="1" applyProtection="1">
      <alignment horizontal="center" vertical="center" wrapText="1"/>
      <protection locked="0"/>
    </xf>
    <xf numFmtId="0" fontId="138" fillId="5" borderId="420" xfId="1" applyFont="1" applyFill="1" applyBorder="1" applyAlignment="1" applyProtection="1">
      <alignment horizontal="center" vertical="center" wrapText="1"/>
      <protection locked="0"/>
    </xf>
    <xf numFmtId="0" fontId="138" fillId="5" borderId="430" xfId="1" applyFont="1" applyFill="1" applyBorder="1" applyAlignment="1" applyProtection="1">
      <alignment horizontal="center" vertical="center" wrapText="1"/>
      <protection locked="0"/>
    </xf>
    <xf numFmtId="0" fontId="138" fillId="5" borderId="431" xfId="1" applyFont="1" applyFill="1" applyBorder="1" applyAlignment="1" applyProtection="1">
      <alignment horizontal="center" vertical="center" wrapText="1"/>
      <protection locked="0"/>
    </xf>
    <xf numFmtId="0" fontId="138" fillId="4" borderId="426" xfId="1" quotePrefix="1" applyFont="1" applyFill="1" applyBorder="1" applyAlignment="1" applyProtection="1">
      <alignment horizontal="center" vertical="center" wrapText="1"/>
      <protection locked="0"/>
    </xf>
    <xf numFmtId="0" fontId="138" fillId="4" borderId="425" xfId="15" quotePrefix="1" applyFont="1" applyFill="1" applyBorder="1" applyAlignment="1" applyProtection="1">
      <alignment horizontal="center" vertical="center" wrapText="1"/>
      <protection locked="0"/>
    </xf>
    <xf numFmtId="0" fontId="138" fillId="5" borderId="36" xfId="15" applyFont="1" applyFill="1" applyBorder="1" applyAlignment="1" applyProtection="1">
      <alignment horizontal="center" vertical="center" wrapText="1"/>
      <protection locked="0"/>
    </xf>
    <xf numFmtId="0" fontId="139" fillId="5" borderId="0" xfId="0" applyFont="1" applyFill="1" applyBorder="1" applyAlignment="1" applyProtection="1">
      <alignment horizontal="left" vertical="center" wrapText="1"/>
      <protection locked="0"/>
    </xf>
    <xf numFmtId="0" fontId="138" fillId="4" borderId="574" xfId="1" quotePrefix="1" applyFont="1" applyFill="1" applyBorder="1" applyAlignment="1" applyProtection="1">
      <alignment horizontal="center" vertical="center" wrapText="1"/>
      <protection locked="0"/>
    </xf>
    <xf numFmtId="0" fontId="138" fillId="5" borderId="573" xfId="1" applyFont="1" applyFill="1" applyBorder="1" applyAlignment="1" applyProtection="1">
      <alignment horizontal="center" vertical="center" wrapText="1"/>
      <protection locked="0"/>
    </xf>
    <xf numFmtId="0" fontId="138" fillId="5" borderId="583" xfId="1" applyFont="1" applyFill="1" applyBorder="1" applyAlignment="1" applyProtection="1">
      <alignment horizontal="center" vertical="center" wrapText="1"/>
      <protection locked="0"/>
    </xf>
    <xf numFmtId="0" fontId="153" fillId="5" borderId="0" xfId="0" applyFont="1" applyFill="1" applyBorder="1" applyAlignment="1" applyProtection="1">
      <alignment horizontal="center" vertical="center" wrapText="1"/>
      <protection locked="0"/>
    </xf>
    <xf numFmtId="0" fontId="138" fillId="5" borderId="610" xfId="15" applyFont="1" applyFill="1" applyBorder="1" applyAlignment="1" applyProtection="1">
      <alignment horizontal="center" vertical="center" wrapText="1"/>
      <protection locked="0"/>
    </xf>
    <xf numFmtId="0" fontId="138" fillId="5" borderId="622" xfId="13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86" xfId="1" quotePrefix="1" applyFont="1" applyFill="1" applyBorder="1" applyAlignment="1" applyProtection="1">
      <alignment horizontal="center" vertical="center" wrapText="1"/>
      <protection locked="0"/>
    </xf>
    <xf numFmtId="0" fontId="50" fillId="4" borderId="185" xfId="1" quotePrefix="1" applyFont="1" applyFill="1" applyBorder="1" applyAlignment="1" applyProtection="1">
      <alignment horizontal="center" vertical="center" wrapText="1"/>
      <protection locked="0"/>
    </xf>
    <xf numFmtId="0" fontId="50" fillId="4" borderId="189" xfId="1" quotePrefix="1" applyFont="1" applyFill="1" applyBorder="1" applyAlignment="1" applyProtection="1">
      <alignment horizontal="center" vertical="center" wrapText="1"/>
      <protection locked="0"/>
    </xf>
    <xf numFmtId="0" fontId="50" fillId="4" borderId="198" xfId="13" quotePrefix="1" applyFont="1" applyFill="1" applyBorder="1" applyAlignment="1" applyProtection="1">
      <alignment horizontal="center" vertical="center" wrapText="1"/>
      <protection locked="0"/>
    </xf>
    <xf numFmtId="0" fontId="50" fillId="4" borderId="183" xfId="13" quotePrefix="1" applyFont="1" applyFill="1" applyBorder="1" applyAlignment="1" applyProtection="1">
      <alignment horizontal="center" vertical="center" wrapText="1"/>
      <protection locked="0"/>
    </xf>
    <xf numFmtId="0" fontId="50" fillId="4" borderId="191" xfId="13" quotePrefix="1" applyFont="1" applyFill="1" applyBorder="1" applyAlignment="1" applyProtection="1">
      <alignment horizontal="center" vertical="center" wrapText="1"/>
      <protection locked="0"/>
    </xf>
    <xf numFmtId="0" fontId="50" fillId="4" borderId="184" xfId="15" quotePrefix="1" applyFont="1" applyFill="1" applyBorder="1" applyAlignment="1" applyProtection="1">
      <alignment horizontal="center" vertical="center" wrapText="1"/>
      <protection locked="0"/>
    </xf>
    <xf numFmtId="0" fontId="50" fillId="4" borderId="192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571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0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70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2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70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7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82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571" xfId="15" quotePrefix="1" applyFont="1" applyFill="1" applyBorder="1" applyAlignment="1" applyProtection="1">
      <alignment horizontal="center" vertical="center" wrapText="1"/>
      <protection locked="0"/>
    </xf>
    <xf numFmtId="0" fontId="50" fillId="5" borderId="439" xfId="15" quotePrefix="1" applyFont="1" applyFill="1" applyBorder="1" applyAlignment="1" applyProtection="1">
      <alignment horizontal="center" vertical="center" wrapText="1"/>
      <protection locked="0"/>
    </xf>
    <xf numFmtId="0" fontId="50" fillId="5" borderId="420" xfId="15" quotePrefix="1" applyFont="1" applyFill="1" applyBorder="1" applyAlignment="1" applyProtection="1">
      <alignment horizontal="center" vertical="center" wrapText="1"/>
      <protection locked="0"/>
    </xf>
    <xf numFmtId="0" fontId="50" fillId="5" borderId="570" xfId="1" quotePrefix="1" applyFont="1" applyFill="1" applyBorder="1" applyAlignment="1" applyProtection="1">
      <alignment horizontal="center" vertical="center" wrapText="1"/>
      <protection locked="0"/>
    </xf>
    <xf numFmtId="0" fontId="52" fillId="5" borderId="427" xfId="0" applyFont="1" applyFill="1" applyBorder="1" applyAlignment="1" applyProtection="1">
      <alignment wrapText="1"/>
      <protection locked="0"/>
    </xf>
    <xf numFmtId="0" fontId="52" fillId="5" borderId="417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582" xfId="0" applyFont="1" applyFill="1" applyBorder="1" applyAlignment="1" applyProtection="1">
      <alignment wrapText="1"/>
      <protection locked="0"/>
    </xf>
    <xf numFmtId="0" fontId="52" fillId="5" borderId="371" xfId="0" applyFont="1" applyFill="1" applyBorder="1" applyAlignment="1" applyProtection="1">
      <alignment wrapText="1"/>
      <protection locked="0"/>
    </xf>
    <xf numFmtId="0" fontId="52" fillId="5" borderId="572" xfId="0" applyFont="1" applyFill="1" applyBorder="1" applyAlignment="1" applyProtection="1">
      <alignment wrapText="1"/>
      <protection locked="0"/>
    </xf>
    <xf numFmtId="0" fontId="52" fillId="5" borderId="373" xfId="0" applyFont="1" applyFill="1" applyBorder="1" applyAlignment="1" applyProtection="1">
      <alignment wrapText="1"/>
      <protection locked="0"/>
    </xf>
    <xf numFmtId="0" fontId="50" fillId="5" borderId="427" xfId="1" quotePrefix="1" applyFont="1" applyFill="1" applyBorder="1" applyAlignment="1" applyProtection="1">
      <alignment horizontal="center" vertical="center" wrapText="1"/>
      <protection locked="0"/>
    </xf>
    <xf numFmtId="0" fontId="52" fillId="5" borderId="420" xfId="0" applyFont="1" applyFill="1" applyBorder="1" applyAlignment="1" applyProtection="1">
      <alignment wrapText="1"/>
      <protection locked="0"/>
    </xf>
    <xf numFmtId="0" fontId="52" fillId="5" borderId="430" xfId="0" applyFont="1" applyFill="1" applyBorder="1" applyAlignment="1" applyProtection="1">
      <alignment wrapText="1"/>
      <protection locked="0"/>
    </xf>
    <xf numFmtId="0" fontId="52" fillId="5" borderId="431" xfId="0" applyFont="1" applyFill="1" applyBorder="1" applyAlignment="1" applyProtection="1">
      <alignment wrapText="1"/>
      <protection locked="0"/>
    </xf>
    <xf numFmtId="0" fontId="50" fillId="5" borderId="570" xfId="13" quotePrefix="1" applyFont="1" applyFill="1" applyBorder="1" applyAlignment="1" applyProtection="1">
      <alignment horizontal="center" vertical="center" wrapText="1"/>
      <protection locked="0"/>
    </xf>
    <xf numFmtId="0" fontId="50" fillId="5" borderId="427" xfId="13" quotePrefix="1" applyFont="1" applyFill="1" applyBorder="1" applyAlignment="1" applyProtection="1">
      <alignment horizontal="center" vertical="center" wrapText="1"/>
      <protection locked="0"/>
    </xf>
    <xf numFmtId="0" fontId="50" fillId="5" borderId="582" xfId="13" quotePrefix="1" applyFont="1" applyFill="1" applyBorder="1" applyAlignment="1" applyProtection="1">
      <alignment horizontal="center" vertical="center" wrapText="1"/>
      <protection locked="0"/>
    </xf>
    <xf numFmtId="0" fontId="50" fillId="5" borderId="420" xfId="13" quotePrefix="1" applyFont="1" applyFill="1" applyBorder="1" applyAlignment="1" applyProtection="1">
      <alignment horizontal="center" vertical="center" wrapText="1"/>
      <protection locked="0"/>
    </xf>
    <xf numFmtId="0" fontId="50" fillId="5" borderId="430" xfId="13" quotePrefix="1" applyFont="1" applyFill="1" applyBorder="1" applyAlignment="1" applyProtection="1">
      <alignment horizontal="center" vertical="center" wrapText="1"/>
      <protection locked="0"/>
    </xf>
    <xf numFmtId="0" fontId="50" fillId="5" borderId="431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574" xfId="1" quotePrefix="1" applyFont="1" applyFill="1" applyBorder="1" applyAlignment="1" applyProtection="1">
      <alignment horizontal="center" vertical="center" wrapText="1"/>
      <protection locked="0"/>
    </xf>
    <xf numFmtId="0" fontId="50" fillId="5" borderId="573" xfId="1" quotePrefix="1" applyFont="1" applyFill="1" applyBorder="1" applyAlignment="1" applyProtection="1">
      <alignment horizontal="center" vertical="center" wrapText="1"/>
      <protection locked="0"/>
    </xf>
    <xf numFmtId="0" fontId="50" fillId="5" borderId="583" xfId="1" quotePrefix="1" applyFont="1" applyFill="1" applyBorder="1" applyAlignment="1" applyProtection="1">
      <alignment horizontal="center" vertical="center" wrapText="1"/>
      <protection locked="0"/>
    </xf>
    <xf numFmtId="0" fontId="67" fillId="5" borderId="125" xfId="26" applyFont="1" applyFill="1" applyBorder="1" applyAlignment="1">
      <alignment horizontal="center" vertical="center" wrapText="1"/>
    </xf>
    <xf numFmtId="0" fontId="67" fillId="5" borderId="12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5" fillId="6" borderId="109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0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95" fillId="5" borderId="131" xfId="1" quotePrefix="1" applyFont="1" applyFill="1" applyBorder="1" applyAlignment="1">
      <alignment horizontal="center" vertical="center" wrapText="1"/>
    </xf>
    <xf numFmtId="0" fontId="95" fillId="5" borderId="127" xfId="1" quotePrefix="1" applyFont="1" applyFill="1" applyBorder="1" applyAlignment="1">
      <alignment horizontal="center" vertical="center" wrapText="1"/>
    </xf>
    <xf numFmtId="0" fontId="95" fillId="5" borderId="129" xfId="1" quotePrefix="1" applyFont="1" applyFill="1" applyBorder="1" applyAlignment="1">
      <alignment horizontal="center" vertical="center" wrapText="1"/>
    </xf>
    <xf numFmtId="0" fontId="95" fillId="6" borderId="117" xfId="2" applyFont="1" applyFill="1" applyBorder="1" applyAlignment="1">
      <alignment horizontal="center" vertical="center" wrapText="1"/>
    </xf>
    <xf numFmtId="0" fontId="95" fillId="6" borderId="116" xfId="2" applyFont="1" applyFill="1" applyBorder="1" applyAlignment="1">
      <alignment horizontal="center" vertical="center" wrapText="1"/>
    </xf>
    <xf numFmtId="0" fontId="95" fillId="6" borderId="115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7" xfId="26" applyFont="1" applyFill="1" applyBorder="1" applyAlignment="1">
      <alignment horizontal="center" vertical="center"/>
    </xf>
    <xf numFmtId="0" fontId="5" fillId="6" borderId="118" xfId="14" applyFont="1" applyFill="1" applyBorder="1" applyAlignment="1">
      <alignment horizontal="center" vertical="center" wrapText="1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9" xfId="2" applyFont="1" applyFill="1" applyBorder="1" applyAlignment="1">
      <alignment horizontal="center" vertical="center" wrapText="1"/>
    </xf>
    <xf numFmtId="0" fontId="95" fillId="6" borderId="29" xfId="2" applyFont="1" applyFill="1" applyBorder="1" applyAlignment="1">
      <alignment horizontal="center" vertical="center" wrapText="1"/>
    </xf>
    <xf numFmtId="0" fontId="95" fillId="6" borderId="19" xfId="2" applyFont="1" applyFill="1" applyBorder="1" applyAlignment="1">
      <alignment horizontal="center" vertical="center" wrapText="1"/>
    </xf>
    <xf numFmtId="0" fontId="95" fillId="6" borderId="26" xfId="2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40" xfId="2" applyFont="1" applyFill="1" applyBorder="1" applyAlignment="1">
      <alignment horizontal="center" vertical="center" wrapText="1"/>
    </xf>
    <xf numFmtId="0" fontId="5" fillId="6" borderId="112" xfId="14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102" fillId="5" borderId="9" xfId="26" applyFont="1" applyFill="1" applyBorder="1" applyAlignment="1">
      <alignment horizontal="center" vertical="center"/>
    </xf>
    <xf numFmtId="0" fontId="102" fillId="5" borderId="29" xfId="26" applyFont="1" applyFill="1" applyBorder="1" applyAlignment="1">
      <alignment horizontal="center" vertical="center"/>
    </xf>
    <xf numFmtId="0" fontId="102" fillId="5" borderId="19" xfId="26" applyFont="1" applyFill="1" applyBorder="1" applyAlignment="1">
      <alignment horizontal="center" vertical="center"/>
    </xf>
    <xf numFmtId="0" fontId="102" fillId="5" borderId="26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 vertical="center"/>
    </xf>
    <xf numFmtId="0" fontId="102" fillId="5" borderId="40" xfId="26" applyFont="1" applyFill="1" applyBorder="1" applyAlignment="1">
      <alignment horizontal="center" vertical="center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  <xf numFmtId="0" fontId="95" fillId="6" borderId="62" xfId="2" applyFont="1" applyFill="1" applyBorder="1" applyAlignment="1">
      <alignment horizontal="center" vertical="center" wrapText="1"/>
    </xf>
    <xf numFmtId="0" fontId="95" fillId="6" borderId="63" xfId="2" applyFont="1" applyFill="1" applyBorder="1" applyAlignment="1">
      <alignment horizontal="center" vertical="center" wrapText="1"/>
    </xf>
    <xf numFmtId="0" fontId="95" fillId="6" borderId="120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3" xfId="1" quotePrefix="1" applyFont="1" applyFill="1" applyBorder="1" applyAlignment="1">
      <alignment horizontal="center" vertical="center" wrapText="1"/>
    </xf>
    <xf numFmtId="0" fontId="95" fillId="5" borderId="31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3" xfId="13" quotePrefix="1" applyFont="1" applyFill="1" applyBorder="1" applyAlignment="1">
      <alignment horizontal="center" vertical="center" wrapText="1"/>
    </xf>
    <xf numFmtId="0" fontId="95" fillId="5" borderId="31" xfId="13" quotePrefix="1" applyFont="1" applyFill="1" applyBorder="1" applyAlignment="1">
      <alignment horizontal="center" vertical="center" wrapText="1"/>
    </xf>
    <xf numFmtId="0" fontId="5" fillId="6" borderId="108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0" xfId="16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88" fillId="5" borderId="29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44" fillId="5" borderId="199" xfId="0" applyFont="1" applyFill="1" applyBorder="1" applyAlignment="1">
      <alignment horizontal="left" vertical="center" wrapText="1"/>
    </xf>
    <xf numFmtId="0" fontId="94" fillId="5" borderId="236" xfId="26" applyFont="1" applyFill="1" applyBorder="1" applyAlignment="1">
      <alignment horizontal="center"/>
    </xf>
    <xf numFmtId="0" fontId="94" fillId="5" borderId="241" xfId="26" applyFont="1" applyFill="1" applyBorder="1" applyAlignment="1">
      <alignment horizontal="center"/>
    </xf>
    <xf numFmtId="0" fontId="94" fillId="5" borderId="244" xfId="26" applyFont="1" applyFill="1" applyBorder="1" applyAlignment="1">
      <alignment horizontal="center"/>
    </xf>
    <xf numFmtId="0" fontId="94" fillId="5" borderId="257" xfId="26" applyFont="1" applyFill="1" applyBorder="1" applyAlignment="1">
      <alignment horizontal="center"/>
    </xf>
    <xf numFmtId="0" fontId="94" fillId="5" borderId="233" xfId="26" applyFont="1" applyFill="1" applyBorder="1" applyAlignment="1">
      <alignment horizontal="center"/>
    </xf>
    <xf numFmtId="0" fontId="94" fillId="5" borderId="234" xfId="26" applyFont="1" applyFill="1" applyBorder="1" applyAlignment="1">
      <alignment horizontal="center"/>
    </xf>
    <xf numFmtId="0" fontId="94" fillId="5" borderId="235" xfId="26" applyFont="1" applyFill="1" applyBorder="1" applyAlignment="1">
      <alignment horizontal="center"/>
    </xf>
    <xf numFmtId="0" fontId="94" fillId="5" borderId="240" xfId="26" applyFont="1" applyFill="1" applyBorder="1" applyAlignment="1">
      <alignment horizontal="center"/>
    </xf>
    <xf numFmtId="0" fontId="94" fillId="5" borderId="260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201" xfId="26" applyFont="1" applyFill="1" applyBorder="1" applyAlignment="1">
      <alignment horizontal="center"/>
    </xf>
    <xf numFmtId="1" fontId="94" fillId="5" borderId="205" xfId="26" applyNumberFormat="1" applyFont="1" applyFill="1" applyBorder="1" applyAlignment="1">
      <alignment horizontal="center"/>
    </xf>
    <xf numFmtId="1" fontId="94" fillId="5" borderId="200" xfId="26" applyNumberFormat="1" applyFont="1" applyFill="1" applyBorder="1" applyAlignment="1">
      <alignment horizontal="center"/>
    </xf>
    <xf numFmtId="1" fontId="94" fillId="5" borderId="206" xfId="26" applyNumberFormat="1" applyFont="1" applyFill="1" applyBorder="1" applyAlignment="1">
      <alignment horizontal="center"/>
    </xf>
    <xf numFmtId="1" fontId="94" fillId="5" borderId="204" xfId="26" applyNumberFormat="1" applyFont="1" applyFill="1" applyBorder="1" applyAlignment="1">
      <alignment horizontal="center"/>
    </xf>
    <xf numFmtId="1" fontId="94" fillId="5" borderId="211" xfId="26" applyNumberFormat="1" applyFont="1" applyFill="1" applyBorder="1" applyAlignment="1">
      <alignment horizontal="center"/>
    </xf>
    <xf numFmtId="1" fontId="94" fillId="5" borderId="212" xfId="26" applyNumberFormat="1" applyFont="1" applyFill="1" applyBorder="1" applyAlignment="1">
      <alignment horizontal="center"/>
    </xf>
    <xf numFmtId="1" fontId="94" fillId="5" borderId="213" xfId="26" applyNumberFormat="1" applyFont="1" applyFill="1" applyBorder="1" applyAlignment="1">
      <alignment horizontal="center"/>
    </xf>
    <xf numFmtId="1" fontId="94" fillId="5" borderId="199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201" xfId="26" applyNumberFormat="1" applyFont="1" applyFill="1" applyBorder="1" applyAlignment="1">
      <alignment horizontal="center"/>
    </xf>
    <xf numFmtId="0" fontId="44" fillId="5" borderId="211" xfId="0" applyFont="1" applyFill="1" applyBorder="1" applyAlignment="1">
      <alignment horizontal="left" vertical="center" wrapText="1"/>
    </xf>
    <xf numFmtId="0" fontId="94" fillId="5" borderId="231" xfId="26" applyFont="1" applyFill="1" applyBorder="1" applyAlignment="1">
      <alignment horizontal="center"/>
    </xf>
    <xf numFmtId="0" fontId="94" fillId="5" borderId="212" xfId="26" applyFont="1" applyFill="1" applyBorder="1" applyAlignment="1">
      <alignment horizontal="center"/>
    </xf>
    <xf numFmtId="0" fontId="94" fillId="5" borderId="221" xfId="26" applyFont="1" applyFill="1" applyBorder="1" applyAlignment="1">
      <alignment horizontal="center"/>
    </xf>
    <xf numFmtId="0" fontId="94" fillId="5" borderId="214" xfId="26" applyFont="1" applyFill="1" applyBorder="1" applyAlignment="1">
      <alignment horizontal="center"/>
    </xf>
    <xf numFmtId="0" fontId="94" fillId="5" borderId="211" xfId="26" applyFont="1" applyFill="1" applyBorder="1" applyAlignment="1">
      <alignment horizontal="center"/>
    </xf>
    <xf numFmtId="0" fontId="94" fillId="5" borderId="213" xfId="26" applyFont="1" applyFill="1" applyBorder="1" applyAlignment="1">
      <alignment horizontal="center"/>
    </xf>
    <xf numFmtId="0" fontId="94" fillId="5" borderId="215" xfId="26" applyFont="1" applyFill="1" applyBorder="1" applyAlignment="1">
      <alignment horizontal="center"/>
    </xf>
    <xf numFmtId="0" fontId="94" fillId="5" borderId="262" xfId="26" applyFont="1" applyFill="1" applyBorder="1" applyAlignment="1">
      <alignment horizontal="center"/>
    </xf>
    <xf numFmtId="0" fontId="80" fillId="5" borderId="218" xfId="0" applyFont="1" applyFill="1" applyBorder="1" applyAlignment="1">
      <alignment horizontal="left" vertical="center" wrapText="1"/>
    </xf>
    <xf numFmtId="0" fontId="94" fillId="5" borderId="230" xfId="26" applyFont="1" applyFill="1" applyBorder="1" applyAlignment="1">
      <alignment horizontal="center"/>
    </xf>
    <xf numFmtId="0" fontId="94" fillId="5" borderId="222" xfId="26" applyFont="1" applyFill="1" applyBorder="1" applyAlignment="1">
      <alignment horizontal="center"/>
    </xf>
    <xf numFmtId="0" fontId="94" fillId="5" borderId="216" xfId="26" applyFont="1" applyFill="1" applyBorder="1" applyAlignment="1">
      <alignment horizontal="center"/>
    </xf>
    <xf numFmtId="0" fontId="94" fillId="5" borderId="217" xfId="26" applyFont="1" applyFill="1" applyBorder="1" applyAlignment="1">
      <alignment horizontal="center"/>
    </xf>
    <xf numFmtId="0" fontId="94" fillId="5" borderId="220" xfId="26" applyFont="1" applyFill="1" applyBorder="1" applyAlignment="1">
      <alignment horizontal="center"/>
    </xf>
    <xf numFmtId="0" fontId="94" fillId="5" borderId="261" xfId="26" applyFont="1" applyFill="1" applyBorder="1" applyAlignment="1">
      <alignment horizontal="center"/>
    </xf>
    <xf numFmtId="0" fontId="80" fillId="5" borderId="215" xfId="0" applyFont="1" applyFill="1" applyBorder="1" applyAlignment="1">
      <alignment horizontal="left" vertical="center" wrapText="1"/>
    </xf>
    <xf numFmtId="0" fontId="80" fillId="5" borderId="261" xfId="0" applyFont="1" applyFill="1" applyBorder="1" applyAlignment="1">
      <alignment horizontal="left" vertical="center" wrapText="1"/>
    </xf>
    <xf numFmtId="0" fontId="94" fillId="5" borderId="218" xfId="26" applyFont="1" applyFill="1" applyBorder="1" applyAlignment="1">
      <alignment horizontal="center"/>
    </xf>
    <xf numFmtId="0" fontId="94" fillId="5" borderId="249" xfId="26" applyFont="1" applyFill="1" applyBorder="1" applyAlignment="1">
      <alignment horizontal="center"/>
    </xf>
    <xf numFmtId="0" fontId="94" fillId="5" borderId="246" xfId="26" applyFont="1" applyFill="1" applyBorder="1" applyAlignment="1">
      <alignment horizontal="center"/>
    </xf>
    <xf numFmtId="0" fontId="94" fillId="5" borderId="250" xfId="26" applyFont="1" applyFill="1" applyBorder="1" applyAlignment="1">
      <alignment horizontal="center"/>
    </xf>
    <xf numFmtId="0" fontId="94" fillId="5" borderId="197" xfId="26" applyFont="1" applyFill="1" applyBorder="1" applyAlignment="1">
      <alignment horizontal="center"/>
    </xf>
    <xf numFmtId="0" fontId="94" fillId="5" borderId="187" xfId="26" applyFont="1" applyFill="1" applyBorder="1" applyAlignment="1">
      <alignment horizontal="center"/>
    </xf>
    <xf numFmtId="0" fontId="94" fillId="5" borderId="208" xfId="26" applyFont="1" applyFill="1" applyBorder="1" applyAlignment="1">
      <alignment horizontal="center"/>
    </xf>
    <xf numFmtId="0" fontId="44" fillId="5" borderId="205" xfId="0" applyFont="1" applyFill="1" applyBorder="1" applyAlignment="1">
      <alignment horizontal="left" vertical="center" wrapText="1"/>
    </xf>
    <xf numFmtId="0" fontId="94" fillId="5" borderId="223" xfId="26" applyFont="1" applyFill="1" applyBorder="1" applyAlignment="1">
      <alignment horizontal="center"/>
    </xf>
    <xf numFmtId="0" fontId="94" fillId="5" borderId="210" xfId="26" applyFont="1" applyFill="1" applyBorder="1" applyAlignment="1">
      <alignment horizontal="center"/>
    </xf>
    <xf numFmtId="0" fontId="94" fillId="5" borderId="151" xfId="26" applyFont="1" applyFill="1" applyBorder="1" applyAlignment="1">
      <alignment horizontal="center"/>
    </xf>
    <xf numFmtId="1" fontId="94" fillId="5" borderId="231" xfId="26" applyNumberFormat="1" applyFont="1" applyFill="1" applyBorder="1" applyAlignment="1">
      <alignment horizontal="center"/>
    </xf>
    <xf numFmtId="1" fontId="94" fillId="5" borderId="214" xfId="26" applyNumberFormat="1" applyFont="1" applyFill="1" applyBorder="1" applyAlignment="1">
      <alignment horizontal="center"/>
    </xf>
    <xf numFmtId="1" fontId="94" fillId="5" borderId="221" xfId="26" applyNumberFormat="1" applyFont="1" applyFill="1" applyBorder="1" applyAlignment="1">
      <alignment horizontal="center"/>
    </xf>
    <xf numFmtId="0" fontId="44" fillId="5" borderId="231" xfId="0" applyFont="1" applyFill="1" applyBorder="1" applyAlignment="1">
      <alignment horizontal="left" vertical="center" wrapText="1"/>
    </xf>
    <xf numFmtId="0" fontId="80" fillId="5" borderId="224" xfId="0" applyFont="1" applyFill="1" applyBorder="1" applyAlignment="1">
      <alignment horizontal="left" vertical="center" wrapText="1"/>
    </xf>
    <xf numFmtId="0" fontId="94" fillId="5" borderId="253" xfId="26" applyFont="1" applyFill="1" applyBorder="1" applyAlignment="1">
      <alignment horizontal="center"/>
    </xf>
    <xf numFmtId="0" fontId="94" fillId="5" borderId="178" xfId="26" applyFont="1" applyFill="1" applyBorder="1" applyAlignment="1">
      <alignment horizontal="center"/>
    </xf>
    <xf numFmtId="0" fontId="94" fillId="5" borderId="258" xfId="26" applyFont="1" applyFill="1" applyBorder="1" applyAlignment="1">
      <alignment horizontal="center"/>
    </xf>
    <xf numFmtId="0" fontId="44" fillId="5" borderId="209" xfId="0" applyFont="1" applyFill="1" applyBorder="1" applyAlignment="1">
      <alignment horizontal="left" vertical="center" wrapText="1"/>
    </xf>
    <xf numFmtId="0" fontId="94" fillId="5" borderId="242" xfId="26" applyFont="1" applyFill="1" applyBorder="1" applyAlignment="1">
      <alignment horizontal="center"/>
    </xf>
    <xf numFmtId="0" fontId="44" fillId="5" borderId="197" xfId="0" applyFont="1" applyFill="1" applyBorder="1" applyAlignment="1">
      <alignment horizontal="left" vertical="center" wrapText="1"/>
    </xf>
    <xf numFmtId="0" fontId="80" fillId="5" borderId="213" xfId="0" applyFont="1" applyFill="1" applyBorder="1" applyAlignment="1">
      <alignment horizontal="left" vertical="center" wrapText="1"/>
    </xf>
    <xf numFmtId="0" fontId="94" fillId="5" borderId="248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4" fillId="5" borderId="14" xfId="26" applyFont="1" applyFill="1" applyBorder="1" applyAlignment="1">
      <alignment horizontal="center"/>
    </xf>
    <xf numFmtId="0" fontId="94" fillId="5" borderId="27" xfId="26" applyFont="1" applyFill="1" applyBorder="1" applyAlignment="1">
      <alignment horizontal="center"/>
    </xf>
    <xf numFmtId="0" fontId="94" fillId="5" borderId="28" xfId="26" applyFont="1" applyFill="1" applyBorder="1" applyAlignment="1">
      <alignment horizontal="center"/>
    </xf>
    <xf numFmtId="0" fontId="94" fillId="5" borderId="24" xfId="26" applyFont="1" applyFill="1" applyBorder="1" applyAlignment="1">
      <alignment horizontal="center"/>
    </xf>
    <xf numFmtId="0" fontId="94" fillId="5" borderId="17" xfId="26" applyFont="1" applyFill="1" applyBorder="1" applyAlignment="1">
      <alignment horizontal="center"/>
    </xf>
    <xf numFmtId="0" fontId="94" fillId="5" borderId="238" xfId="26" applyFont="1" applyFill="1" applyBorder="1" applyAlignment="1">
      <alignment horizontal="center"/>
    </xf>
    <xf numFmtId="0" fontId="80" fillId="5" borderId="197" xfId="0" applyFont="1" applyFill="1" applyBorder="1" applyAlignment="1">
      <alignment horizontal="left" vertical="center" wrapText="1"/>
    </xf>
    <xf numFmtId="0" fontId="80" fillId="5" borderId="250" xfId="0" applyFont="1" applyFill="1" applyBorder="1" applyAlignment="1">
      <alignment horizontal="left" vertical="center" wrapText="1"/>
    </xf>
    <xf numFmtId="0" fontId="94" fillId="5" borderId="245" xfId="26" applyFont="1" applyFill="1" applyBorder="1" applyAlignment="1">
      <alignment horizontal="center"/>
    </xf>
    <xf numFmtId="0" fontId="94" fillId="5" borderId="180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topLeftCell="A7" zoomScale="50" zoomScaleNormal="50" workbookViewId="0">
      <selection activeCell="AB14" sqref="AB14"/>
    </sheetView>
  </sheetViews>
  <sheetFormatPr defaultRowHeight="25.5" outlineLevelRow="1" x14ac:dyDescent="0.35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669" t="s">
        <v>121</v>
      </c>
      <c r="B1" s="3669"/>
      <c r="C1" s="3669"/>
      <c r="D1" s="3669"/>
      <c r="E1" s="3669"/>
      <c r="F1" s="3669"/>
      <c r="G1" s="3669"/>
      <c r="H1" s="3669"/>
      <c r="I1" s="3669"/>
      <c r="J1" s="3669"/>
      <c r="K1" s="3669"/>
      <c r="L1" s="3669"/>
      <c r="M1" s="3669"/>
      <c r="N1" s="3669"/>
      <c r="O1" s="3669"/>
      <c r="P1" s="3669"/>
      <c r="Q1" s="3669"/>
      <c r="R1" s="3669"/>
      <c r="S1" s="3669"/>
      <c r="T1" s="3669"/>
      <c r="U1" s="3669"/>
      <c r="V1" s="3669"/>
      <c r="W1" s="3669"/>
    </row>
    <row r="2" spans="1:24" ht="9.75" customHeight="1" x14ac:dyDescent="0.35">
      <c r="A2" s="3670"/>
      <c r="B2" s="3670"/>
      <c r="C2" s="3670"/>
      <c r="D2" s="3670"/>
      <c r="E2" s="3670"/>
      <c r="F2" s="3670"/>
      <c r="G2" s="3670"/>
      <c r="H2" s="3670"/>
      <c r="I2" s="3670"/>
      <c r="J2" s="3670"/>
      <c r="K2" s="3670"/>
      <c r="L2" s="3670"/>
      <c r="M2" s="3670"/>
      <c r="N2" s="3670"/>
      <c r="O2" s="3670"/>
      <c r="P2" s="3670"/>
      <c r="Q2" s="3670"/>
      <c r="R2" s="3670"/>
      <c r="S2" s="3670"/>
      <c r="T2" s="3670"/>
      <c r="U2" s="3670"/>
      <c r="V2" s="3670"/>
      <c r="W2" s="3670"/>
    </row>
    <row r="3" spans="1:24" ht="30" customHeight="1" x14ac:dyDescent="0.35">
      <c r="A3" s="3671" t="s">
        <v>386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3671"/>
      <c r="O3" s="3671"/>
      <c r="P3" s="3671"/>
      <c r="Q3" s="3671"/>
      <c r="R3" s="3671"/>
      <c r="S3" s="3671"/>
      <c r="T3" s="3671"/>
      <c r="U3" s="3671"/>
      <c r="V3" s="3671"/>
      <c r="W3" s="3671"/>
    </row>
    <row r="4" spans="1:24" ht="22.5" customHeight="1" thickBot="1" x14ac:dyDescent="0.4">
      <c r="B4" s="4"/>
    </row>
    <row r="5" spans="1:24" ht="33" customHeight="1" x14ac:dyDescent="0.35">
      <c r="B5" s="3672" t="s">
        <v>9</v>
      </c>
      <c r="C5" s="3656" t="s">
        <v>0</v>
      </c>
      <c r="D5" s="3657"/>
      <c r="E5" s="3658"/>
      <c r="F5" s="3656" t="s">
        <v>1</v>
      </c>
      <c r="G5" s="3657"/>
      <c r="H5" s="3658"/>
      <c r="I5" s="3656" t="s">
        <v>2</v>
      </c>
      <c r="J5" s="3657"/>
      <c r="K5" s="3658"/>
      <c r="L5" s="3656" t="s">
        <v>3</v>
      </c>
      <c r="M5" s="3657"/>
      <c r="N5" s="3658"/>
      <c r="O5" s="3656">
        <v>5</v>
      </c>
      <c r="P5" s="3657"/>
      <c r="Q5" s="3658"/>
      <c r="R5" s="3656">
        <v>6</v>
      </c>
      <c r="S5" s="3657"/>
      <c r="T5" s="3658"/>
      <c r="U5" s="3662" t="s">
        <v>334</v>
      </c>
      <c r="V5" s="3663"/>
      <c r="W5" s="3664"/>
    </row>
    <row r="6" spans="1:24" ht="16.5" customHeight="1" thickBot="1" x14ac:dyDescent="0.4">
      <c r="B6" s="3673"/>
      <c r="C6" s="3659"/>
      <c r="D6" s="3660"/>
      <c r="E6" s="3661"/>
      <c r="F6" s="3659"/>
      <c r="G6" s="3660"/>
      <c r="H6" s="3661"/>
      <c r="I6" s="3659"/>
      <c r="J6" s="3660"/>
      <c r="K6" s="3661"/>
      <c r="L6" s="3659"/>
      <c r="M6" s="3660"/>
      <c r="N6" s="3661"/>
      <c r="O6" s="3659"/>
      <c r="P6" s="3660"/>
      <c r="Q6" s="3661"/>
      <c r="R6" s="3659"/>
      <c r="S6" s="3660"/>
      <c r="T6" s="3661"/>
      <c r="U6" s="3665"/>
      <c r="V6" s="3666"/>
      <c r="W6" s="3667"/>
    </row>
    <row r="7" spans="1:24" ht="92.25" customHeight="1" thickBot="1" x14ac:dyDescent="0.4">
      <c r="B7" s="3674"/>
      <c r="C7" s="262" t="s">
        <v>26</v>
      </c>
      <c r="D7" s="263" t="s">
        <v>27</v>
      </c>
      <c r="E7" s="264" t="s">
        <v>4</v>
      </c>
      <c r="F7" s="262" t="s">
        <v>26</v>
      </c>
      <c r="G7" s="263" t="s">
        <v>27</v>
      </c>
      <c r="H7" s="264" t="s">
        <v>4</v>
      </c>
      <c r="I7" s="262" t="s">
        <v>26</v>
      </c>
      <c r="J7" s="263" t="s">
        <v>27</v>
      </c>
      <c r="K7" s="264" t="s">
        <v>4</v>
      </c>
      <c r="L7" s="262" t="s">
        <v>26</v>
      </c>
      <c r="M7" s="263" t="s">
        <v>27</v>
      </c>
      <c r="N7" s="264" t="s">
        <v>4</v>
      </c>
      <c r="O7" s="262" t="s">
        <v>26</v>
      </c>
      <c r="P7" s="263" t="s">
        <v>27</v>
      </c>
      <c r="Q7" s="264" t="s">
        <v>4</v>
      </c>
      <c r="R7" s="262" t="s">
        <v>26</v>
      </c>
      <c r="S7" s="263" t="s">
        <v>27</v>
      </c>
      <c r="T7" s="264" t="s">
        <v>4</v>
      </c>
      <c r="U7" s="262" t="s">
        <v>26</v>
      </c>
      <c r="V7" s="263" t="s">
        <v>27</v>
      </c>
      <c r="W7" s="264" t="s">
        <v>4</v>
      </c>
    </row>
    <row r="8" spans="1:24" ht="34.5" customHeight="1" outlineLevel="1" thickBot="1" x14ac:dyDescent="0.4">
      <c r="B8" s="519" t="s">
        <v>22</v>
      </c>
      <c r="C8" s="512"/>
      <c r="D8" s="514"/>
      <c r="E8" s="520"/>
      <c r="F8" s="521"/>
      <c r="G8" s="514"/>
      <c r="H8" s="514"/>
      <c r="I8" s="514"/>
      <c r="J8" s="514"/>
      <c r="K8" s="520"/>
      <c r="L8" s="512"/>
      <c r="M8" s="514"/>
      <c r="N8" s="514"/>
      <c r="O8" s="514"/>
      <c r="P8" s="514"/>
      <c r="Q8" s="520"/>
      <c r="R8" s="512"/>
      <c r="S8" s="513"/>
      <c r="T8" s="514"/>
      <c r="U8" s="521"/>
      <c r="V8" s="522"/>
      <c r="W8" s="522"/>
      <c r="X8" s="278"/>
    </row>
    <row r="9" spans="1:24" ht="31.5" customHeight="1" outlineLevel="1" x14ac:dyDescent="0.35">
      <c r="B9" s="3044" t="s">
        <v>168</v>
      </c>
      <c r="C9" s="3050">
        <v>334</v>
      </c>
      <c r="D9" s="3046">
        <v>195</v>
      </c>
      <c r="E9" s="3045">
        <v>529</v>
      </c>
      <c r="F9" s="3050">
        <v>333</v>
      </c>
      <c r="G9" s="3046">
        <v>367</v>
      </c>
      <c r="H9" s="3046">
        <v>700</v>
      </c>
      <c r="I9" s="3046">
        <v>335</v>
      </c>
      <c r="J9" s="3046">
        <v>319</v>
      </c>
      <c r="K9" s="3045">
        <v>654</v>
      </c>
      <c r="L9" s="3050">
        <v>292</v>
      </c>
      <c r="M9" s="3046">
        <v>231</v>
      </c>
      <c r="N9" s="3046">
        <v>523</v>
      </c>
      <c r="O9" s="3046">
        <v>292</v>
      </c>
      <c r="P9" s="3046">
        <v>159</v>
      </c>
      <c r="Q9" s="3045">
        <v>451</v>
      </c>
      <c r="R9" s="3050">
        <v>281</v>
      </c>
      <c r="S9" s="3046">
        <v>205</v>
      </c>
      <c r="T9" s="3046">
        <v>486</v>
      </c>
      <c r="U9" s="516">
        <f t="shared" ref="U9:U11" si="0">C9+F9+I9+L9+O9+R9</f>
        <v>1867</v>
      </c>
      <c r="V9" s="515">
        <f t="shared" ref="V9:V11" si="1">D9+G9+J9+M9+P9+S9</f>
        <v>1476</v>
      </c>
      <c r="W9" s="515">
        <f t="shared" ref="W9:W11" si="2">E9+H9+K9+N9+Q9+T9</f>
        <v>3343</v>
      </c>
      <c r="X9" s="278"/>
    </row>
    <row r="10" spans="1:24" ht="27.75" customHeight="1" outlineLevel="1" x14ac:dyDescent="0.4">
      <c r="B10" s="3047" t="s">
        <v>169</v>
      </c>
      <c r="C10" s="1091">
        <v>100</v>
      </c>
      <c r="D10" s="1092">
        <v>25</v>
      </c>
      <c r="E10" s="1093">
        <v>125</v>
      </c>
      <c r="F10" s="1091">
        <v>98</v>
      </c>
      <c r="G10" s="1092">
        <v>52</v>
      </c>
      <c r="H10" s="1092">
        <v>150</v>
      </c>
      <c r="I10" s="1092">
        <v>98</v>
      </c>
      <c r="J10" s="1092">
        <v>58</v>
      </c>
      <c r="K10" s="1093">
        <v>156</v>
      </c>
      <c r="L10" s="1091">
        <v>76</v>
      </c>
      <c r="M10" s="1092">
        <v>7</v>
      </c>
      <c r="N10" s="1092">
        <v>83</v>
      </c>
      <c r="O10" s="1092">
        <v>68</v>
      </c>
      <c r="P10" s="1092">
        <v>9</v>
      </c>
      <c r="Q10" s="1093">
        <v>77</v>
      </c>
      <c r="R10" s="1091">
        <v>65</v>
      </c>
      <c r="S10" s="1092">
        <v>10</v>
      </c>
      <c r="T10" s="1092">
        <v>75</v>
      </c>
      <c r="U10" s="517">
        <f t="shared" si="0"/>
        <v>505</v>
      </c>
      <c r="V10" s="518">
        <f t="shared" si="1"/>
        <v>161</v>
      </c>
      <c r="W10" s="518">
        <f t="shared" si="2"/>
        <v>666</v>
      </c>
      <c r="X10" s="278"/>
    </row>
    <row r="11" spans="1:24" ht="34.5" customHeight="1" outlineLevel="1" x14ac:dyDescent="0.4">
      <c r="B11" s="3047" t="s">
        <v>170</v>
      </c>
      <c r="C11" s="1094">
        <v>30</v>
      </c>
      <c r="D11" s="1095">
        <v>131</v>
      </c>
      <c r="E11" s="1096">
        <v>161</v>
      </c>
      <c r="F11" s="1094">
        <v>31</v>
      </c>
      <c r="G11" s="1095">
        <v>107</v>
      </c>
      <c r="H11" s="1095">
        <v>138</v>
      </c>
      <c r="I11" s="1095">
        <v>35</v>
      </c>
      <c r="J11" s="1095">
        <v>120</v>
      </c>
      <c r="K11" s="1096">
        <v>155</v>
      </c>
      <c r="L11" s="1094">
        <v>31</v>
      </c>
      <c r="M11" s="1095">
        <v>59</v>
      </c>
      <c r="N11" s="1095">
        <v>90</v>
      </c>
      <c r="O11" s="1095">
        <v>32</v>
      </c>
      <c r="P11" s="1095">
        <v>70</v>
      </c>
      <c r="Q11" s="1096">
        <v>102</v>
      </c>
      <c r="R11" s="1094"/>
      <c r="S11" s="1095"/>
      <c r="T11" s="1095"/>
      <c r="U11" s="517">
        <f t="shared" si="0"/>
        <v>159</v>
      </c>
      <c r="V11" s="518">
        <f t="shared" si="1"/>
        <v>487</v>
      </c>
      <c r="W11" s="518">
        <f t="shared" si="2"/>
        <v>646</v>
      </c>
      <c r="X11" s="278"/>
    </row>
    <row r="12" spans="1:24" ht="34.5" customHeight="1" outlineLevel="1" thickBot="1" x14ac:dyDescent="0.45">
      <c r="B12" s="3049" t="s">
        <v>171</v>
      </c>
      <c r="C12" s="1097">
        <v>34</v>
      </c>
      <c r="D12" s="1098">
        <v>15</v>
      </c>
      <c r="E12" s="1090">
        <v>49</v>
      </c>
      <c r="F12" s="1097">
        <v>44</v>
      </c>
      <c r="G12" s="1098">
        <v>17</v>
      </c>
      <c r="H12" s="1090">
        <v>61</v>
      </c>
      <c r="I12" s="1097">
        <v>45</v>
      </c>
      <c r="J12" s="1098">
        <v>22</v>
      </c>
      <c r="K12" s="1098">
        <v>67</v>
      </c>
      <c r="L12" s="1098">
        <v>37</v>
      </c>
      <c r="M12" s="1098">
        <v>5</v>
      </c>
      <c r="N12" s="1090">
        <v>42</v>
      </c>
      <c r="O12" s="1097">
        <v>42</v>
      </c>
      <c r="P12" s="1098">
        <v>7</v>
      </c>
      <c r="Q12" s="1098">
        <v>49</v>
      </c>
      <c r="R12" s="1097"/>
      <c r="S12" s="1098"/>
      <c r="T12" s="1098"/>
      <c r="U12" s="531">
        <f t="shared" ref="U12" si="3">C12+F12+I12+L12+O12+R12</f>
        <v>202</v>
      </c>
      <c r="V12" s="532">
        <f t="shared" ref="V12" si="4">D12+G12+J12+M12+P12+S12</f>
        <v>66</v>
      </c>
      <c r="W12" s="532">
        <f t="shared" ref="W12" si="5">E12+H12+K12+N12+Q12+T12</f>
        <v>268</v>
      </c>
    </row>
    <row r="13" spans="1:24" s="430" customFormat="1" ht="30" customHeight="1" outlineLevel="1" thickBot="1" x14ac:dyDescent="0.4">
      <c r="B13" s="511" t="s">
        <v>16</v>
      </c>
      <c r="C13" s="533">
        <f t="shared" ref="C13:W13" si="6">SUM(C9:C12)</f>
        <v>498</v>
      </c>
      <c r="D13" s="533">
        <f t="shared" si="6"/>
        <v>366</v>
      </c>
      <c r="E13" s="533">
        <f t="shared" si="6"/>
        <v>864</v>
      </c>
      <c r="F13" s="533">
        <f t="shared" si="6"/>
        <v>506</v>
      </c>
      <c r="G13" s="533">
        <f t="shared" si="6"/>
        <v>543</v>
      </c>
      <c r="H13" s="533">
        <f t="shared" si="6"/>
        <v>1049</v>
      </c>
      <c r="I13" s="533">
        <f t="shared" si="6"/>
        <v>513</v>
      </c>
      <c r="J13" s="533">
        <f t="shared" si="6"/>
        <v>519</v>
      </c>
      <c r="K13" s="533">
        <f t="shared" si="6"/>
        <v>1032</v>
      </c>
      <c r="L13" s="533">
        <f t="shared" si="6"/>
        <v>436</v>
      </c>
      <c r="M13" s="533">
        <f t="shared" si="6"/>
        <v>302</v>
      </c>
      <c r="N13" s="533">
        <f t="shared" si="6"/>
        <v>738</v>
      </c>
      <c r="O13" s="533">
        <f t="shared" si="6"/>
        <v>434</v>
      </c>
      <c r="P13" s="533">
        <f t="shared" si="6"/>
        <v>245</v>
      </c>
      <c r="Q13" s="533">
        <f t="shared" si="6"/>
        <v>679</v>
      </c>
      <c r="R13" s="533">
        <f t="shared" si="6"/>
        <v>346</v>
      </c>
      <c r="S13" s="533">
        <f t="shared" si="6"/>
        <v>215</v>
      </c>
      <c r="T13" s="534">
        <f t="shared" si="6"/>
        <v>561</v>
      </c>
      <c r="U13" s="543">
        <f t="shared" si="6"/>
        <v>2733</v>
      </c>
      <c r="V13" s="544">
        <f t="shared" si="6"/>
        <v>2190</v>
      </c>
      <c r="W13" s="545">
        <f t="shared" si="6"/>
        <v>4923</v>
      </c>
    </row>
    <row r="14" spans="1:24" ht="36" customHeight="1" thickBot="1" x14ac:dyDescent="0.4">
      <c r="B14" s="480" t="s">
        <v>23</v>
      </c>
      <c r="C14" s="481"/>
      <c r="D14" s="481"/>
      <c r="E14" s="481"/>
      <c r="F14" s="481"/>
      <c r="G14" s="481"/>
      <c r="H14" s="481"/>
      <c r="I14" s="481"/>
      <c r="J14" s="481"/>
      <c r="K14" s="481"/>
      <c r="L14" s="481"/>
      <c r="M14" s="481"/>
      <c r="N14" s="481"/>
      <c r="O14" s="481"/>
      <c r="P14" s="481"/>
      <c r="Q14" s="481"/>
      <c r="R14" s="481"/>
      <c r="S14" s="481"/>
      <c r="T14" s="535"/>
      <c r="U14" s="503"/>
      <c r="V14" s="502"/>
      <c r="W14" s="495"/>
      <c r="X14" s="278"/>
    </row>
    <row r="15" spans="1:24" ht="30.75" customHeight="1" thickBot="1" x14ac:dyDescent="0.4">
      <c r="B15" s="482" t="s">
        <v>11</v>
      </c>
      <c r="C15" s="483"/>
      <c r="D15" s="484"/>
      <c r="E15" s="485"/>
      <c r="F15" s="483"/>
      <c r="G15" s="484"/>
      <c r="H15" s="484"/>
      <c r="I15" s="484"/>
      <c r="J15" s="484"/>
      <c r="K15" s="485"/>
      <c r="L15" s="483"/>
      <c r="M15" s="484"/>
      <c r="N15" s="484"/>
      <c r="O15" s="484"/>
      <c r="P15" s="484"/>
      <c r="Q15" s="485"/>
      <c r="R15" s="483"/>
      <c r="S15" s="484"/>
      <c r="T15" s="536"/>
      <c r="U15" s="538"/>
      <c r="V15" s="539"/>
      <c r="W15" s="539"/>
      <c r="X15" s="278"/>
    </row>
    <row r="16" spans="1:24" ht="30.75" customHeight="1" outlineLevel="1" x14ac:dyDescent="0.35">
      <c r="B16" s="3044" t="s">
        <v>168</v>
      </c>
      <c r="C16" s="3050">
        <v>311</v>
      </c>
      <c r="D16" s="3046">
        <v>137</v>
      </c>
      <c r="E16" s="3045">
        <v>448</v>
      </c>
      <c r="F16" s="3050">
        <v>320</v>
      </c>
      <c r="G16" s="3046">
        <v>77</v>
      </c>
      <c r="H16" s="3046">
        <v>397</v>
      </c>
      <c r="I16" s="3046">
        <v>319</v>
      </c>
      <c r="J16" s="3046">
        <v>91</v>
      </c>
      <c r="K16" s="3045">
        <v>410</v>
      </c>
      <c r="L16" s="3050">
        <v>278</v>
      </c>
      <c r="M16" s="3046">
        <v>25</v>
      </c>
      <c r="N16" s="3046">
        <v>303</v>
      </c>
      <c r="O16" s="3046">
        <v>274</v>
      </c>
      <c r="P16" s="3046">
        <v>14</v>
      </c>
      <c r="Q16" s="3045">
        <v>288</v>
      </c>
      <c r="R16" s="3050">
        <v>262</v>
      </c>
      <c r="S16" s="3046">
        <v>30</v>
      </c>
      <c r="T16" s="3046">
        <v>292</v>
      </c>
      <c r="U16" s="516">
        <f>C16+F16+I16+L16+O16+R16</f>
        <v>1764</v>
      </c>
      <c r="V16" s="515">
        <f t="shared" ref="V16:W16" si="7">D16+G16+J16+M16+P16+S16</f>
        <v>374</v>
      </c>
      <c r="W16" s="515">
        <f t="shared" si="7"/>
        <v>2138</v>
      </c>
      <c r="X16" s="278"/>
    </row>
    <row r="17" spans="2:24" ht="30" customHeight="1" outlineLevel="1" x14ac:dyDescent="0.35">
      <c r="B17" s="3047" t="s">
        <v>169</v>
      </c>
      <c r="C17" s="1100">
        <v>99</v>
      </c>
      <c r="D17" s="1101">
        <v>24</v>
      </c>
      <c r="E17" s="1102">
        <v>123</v>
      </c>
      <c r="F17" s="1103">
        <v>97</v>
      </c>
      <c r="G17" s="1101">
        <v>51</v>
      </c>
      <c r="H17" s="1101">
        <v>148</v>
      </c>
      <c r="I17" s="1101">
        <v>98</v>
      </c>
      <c r="J17" s="1101">
        <v>57</v>
      </c>
      <c r="K17" s="1102">
        <v>155</v>
      </c>
      <c r="L17" s="1103">
        <v>74</v>
      </c>
      <c r="M17" s="1104">
        <v>6</v>
      </c>
      <c r="N17" s="1104">
        <v>80</v>
      </c>
      <c r="O17" s="1101">
        <v>67</v>
      </c>
      <c r="P17" s="1101">
        <v>9</v>
      </c>
      <c r="Q17" s="1102">
        <v>76</v>
      </c>
      <c r="R17" s="1103">
        <v>64</v>
      </c>
      <c r="S17" s="1101">
        <v>10</v>
      </c>
      <c r="T17" s="1101">
        <v>74</v>
      </c>
      <c r="U17" s="517">
        <f t="shared" ref="U17:U19" si="8">C17+F17+I17+L17+O17+R17</f>
        <v>499</v>
      </c>
      <c r="V17" s="518">
        <f t="shared" ref="V17:V19" si="9">D17+G17+J17+M17+P17+S17</f>
        <v>157</v>
      </c>
      <c r="W17" s="518">
        <f t="shared" ref="W17:W19" si="10">E17+H17+K17+N17+Q17+T17</f>
        <v>656</v>
      </c>
      <c r="X17" s="278"/>
    </row>
    <row r="18" spans="2:24" ht="25.5" customHeight="1" outlineLevel="1" x14ac:dyDescent="0.4">
      <c r="B18" s="3047" t="s">
        <v>170</v>
      </c>
      <c r="C18" s="1091">
        <v>24</v>
      </c>
      <c r="D18" s="1092">
        <v>119</v>
      </c>
      <c r="E18" s="1093">
        <v>143</v>
      </c>
      <c r="F18" s="1091">
        <v>30</v>
      </c>
      <c r="G18" s="1092">
        <v>97</v>
      </c>
      <c r="H18" s="1092">
        <v>127</v>
      </c>
      <c r="I18" s="1092">
        <v>30</v>
      </c>
      <c r="J18" s="1092">
        <v>107</v>
      </c>
      <c r="K18" s="1093">
        <v>137</v>
      </c>
      <c r="L18" s="1091">
        <v>30</v>
      </c>
      <c r="M18" s="1092">
        <v>50</v>
      </c>
      <c r="N18" s="1092">
        <v>80</v>
      </c>
      <c r="O18" s="1092">
        <v>30</v>
      </c>
      <c r="P18" s="1092">
        <v>60</v>
      </c>
      <c r="Q18" s="1093">
        <v>90</v>
      </c>
      <c r="R18" s="1091"/>
      <c r="S18" s="1092"/>
      <c r="T18" s="3048"/>
      <c r="U18" s="517">
        <f t="shared" si="8"/>
        <v>144</v>
      </c>
      <c r="V18" s="518">
        <f t="shared" si="9"/>
        <v>433</v>
      </c>
      <c r="W18" s="518">
        <f t="shared" si="10"/>
        <v>577</v>
      </c>
      <c r="X18" s="278"/>
    </row>
    <row r="19" spans="2:24" ht="31.5" customHeight="1" outlineLevel="1" thickBot="1" x14ac:dyDescent="0.45">
      <c r="B19" s="3049" t="s">
        <v>171</v>
      </c>
      <c r="C19" s="3054">
        <v>34</v>
      </c>
      <c r="D19" s="1105">
        <v>12</v>
      </c>
      <c r="E19" s="1099">
        <v>46</v>
      </c>
      <c r="F19" s="3054">
        <v>43</v>
      </c>
      <c r="G19" s="1105">
        <v>17</v>
      </c>
      <c r="H19" s="1099">
        <v>60</v>
      </c>
      <c r="I19" s="3054">
        <v>44</v>
      </c>
      <c r="J19" s="1105">
        <v>22</v>
      </c>
      <c r="K19" s="1105">
        <v>66</v>
      </c>
      <c r="L19" s="1105">
        <v>36</v>
      </c>
      <c r="M19" s="1105">
        <v>3</v>
      </c>
      <c r="N19" s="1099">
        <v>39</v>
      </c>
      <c r="O19" s="3054">
        <v>38</v>
      </c>
      <c r="P19" s="1105">
        <v>7</v>
      </c>
      <c r="Q19" s="1105">
        <v>45</v>
      </c>
      <c r="R19" s="3051"/>
      <c r="S19" s="3053"/>
      <c r="T19" s="3052"/>
      <c r="U19" s="524">
        <f t="shared" si="8"/>
        <v>195</v>
      </c>
      <c r="V19" s="525">
        <f t="shared" si="9"/>
        <v>61</v>
      </c>
      <c r="W19" s="525">
        <f t="shared" si="10"/>
        <v>256</v>
      </c>
      <c r="X19" s="278"/>
    </row>
    <row r="20" spans="2:24" ht="30" customHeight="1" outlineLevel="1" thickBot="1" x14ac:dyDescent="0.4">
      <c r="B20" s="523" t="s">
        <v>8</v>
      </c>
      <c r="C20" s="498">
        <f t="shared" ref="C20:W20" si="11">SUM(C16:C19)</f>
        <v>468</v>
      </c>
      <c r="D20" s="498">
        <f t="shared" si="11"/>
        <v>292</v>
      </c>
      <c r="E20" s="498">
        <f t="shared" si="11"/>
        <v>760</v>
      </c>
      <c r="F20" s="498">
        <f t="shared" si="11"/>
        <v>490</v>
      </c>
      <c r="G20" s="498">
        <f>SUM(G16:G19)</f>
        <v>242</v>
      </c>
      <c r="H20" s="498">
        <f t="shared" si="11"/>
        <v>732</v>
      </c>
      <c r="I20" s="498">
        <f t="shared" si="11"/>
        <v>491</v>
      </c>
      <c r="J20" s="498">
        <f t="shared" si="11"/>
        <v>277</v>
      </c>
      <c r="K20" s="498">
        <f t="shared" si="11"/>
        <v>768</v>
      </c>
      <c r="L20" s="498">
        <f t="shared" si="11"/>
        <v>418</v>
      </c>
      <c r="M20" s="498">
        <f t="shared" si="11"/>
        <v>84</v>
      </c>
      <c r="N20" s="498">
        <f t="shared" si="11"/>
        <v>502</v>
      </c>
      <c r="O20" s="498">
        <f t="shared" si="11"/>
        <v>409</v>
      </c>
      <c r="P20" s="498">
        <f t="shared" si="11"/>
        <v>90</v>
      </c>
      <c r="Q20" s="498">
        <f t="shared" si="11"/>
        <v>499</v>
      </c>
      <c r="R20" s="498">
        <f t="shared" si="11"/>
        <v>326</v>
      </c>
      <c r="S20" s="498">
        <f t="shared" si="11"/>
        <v>40</v>
      </c>
      <c r="T20" s="499">
        <f t="shared" si="11"/>
        <v>366</v>
      </c>
      <c r="U20" s="540">
        <f t="shared" si="11"/>
        <v>2602</v>
      </c>
      <c r="V20" s="498">
        <f t="shared" si="11"/>
        <v>1025</v>
      </c>
      <c r="W20" s="501">
        <f t="shared" si="11"/>
        <v>3627</v>
      </c>
      <c r="X20" s="278"/>
    </row>
    <row r="21" spans="2:24" ht="53.25" customHeight="1" thickBot="1" x14ac:dyDescent="0.4">
      <c r="B21" s="526" t="s">
        <v>25</v>
      </c>
      <c r="C21" s="527"/>
      <c r="D21" s="528"/>
      <c r="E21" s="529"/>
      <c r="F21" s="527"/>
      <c r="G21" s="528"/>
      <c r="H21" s="528"/>
      <c r="I21" s="528"/>
      <c r="J21" s="528"/>
      <c r="K21" s="529"/>
      <c r="L21" s="527"/>
      <c r="M21" s="530"/>
      <c r="N21" s="530"/>
      <c r="O21" s="528"/>
      <c r="P21" s="528"/>
      <c r="Q21" s="529"/>
      <c r="R21" s="527"/>
      <c r="S21" s="528"/>
      <c r="T21" s="529"/>
      <c r="U21" s="509"/>
      <c r="V21" s="509"/>
      <c r="W21" s="509"/>
      <c r="X21" s="278"/>
    </row>
    <row r="22" spans="2:24" ht="38.25" customHeight="1" outlineLevel="1" x14ac:dyDescent="0.35">
      <c r="B22" s="565" t="s">
        <v>168</v>
      </c>
      <c r="C22" s="3050">
        <v>23</v>
      </c>
      <c r="D22" s="3046">
        <v>58</v>
      </c>
      <c r="E22" s="3045">
        <v>81</v>
      </c>
      <c r="F22" s="3050">
        <v>13</v>
      </c>
      <c r="G22" s="3046">
        <v>290</v>
      </c>
      <c r="H22" s="3046">
        <v>303</v>
      </c>
      <c r="I22" s="3046">
        <v>16</v>
      </c>
      <c r="J22" s="3046">
        <v>228</v>
      </c>
      <c r="K22" s="3045">
        <v>244</v>
      </c>
      <c r="L22" s="3050">
        <v>14</v>
      </c>
      <c r="M22" s="3046">
        <v>206</v>
      </c>
      <c r="N22" s="3046">
        <v>220</v>
      </c>
      <c r="O22" s="3046">
        <v>18</v>
      </c>
      <c r="P22" s="3046">
        <v>145</v>
      </c>
      <c r="Q22" s="3045">
        <v>163</v>
      </c>
      <c r="R22" s="3050">
        <v>19</v>
      </c>
      <c r="S22" s="3046">
        <v>175</v>
      </c>
      <c r="T22" s="3046">
        <v>194</v>
      </c>
      <c r="U22" s="516">
        <f>C22+F22+I22+L22+O22+R22</f>
        <v>103</v>
      </c>
      <c r="V22" s="515">
        <f t="shared" ref="V22:W22" si="12">D22+G22+J22+M22+P22+S22</f>
        <v>1102</v>
      </c>
      <c r="W22" s="515">
        <f t="shared" si="12"/>
        <v>1205</v>
      </c>
      <c r="X22" s="278"/>
    </row>
    <row r="23" spans="2:24" ht="29.25" customHeight="1" outlineLevel="1" x14ac:dyDescent="0.4">
      <c r="B23" s="566" t="s">
        <v>169</v>
      </c>
      <c r="C23" s="1091">
        <v>1</v>
      </c>
      <c r="D23" s="1092">
        <v>1</v>
      </c>
      <c r="E23" s="1093">
        <v>2</v>
      </c>
      <c r="F23" s="1091">
        <v>1</v>
      </c>
      <c r="G23" s="1092">
        <v>1</v>
      </c>
      <c r="H23" s="1092">
        <v>2</v>
      </c>
      <c r="I23" s="1092">
        <v>0</v>
      </c>
      <c r="J23" s="1092">
        <v>1</v>
      </c>
      <c r="K23" s="1093">
        <v>1</v>
      </c>
      <c r="L23" s="1091">
        <v>2</v>
      </c>
      <c r="M23" s="1092">
        <v>1</v>
      </c>
      <c r="N23" s="1092">
        <v>3</v>
      </c>
      <c r="O23" s="1092">
        <v>1</v>
      </c>
      <c r="P23" s="1092">
        <v>0</v>
      </c>
      <c r="Q23" s="1093">
        <v>1</v>
      </c>
      <c r="R23" s="1091">
        <v>1</v>
      </c>
      <c r="S23" s="1092">
        <v>0</v>
      </c>
      <c r="T23" s="1092">
        <v>1</v>
      </c>
      <c r="U23" s="517">
        <f t="shared" ref="U23:U25" si="13">C23+F23+I23+L23+O23+R23</f>
        <v>6</v>
      </c>
      <c r="V23" s="518">
        <f t="shared" ref="V23:V25" si="14">D23+G23+J23+M23+P23+S23</f>
        <v>4</v>
      </c>
      <c r="W23" s="518">
        <f t="shared" ref="W23:W25" si="15">E23+H23+K23+N23+Q23+T23</f>
        <v>10</v>
      </c>
      <c r="X23" s="278"/>
    </row>
    <row r="24" spans="2:24" ht="29.25" customHeight="1" outlineLevel="1" x14ac:dyDescent="0.4">
      <c r="B24" s="566" t="s">
        <v>170</v>
      </c>
      <c r="C24" s="1091">
        <v>6</v>
      </c>
      <c r="D24" s="1092">
        <v>12</v>
      </c>
      <c r="E24" s="1093">
        <v>18</v>
      </c>
      <c r="F24" s="1091">
        <v>1</v>
      </c>
      <c r="G24" s="1092">
        <v>10</v>
      </c>
      <c r="H24" s="1092">
        <v>11</v>
      </c>
      <c r="I24" s="1092">
        <v>5</v>
      </c>
      <c r="J24" s="1092">
        <v>13</v>
      </c>
      <c r="K24" s="1093">
        <v>18</v>
      </c>
      <c r="L24" s="1091">
        <v>1</v>
      </c>
      <c r="M24" s="1092">
        <v>9</v>
      </c>
      <c r="N24" s="1092">
        <v>10</v>
      </c>
      <c r="O24" s="1092">
        <v>2</v>
      </c>
      <c r="P24" s="1092">
        <v>10</v>
      </c>
      <c r="Q24" s="1093">
        <v>12</v>
      </c>
      <c r="R24" s="1091"/>
      <c r="S24" s="1092"/>
      <c r="T24" s="1092"/>
      <c r="U24" s="517">
        <f t="shared" si="13"/>
        <v>15</v>
      </c>
      <c r="V24" s="518">
        <f t="shared" si="14"/>
        <v>54</v>
      </c>
      <c r="W24" s="518">
        <f t="shared" si="15"/>
        <v>69</v>
      </c>
      <c r="X24" s="278"/>
    </row>
    <row r="25" spans="2:24" ht="30.75" customHeight="1" outlineLevel="1" thickBot="1" x14ac:dyDescent="0.45">
      <c r="B25" s="567" t="s">
        <v>171</v>
      </c>
      <c r="C25" s="3054">
        <v>0</v>
      </c>
      <c r="D25" s="1105">
        <v>3</v>
      </c>
      <c r="E25" s="1099">
        <v>3</v>
      </c>
      <c r="F25" s="3054">
        <v>1</v>
      </c>
      <c r="G25" s="1105">
        <v>0</v>
      </c>
      <c r="H25" s="1105">
        <v>1</v>
      </c>
      <c r="I25" s="1105">
        <v>1</v>
      </c>
      <c r="J25" s="1105">
        <v>0</v>
      </c>
      <c r="K25" s="1099">
        <v>1</v>
      </c>
      <c r="L25" s="3054">
        <v>1</v>
      </c>
      <c r="M25" s="1105">
        <v>2</v>
      </c>
      <c r="N25" s="1105">
        <v>3</v>
      </c>
      <c r="O25" s="1105">
        <v>4</v>
      </c>
      <c r="P25" s="1105">
        <v>0</v>
      </c>
      <c r="Q25" s="1099">
        <v>4</v>
      </c>
      <c r="R25" s="3054"/>
      <c r="S25" s="1105"/>
      <c r="T25" s="1105"/>
      <c r="U25" s="524">
        <f t="shared" si="13"/>
        <v>7</v>
      </c>
      <c r="V25" s="525">
        <f t="shared" si="14"/>
        <v>5</v>
      </c>
      <c r="W25" s="525">
        <f t="shared" si="15"/>
        <v>12</v>
      </c>
      <c r="X25" s="278"/>
    </row>
    <row r="26" spans="2:24" ht="50.25" customHeight="1" outlineLevel="1" thickBot="1" x14ac:dyDescent="0.4">
      <c r="B26" s="446" t="s">
        <v>13</v>
      </c>
      <c r="C26" s="447">
        <f t="shared" ref="C26:W26" si="16">SUM(C22:C25)</f>
        <v>30</v>
      </c>
      <c r="D26" s="447">
        <f t="shared" si="16"/>
        <v>74</v>
      </c>
      <c r="E26" s="447">
        <f t="shared" si="16"/>
        <v>104</v>
      </c>
      <c r="F26" s="447">
        <f t="shared" si="16"/>
        <v>16</v>
      </c>
      <c r="G26" s="447">
        <f t="shared" si="16"/>
        <v>301</v>
      </c>
      <c r="H26" s="447">
        <f t="shared" si="16"/>
        <v>317</v>
      </c>
      <c r="I26" s="447">
        <f t="shared" si="16"/>
        <v>22</v>
      </c>
      <c r="J26" s="447">
        <f t="shared" si="16"/>
        <v>242</v>
      </c>
      <c r="K26" s="447">
        <f t="shared" si="16"/>
        <v>264</v>
      </c>
      <c r="L26" s="447">
        <f t="shared" si="16"/>
        <v>18</v>
      </c>
      <c r="M26" s="447">
        <f t="shared" si="16"/>
        <v>218</v>
      </c>
      <c r="N26" s="447">
        <f t="shared" si="16"/>
        <v>236</v>
      </c>
      <c r="O26" s="447">
        <f t="shared" si="16"/>
        <v>25</v>
      </c>
      <c r="P26" s="447">
        <f t="shared" si="16"/>
        <v>155</v>
      </c>
      <c r="Q26" s="447">
        <f t="shared" si="16"/>
        <v>180</v>
      </c>
      <c r="R26" s="447">
        <f t="shared" si="16"/>
        <v>20</v>
      </c>
      <c r="S26" s="447">
        <f t="shared" si="16"/>
        <v>175</v>
      </c>
      <c r="T26" s="499">
        <f t="shared" si="16"/>
        <v>195</v>
      </c>
      <c r="U26" s="500">
        <f t="shared" si="16"/>
        <v>131</v>
      </c>
      <c r="V26" s="498">
        <f t="shared" si="16"/>
        <v>1165</v>
      </c>
      <c r="W26" s="501">
        <f t="shared" si="16"/>
        <v>1296</v>
      </c>
      <c r="X26" s="278"/>
    </row>
    <row r="27" spans="2:24" ht="46.5" customHeight="1" thickBot="1" x14ac:dyDescent="0.4">
      <c r="B27" s="1" t="s">
        <v>318</v>
      </c>
      <c r="C27" s="230">
        <f>C20+C26</f>
        <v>498</v>
      </c>
      <c r="D27" s="230">
        <f t="shared" ref="D27:W27" si="17">D20+D26</f>
        <v>366</v>
      </c>
      <c r="E27" s="230">
        <f t="shared" si="17"/>
        <v>864</v>
      </c>
      <c r="F27" s="230">
        <f t="shared" si="17"/>
        <v>506</v>
      </c>
      <c r="G27" s="230">
        <f t="shared" si="17"/>
        <v>543</v>
      </c>
      <c r="H27" s="230">
        <f t="shared" si="17"/>
        <v>1049</v>
      </c>
      <c r="I27" s="230">
        <f t="shared" si="17"/>
        <v>513</v>
      </c>
      <c r="J27" s="230">
        <f t="shared" si="17"/>
        <v>519</v>
      </c>
      <c r="K27" s="230">
        <f t="shared" si="17"/>
        <v>1032</v>
      </c>
      <c r="L27" s="230">
        <f t="shared" si="17"/>
        <v>436</v>
      </c>
      <c r="M27" s="230">
        <f t="shared" si="17"/>
        <v>302</v>
      </c>
      <c r="N27" s="230">
        <f t="shared" si="17"/>
        <v>738</v>
      </c>
      <c r="O27" s="230">
        <f t="shared" si="17"/>
        <v>434</v>
      </c>
      <c r="P27" s="230">
        <f t="shared" si="17"/>
        <v>245</v>
      </c>
      <c r="Q27" s="230">
        <f t="shared" si="17"/>
        <v>679</v>
      </c>
      <c r="R27" s="230">
        <f t="shared" si="17"/>
        <v>346</v>
      </c>
      <c r="S27" s="230">
        <f t="shared" si="17"/>
        <v>215</v>
      </c>
      <c r="T27" s="537">
        <f t="shared" si="17"/>
        <v>561</v>
      </c>
      <c r="U27" s="541">
        <f t="shared" si="17"/>
        <v>2733</v>
      </c>
      <c r="V27" s="541">
        <f t="shared" si="17"/>
        <v>2190</v>
      </c>
      <c r="W27" s="542">
        <f t="shared" si="17"/>
        <v>4923</v>
      </c>
      <c r="X27" s="278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3668"/>
      <c r="C30" s="3668"/>
      <c r="D30" s="3668"/>
      <c r="E30" s="3668"/>
      <c r="F30" s="3668"/>
      <c r="G30" s="3668"/>
      <c r="H30" s="3668"/>
      <c r="I30" s="3668"/>
      <c r="J30" s="3668"/>
      <c r="K30" s="3668"/>
      <c r="L30" s="3668"/>
      <c r="M30" s="3668"/>
      <c r="N30" s="3668"/>
      <c r="O30" s="3668"/>
      <c r="P30" s="3668"/>
      <c r="Q30" s="3668"/>
      <c r="R30" s="3668"/>
      <c r="S30" s="3668"/>
      <c r="T30" s="3668"/>
      <c r="U30" s="3668"/>
      <c r="V30" s="3668"/>
      <c r="W30" s="3668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B28" sqref="B28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79"/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3679"/>
      <c r="O1" s="3679"/>
      <c r="P1" s="3679"/>
      <c r="Q1" s="3679"/>
      <c r="R1" s="3679"/>
      <c r="S1" s="3679"/>
      <c r="T1" s="3679"/>
    </row>
    <row r="2" spans="1:20" ht="30.75" customHeight="1" x14ac:dyDescent="0.35">
      <c r="A2" s="3669" t="s">
        <v>266</v>
      </c>
      <c r="B2" s="3669"/>
      <c r="C2" s="3669"/>
      <c r="D2" s="3669"/>
      <c r="E2" s="3669"/>
      <c r="F2" s="3669"/>
      <c r="G2" s="3669"/>
      <c r="H2" s="3669"/>
      <c r="I2" s="3669"/>
      <c r="J2" s="3669"/>
      <c r="K2" s="3669"/>
      <c r="L2" s="3669"/>
      <c r="M2" s="3669"/>
      <c r="N2" s="3669"/>
      <c r="O2" s="3669"/>
      <c r="P2" s="3669"/>
    </row>
    <row r="3" spans="1:20" ht="24.75" customHeight="1" x14ac:dyDescent="0.35">
      <c r="A3" s="3669" t="s">
        <v>366</v>
      </c>
      <c r="B3" s="3669"/>
      <c r="C3" s="3669"/>
      <c r="D3" s="3669"/>
      <c r="E3" s="3669"/>
      <c r="F3" s="3669"/>
      <c r="G3" s="3669"/>
      <c r="H3" s="3669"/>
      <c r="I3" s="3669"/>
      <c r="J3" s="3669"/>
      <c r="K3" s="3669"/>
      <c r="L3" s="3669"/>
      <c r="M3" s="3669"/>
      <c r="N3" s="298"/>
      <c r="O3" s="298"/>
      <c r="P3" s="299"/>
    </row>
    <row r="4" spans="1:20" ht="33" customHeight="1" thickBot="1" x14ac:dyDescent="0.4">
      <c r="A4" s="300"/>
      <c r="B4" s="299"/>
      <c r="C4" s="299"/>
      <c r="D4" s="299"/>
      <c r="E4" s="299"/>
      <c r="F4" s="299"/>
      <c r="G4" s="299"/>
      <c r="H4" s="299"/>
      <c r="I4" s="299"/>
      <c r="J4" s="299"/>
      <c r="K4" s="299"/>
      <c r="L4" s="299"/>
      <c r="M4" s="299"/>
      <c r="N4" s="299"/>
      <c r="O4" s="299"/>
      <c r="P4" s="299"/>
    </row>
    <row r="5" spans="1:20" ht="33" customHeight="1" thickBot="1" x14ac:dyDescent="0.4">
      <c r="A5" s="3672" t="s">
        <v>9</v>
      </c>
      <c r="B5" s="3681" t="s">
        <v>19</v>
      </c>
      <c r="C5" s="3682"/>
      <c r="D5" s="3683"/>
      <c r="E5" s="3681" t="s">
        <v>20</v>
      </c>
      <c r="F5" s="3682"/>
      <c r="G5" s="3683"/>
      <c r="H5" s="3681" t="s">
        <v>29</v>
      </c>
      <c r="I5" s="3682"/>
      <c r="J5" s="3683"/>
      <c r="K5" s="3662" t="s">
        <v>21</v>
      </c>
      <c r="L5" s="3663"/>
      <c r="M5" s="3664"/>
      <c r="N5" s="10"/>
      <c r="O5" s="10"/>
    </row>
    <row r="6" spans="1:20" ht="33" customHeight="1" thickBot="1" x14ac:dyDescent="0.4">
      <c r="A6" s="3673"/>
      <c r="B6" s="3676" t="s">
        <v>5</v>
      </c>
      <c r="C6" s="3677"/>
      <c r="D6" s="3678"/>
      <c r="E6" s="3676" t="s">
        <v>5</v>
      </c>
      <c r="F6" s="3677"/>
      <c r="G6" s="3678"/>
      <c r="H6" s="3676" t="s">
        <v>5</v>
      </c>
      <c r="I6" s="3677"/>
      <c r="J6" s="3678"/>
      <c r="K6" s="3665"/>
      <c r="L6" s="3666"/>
      <c r="M6" s="3667"/>
      <c r="N6" s="10"/>
      <c r="O6" s="10"/>
    </row>
    <row r="7" spans="1:20" ht="99.75" customHeight="1" thickBot="1" x14ac:dyDescent="0.4">
      <c r="A7" s="3680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1"/>
      <c r="C8" s="95"/>
      <c r="D8" s="144"/>
      <c r="E8" s="141"/>
      <c r="F8" s="95"/>
      <c r="G8" s="11"/>
      <c r="H8" s="15"/>
      <c r="I8" s="95"/>
      <c r="J8" s="96"/>
      <c r="K8" s="145"/>
      <c r="L8" s="148"/>
      <c r="M8" s="146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0</v>
      </c>
      <c r="G9" s="20">
        <v>0</v>
      </c>
      <c r="H9" s="20">
        <v>0</v>
      </c>
      <c r="I9" s="20">
        <v>13</v>
      </c>
      <c r="J9" s="20">
        <v>13</v>
      </c>
      <c r="K9" s="383">
        <f>B9+E9+H9</f>
        <v>0</v>
      </c>
      <c r="L9" s="384">
        <f>C9+F9+I9</f>
        <v>13</v>
      </c>
      <c r="M9" s="385">
        <f>D9+G9+J9</f>
        <v>13</v>
      </c>
      <c r="N9" s="10"/>
      <c r="O9" s="10"/>
    </row>
    <row r="10" spans="1:20" ht="36.75" customHeight="1" thickBot="1" x14ac:dyDescent="0.4">
      <c r="A10" s="5" t="s">
        <v>12</v>
      </c>
      <c r="B10" s="386">
        <f t="shared" ref="B10:M10" si="0">SUM(B8:B9)</f>
        <v>0</v>
      </c>
      <c r="C10" s="386">
        <f t="shared" si="0"/>
        <v>0</v>
      </c>
      <c r="D10" s="386">
        <f t="shared" si="0"/>
        <v>0</v>
      </c>
      <c r="E10" s="386">
        <f t="shared" ref="E10:H10" si="1">SUM(E8:E9)</f>
        <v>0</v>
      </c>
      <c r="F10" s="386">
        <v>0</v>
      </c>
      <c r="G10" s="386">
        <v>0</v>
      </c>
      <c r="H10" s="386">
        <f t="shared" si="1"/>
        <v>0</v>
      </c>
      <c r="I10" s="386">
        <v>13</v>
      </c>
      <c r="J10" s="386">
        <v>13</v>
      </c>
      <c r="K10" s="386">
        <f t="shared" si="0"/>
        <v>0</v>
      </c>
      <c r="L10" s="19">
        <f t="shared" si="0"/>
        <v>13</v>
      </c>
      <c r="M10" s="94">
        <f t="shared" si="0"/>
        <v>13</v>
      </c>
      <c r="N10" s="10"/>
      <c r="O10" s="10"/>
    </row>
    <row r="11" spans="1:20" ht="27" customHeight="1" thickBot="1" x14ac:dyDescent="0.4">
      <c r="A11" s="5" t="s">
        <v>23</v>
      </c>
      <c r="B11" s="387"/>
      <c r="C11" s="387"/>
      <c r="D11" s="387"/>
      <c r="E11" s="387"/>
      <c r="F11" s="387"/>
      <c r="G11" s="387"/>
      <c r="H11" s="387"/>
      <c r="I11" s="387"/>
      <c r="J11" s="387"/>
      <c r="K11" s="387"/>
      <c r="L11" s="388"/>
      <c r="M11" s="389"/>
      <c r="N11" s="10"/>
      <c r="O11" s="10"/>
    </row>
    <row r="12" spans="1:20" ht="31.5" customHeight="1" thickBot="1" x14ac:dyDescent="0.4">
      <c r="A12" s="14" t="s">
        <v>11</v>
      </c>
      <c r="B12" s="386"/>
      <c r="C12" s="386"/>
      <c r="D12" s="386"/>
      <c r="E12" s="386"/>
      <c r="F12" s="386"/>
      <c r="G12" s="386"/>
      <c r="H12" s="386"/>
      <c r="I12" s="386"/>
      <c r="J12" s="386"/>
      <c r="K12" s="386"/>
      <c r="L12" s="19"/>
      <c r="M12" s="94"/>
      <c r="N12" s="8"/>
      <c r="O12" s="8"/>
    </row>
    <row r="13" spans="1:20" ht="35.25" customHeight="1" thickBot="1" x14ac:dyDescent="0.4">
      <c r="A13" s="25" t="s">
        <v>28</v>
      </c>
      <c r="B13" s="390">
        <v>0</v>
      </c>
      <c r="C13" s="390">
        <v>0</v>
      </c>
      <c r="D13" s="390">
        <v>0</v>
      </c>
      <c r="E13" s="390">
        <v>0</v>
      </c>
      <c r="F13" s="390">
        <v>0</v>
      </c>
      <c r="G13" s="390">
        <v>0</v>
      </c>
      <c r="H13" s="390">
        <v>0</v>
      </c>
      <c r="I13" s="390">
        <v>13</v>
      </c>
      <c r="J13" s="390">
        <v>13</v>
      </c>
      <c r="K13" s="391">
        <f>B13+E13+H13</f>
        <v>0</v>
      </c>
      <c r="L13" s="392">
        <f>C13+F13+I13</f>
        <v>13</v>
      </c>
      <c r="M13" s="393">
        <f>D13+G13+J13</f>
        <v>13</v>
      </c>
      <c r="N13" s="6"/>
      <c r="O13" s="6"/>
    </row>
    <row r="14" spans="1:20" ht="24.95" customHeight="1" thickBot="1" x14ac:dyDescent="0.4">
      <c r="A14" s="1" t="s">
        <v>8</v>
      </c>
      <c r="B14" s="140">
        <f t="shared" ref="B14:D14" si="2">SUM(B13:B13)</f>
        <v>0</v>
      </c>
      <c r="C14" s="140">
        <f t="shared" si="2"/>
        <v>0</v>
      </c>
      <c r="D14" s="140">
        <f t="shared" si="2"/>
        <v>0</v>
      </c>
      <c r="E14" s="140">
        <f t="shared" ref="E14:H14" si="3">SUM(E13:E13)</f>
        <v>0</v>
      </c>
      <c r="F14" s="140">
        <v>0</v>
      </c>
      <c r="G14" s="140">
        <v>0</v>
      </c>
      <c r="H14" s="140">
        <f t="shared" si="3"/>
        <v>0</v>
      </c>
      <c r="I14" s="140">
        <v>13</v>
      </c>
      <c r="J14" s="140">
        <v>13</v>
      </c>
      <c r="K14" s="140">
        <f>SUM(K13:K13)</f>
        <v>0</v>
      </c>
      <c r="L14" s="394">
        <f>SUM(L13:L13)</f>
        <v>13</v>
      </c>
      <c r="M14" s="395">
        <f>SUM(M13:M13)</f>
        <v>13</v>
      </c>
      <c r="N14" s="11"/>
      <c r="O14" s="11"/>
    </row>
    <row r="15" spans="1:20" ht="24.95" customHeight="1" thickBot="1" x14ac:dyDescent="0.4">
      <c r="A15" s="22" t="s">
        <v>25</v>
      </c>
      <c r="B15" s="142"/>
      <c r="C15" s="142"/>
      <c r="D15" s="142"/>
      <c r="E15" s="142"/>
      <c r="F15" s="142"/>
      <c r="G15" s="142"/>
      <c r="H15" s="142"/>
      <c r="I15" s="142"/>
      <c r="J15" s="142"/>
      <c r="K15" s="383"/>
      <c r="L15" s="384"/>
      <c r="M15" s="385"/>
      <c r="N15" s="6"/>
      <c r="O15" s="6"/>
    </row>
    <row r="16" spans="1:20" ht="24.95" customHeight="1" thickBot="1" x14ac:dyDescent="0.4">
      <c r="A16" s="25" t="s">
        <v>28</v>
      </c>
      <c r="B16" s="140">
        <v>0</v>
      </c>
      <c r="C16" s="140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396">
        <f>B16+E16+H16</f>
        <v>0</v>
      </c>
      <c r="L16" s="397">
        <f>C16+F16+I16</f>
        <v>0</v>
      </c>
      <c r="M16" s="398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0">
        <f t="shared" ref="B17:D17" si="4">SUM(B16:B16)</f>
        <v>0</v>
      </c>
      <c r="C17" s="140">
        <f t="shared" si="4"/>
        <v>0</v>
      </c>
      <c r="D17" s="140">
        <f t="shared" si="4"/>
        <v>0</v>
      </c>
      <c r="E17" s="140">
        <f t="shared" ref="E17:J17" si="5">SUM(E16:E16)</f>
        <v>0</v>
      </c>
      <c r="F17" s="140">
        <v>0</v>
      </c>
      <c r="G17" s="140">
        <v>0</v>
      </c>
      <c r="H17" s="140">
        <f t="shared" si="5"/>
        <v>0</v>
      </c>
      <c r="I17" s="140">
        <f t="shared" si="5"/>
        <v>0</v>
      </c>
      <c r="J17" s="140">
        <f t="shared" si="5"/>
        <v>0</v>
      </c>
      <c r="K17" s="140">
        <f t="shared" ref="K17:M17" si="6">SUM(K16:K16)</f>
        <v>0</v>
      </c>
      <c r="L17" s="394">
        <f t="shared" si="6"/>
        <v>0</v>
      </c>
      <c r="M17" s="395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386">
        <f t="shared" ref="B18:M18" si="7">B14</f>
        <v>0</v>
      </c>
      <c r="C18" s="386">
        <f t="shared" si="7"/>
        <v>0</v>
      </c>
      <c r="D18" s="386">
        <f t="shared" si="7"/>
        <v>0</v>
      </c>
      <c r="E18" s="386">
        <f t="shared" ref="E18:H18" si="8">E14</f>
        <v>0</v>
      </c>
      <c r="F18" s="386">
        <f t="shared" si="8"/>
        <v>0</v>
      </c>
      <c r="G18" s="386">
        <f t="shared" si="8"/>
        <v>0</v>
      </c>
      <c r="H18" s="386">
        <f t="shared" si="8"/>
        <v>0</v>
      </c>
      <c r="I18" s="386">
        <f t="shared" si="7"/>
        <v>13</v>
      </c>
      <c r="J18" s="386">
        <f t="shared" si="7"/>
        <v>13</v>
      </c>
      <c r="K18" s="386">
        <f t="shared" si="7"/>
        <v>0</v>
      </c>
      <c r="L18" s="19">
        <f t="shared" si="7"/>
        <v>13</v>
      </c>
      <c r="M18" s="94">
        <f t="shared" si="7"/>
        <v>13</v>
      </c>
      <c r="N18" s="13"/>
      <c r="O18" s="13"/>
    </row>
    <row r="19" spans="1:16" ht="27" thickBot="1" x14ac:dyDescent="0.4">
      <c r="A19" s="12" t="s">
        <v>14</v>
      </c>
      <c r="B19" s="386">
        <f t="shared" ref="B19:M19" si="9">B17</f>
        <v>0</v>
      </c>
      <c r="C19" s="386">
        <f t="shared" si="9"/>
        <v>0</v>
      </c>
      <c r="D19" s="386">
        <f t="shared" si="9"/>
        <v>0</v>
      </c>
      <c r="E19" s="386">
        <f t="shared" ref="E19:H19" si="10">E17</f>
        <v>0</v>
      </c>
      <c r="F19" s="386">
        <f t="shared" si="10"/>
        <v>0</v>
      </c>
      <c r="G19" s="386">
        <f t="shared" si="10"/>
        <v>0</v>
      </c>
      <c r="H19" s="386">
        <f t="shared" si="10"/>
        <v>0</v>
      </c>
      <c r="I19" s="386">
        <f t="shared" si="9"/>
        <v>0</v>
      </c>
      <c r="J19" s="386">
        <f t="shared" si="9"/>
        <v>0</v>
      </c>
      <c r="K19" s="386">
        <f t="shared" si="9"/>
        <v>0</v>
      </c>
      <c r="L19" s="19">
        <f t="shared" si="9"/>
        <v>0</v>
      </c>
      <c r="M19" s="94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16">
        <f t="shared" ref="B20:M20" si="11">SUM(B18:B19)</f>
        <v>0</v>
      </c>
      <c r="C20" s="16">
        <f t="shared" si="11"/>
        <v>0</v>
      </c>
      <c r="D20" s="16">
        <f t="shared" si="11"/>
        <v>0</v>
      </c>
      <c r="E20" s="16">
        <f t="shared" ref="E20:H20" si="12">SUM(E18:E19)</f>
        <v>0</v>
      </c>
      <c r="F20" s="16">
        <f t="shared" si="12"/>
        <v>0</v>
      </c>
      <c r="G20" s="16">
        <f t="shared" si="12"/>
        <v>0</v>
      </c>
      <c r="H20" s="16">
        <f t="shared" si="12"/>
        <v>0</v>
      </c>
      <c r="I20" s="16">
        <f t="shared" si="11"/>
        <v>13</v>
      </c>
      <c r="J20" s="16">
        <f t="shared" si="11"/>
        <v>13</v>
      </c>
      <c r="K20" s="16">
        <f t="shared" si="11"/>
        <v>0</v>
      </c>
      <c r="L20" s="143">
        <f t="shared" si="11"/>
        <v>13</v>
      </c>
      <c r="M20" s="147">
        <f t="shared" si="11"/>
        <v>13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75"/>
      <c r="B23" s="3675"/>
      <c r="C23" s="3675"/>
      <c r="D23" s="3675"/>
      <c r="E23" s="3675"/>
      <c r="F23" s="3675"/>
      <c r="G23" s="3675"/>
      <c r="H23" s="3675"/>
      <c r="I23" s="3675"/>
      <c r="J23" s="3675"/>
      <c r="K23" s="3675"/>
      <c r="L23" s="3675"/>
      <c r="M23" s="3675"/>
      <c r="N23" s="3675"/>
      <c r="O23" s="3675"/>
      <c r="P23" s="3675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7"/>
  <sheetViews>
    <sheetView view="pageBreakPreview" topLeftCell="A4" zoomScale="50" zoomScaleNormal="50" zoomScaleSheetLayoutView="50" workbookViewId="0">
      <selection activeCell="X22" sqref="X22"/>
    </sheetView>
  </sheetViews>
  <sheetFormatPr defaultRowHeight="15" customHeight="1" x14ac:dyDescent="0.35"/>
  <cols>
    <col min="1" max="1" width="88.85546875" style="430" customWidth="1"/>
    <col min="2" max="2" width="14.42578125" style="430" customWidth="1"/>
    <col min="3" max="3" width="12.85546875" style="430" customWidth="1"/>
    <col min="4" max="4" width="12.28515625" style="430" customWidth="1"/>
    <col min="5" max="5" width="14.5703125" style="430" customWidth="1"/>
    <col min="6" max="6" width="13.28515625" style="430" customWidth="1"/>
    <col min="7" max="7" width="11" style="430" customWidth="1"/>
    <col min="8" max="8" width="14.28515625" style="430" customWidth="1"/>
    <col min="9" max="9" width="10.42578125" style="430" customWidth="1"/>
    <col min="10" max="10" width="12.28515625" style="430" customWidth="1"/>
    <col min="11" max="11" width="15" style="430" customWidth="1"/>
    <col min="12" max="12" width="14.140625" style="430" customWidth="1"/>
    <col min="13" max="13" width="12" style="430" customWidth="1"/>
    <col min="14" max="14" width="15.42578125" style="430" customWidth="1"/>
    <col min="15" max="16" width="12" style="430" customWidth="1"/>
    <col min="17" max="17" width="15.140625" style="430" customWidth="1"/>
    <col min="18" max="18" width="12.7109375" style="430" customWidth="1"/>
    <col min="19" max="19" width="12.5703125" style="430" customWidth="1"/>
    <col min="20" max="21" width="10.7109375" style="430" customWidth="1"/>
    <col min="22" max="22" width="9.140625" style="430"/>
    <col min="23" max="23" width="12.85546875" style="430" customWidth="1"/>
    <col min="24" max="24" width="23.42578125" style="430" customWidth="1"/>
    <col min="25" max="26" width="9.140625" style="430"/>
    <col min="27" max="27" width="10.5703125" style="430" bestFit="1" customWidth="1"/>
    <col min="28" max="28" width="11.28515625" style="430" customWidth="1"/>
    <col min="29" max="256" width="9.140625" style="430"/>
    <col min="257" max="257" width="88.85546875" style="430" customWidth="1"/>
    <col min="258" max="258" width="12.7109375" style="430" customWidth="1"/>
    <col min="259" max="259" width="12.85546875" style="430" customWidth="1"/>
    <col min="260" max="260" width="12.28515625" style="430" customWidth="1"/>
    <col min="261" max="261" width="10.28515625" style="430" customWidth="1"/>
    <col min="262" max="262" width="8.7109375" style="430" customWidth="1"/>
    <col min="263" max="263" width="11" style="430" customWidth="1"/>
    <col min="264" max="264" width="9.42578125" style="430" customWidth="1"/>
    <col min="265" max="265" width="10.42578125" style="430" customWidth="1"/>
    <col min="266" max="266" width="12.28515625" style="430" customWidth="1"/>
    <col min="267" max="268" width="9.5703125" style="430" customWidth="1"/>
    <col min="269" max="272" width="12" style="430" customWidth="1"/>
    <col min="273" max="273" width="12.5703125" style="430" customWidth="1"/>
    <col min="274" max="274" width="11" style="430" customWidth="1"/>
    <col min="275" max="275" width="10.85546875" style="430" customWidth="1"/>
    <col min="276" max="277" width="10.7109375" style="430" customWidth="1"/>
    <col min="278" max="278" width="9.140625" style="430"/>
    <col min="279" max="279" width="12.85546875" style="430" customWidth="1"/>
    <col min="280" max="280" width="23.42578125" style="430" customWidth="1"/>
    <col min="281" max="282" width="9.140625" style="430"/>
    <col min="283" max="283" width="10.5703125" style="430" bestFit="1" customWidth="1"/>
    <col min="284" max="284" width="11.28515625" style="430" customWidth="1"/>
    <col min="285" max="512" width="9.140625" style="430"/>
    <col min="513" max="513" width="88.85546875" style="430" customWidth="1"/>
    <col min="514" max="514" width="12.7109375" style="430" customWidth="1"/>
    <col min="515" max="515" width="12.85546875" style="430" customWidth="1"/>
    <col min="516" max="516" width="12.28515625" style="430" customWidth="1"/>
    <col min="517" max="517" width="10.28515625" style="430" customWidth="1"/>
    <col min="518" max="518" width="8.7109375" style="430" customWidth="1"/>
    <col min="519" max="519" width="11" style="430" customWidth="1"/>
    <col min="520" max="520" width="9.42578125" style="430" customWidth="1"/>
    <col min="521" max="521" width="10.42578125" style="430" customWidth="1"/>
    <col min="522" max="522" width="12.28515625" style="430" customWidth="1"/>
    <col min="523" max="524" width="9.5703125" style="430" customWidth="1"/>
    <col min="525" max="528" width="12" style="430" customWidth="1"/>
    <col min="529" max="529" width="12.5703125" style="430" customWidth="1"/>
    <col min="530" max="530" width="11" style="430" customWidth="1"/>
    <col min="531" max="531" width="10.85546875" style="430" customWidth="1"/>
    <col min="532" max="533" width="10.7109375" style="430" customWidth="1"/>
    <col min="534" max="534" width="9.140625" style="430"/>
    <col min="535" max="535" width="12.85546875" style="430" customWidth="1"/>
    <col min="536" max="536" width="23.42578125" style="430" customWidth="1"/>
    <col min="537" max="538" width="9.140625" style="430"/>
    <col min="539" max="539" width="10.5703125" style="430" bestFit="1" customWidth="1"/>
    <col min="540" max="540" width="11.28515625" style="430" customWidth="1"/>
    <col min="541" max="768" width="9.140625" style="430"/>
    <col min="769" max="769" width="88.85546875" style="430" customWidth="1"/>
    <col min="770" max="770" width="12.7109375" style="430" customWidth="1"/>
    <col min="771" max="771" width="12.85546875" style="430" customWidth="1"/>
    <col min="772" max="772" width="12.28515625" style="430" customWidth="1"/>
    <col min="773" max="773" width="10.28515625" style="430" customWidth="1"/>
    <col min="774" max="774" width="8.7109375" style="430" customWidth="1"/>
    <col min="775" max="775" width="11" style="430" customWidth="1"/>
    <col min="776" max="776" width="9.42578125" style="430" customWidth="1"/>
    <col min="777" max="777" width="10.42578125" style="430" customWidth="1"/>
    <col min="778" max="778" width="12.28515625" style="430" customWidth="1"/>
    <col min="779" max="780" width="9.5703125" style="430" customWidth="1"/>
    <col min="781" max="784" width="12" style="430" customWidth="1"/>
    <col min="785" max="785" width="12.5703125" style="430" customWidth="1"/>
    <col min="786" max="786" width="11" style="430" customWidth="1"/>
    <col min="787" max="787" width="10.85546875" style="430" customWidth="1"/>
    <col min="788" max="789" width="10.7109375" style="430" customWidth="1"/>
    <col min="790" max="790" width="9.140625" style="430"/>
    <col min="791" max="791" width="12.85546875" style="430" customWidth="1"/>
    <col min="792" max="792" width="23.42578125" style="430" customWidth="1"/>
    <col min="793" max="794" width="9.140625" style="430"/>
    <col min="795" max="795" width="10.5703125" style="430" bestFit="1" customWidth="1"/>
    <col min="796" max="796" width="11.28515625" style="430" customWidth="1"/>
    <col min="797" max="1024" width="9.140625" style="430"/>
    <col min="1025" max="1025" width="88.85546875" style="430" customWidth="1"/>
    <col min="1026" max="1026" width="12.7109375" style="430" customWidth="1"/>
    <col min="1027" max="1027" width="12.85546875" style="430" customWidth="1"/>
    <col min="1028" max="1028" width="12.28515625" style="430" customWidth="1"/>
    <col min="1029" max="1029" width="10.28515625" style="430" customWidth="1"/>
    <col min="1030" max="1030" width="8.7109375" style="430" customWidth="1"/>
    <col min="1031" max="1031" width="11" style="430" customWidth="1"/>
    <col min="1032" max="1032" width="9.42578125" style="430" customWidth="1"/>
    <col min="1033" max="1033" width="10.42578125" style="430" customWidth="1"/>
    <col min="1034" max="1034" width="12.28515625" style="430" customWidth="1"/>
    <col min="1035" max="1036" width="9.5703125" style="430" customWidth="1"/>
    <col min="1037" max="1040" width="12" style="430" customWidth="1"/>
    <col min="1041" max="1041" width="12.5703125" style="430" customWidth="1"/>
    <col min="1042" max="1042" width="11" style="430" customWidth="1"/>
    <col min="1043" max="1043" width="10.85546875" style="430" customWidth="1"/>
    <col min="1044" max="1045" width="10.7109375" style="430" customWidth="1"/>
    <col min="1046" max="1046" width="9.140625" style="430"/>
    <col min="1047" max="1047" width="12.85546875" style="430" customWidth="1"/>
    <col min="1048" max="1048" width="23.42578125" style="430" customWidth="1"/>
    <col min="1049" max="1050" width="9.140625" style="430"/>
    <col min="1051" max="1051" width="10.5703125" style="430" bestFit="1" customWidth="1"/>
    <col min="1052" max="1052" width="11.28515625" style="430" customWidth="1"/>
    <col min="1053" max="1280" width="9.140625" style="430"/>
    <col min="1281" max="1281" width="88.85546875" style="430" customWidth="1"/>
    <col min="1282" max="1282" width="12.7109375" style="430" customWidth="1"/>
    <col min="1283" max="1283" width="12.85546875" style="430" customWidth="1"/>
    <col min="1284" max="1284" width="12.28515625" style="430" customWidth="1"/>
    <col min="1285" max="1285" width="10.28515625" style="430" customWidth="1"/>
    <col min="1286" max="1286" width="8.7109375" style="430" customWidth="1"/>
    <col min="1287" max="1287" width="11" style="430" customWidth="1"/>
    <col min="1288" max="1288" width="9.42578125" style="430" customWidth="1"/>
    <col min="1289" max="1289" width="10.42578125" style="430" customWidth="1"/>
    <col min="1290" max="1290" width="12.28515625" style="430" customWidth="1"/>
    <col min="1291" max="1292" width="9.5703125" style="430" customWidth="1"/>
    <col min="1293" max="1296" width="12" style="430" customWidth="1"/>
    <col min="1297" max="1297" width="12.5703125" style="430" customWidth="1"/>
    <col min="1298" max="1298" width="11" style="430" customWidth="1"/>
    <col min="1299" max="1299" width="10.85546875" style="430" customWidth="1"/>
    <col min="1300" max="1301" width="10.7109375" style="430" customWidth="1"/>
    <col min="1302" max="1302" width="9.140625" style="430"/>
    <col min="1303" max="1303" width="12.85546875" style="430" customWidth="1"/>
    <col min="1304" max="1304" width="23.42578125" style="430" customWidth="1"/>
    <col min="1305" max="1306" width="9.140625" style="430"/>
    <col min="1307" max="1307" width="10.5703125" style="430" bestFit="1" customWidth="1"/>
    <col min="1308" max="1308" width="11.28515625" style="430" customWidth="1"/>
    <col min="1309" max="1536" width="9.140625" style="430"/>
    <col min="1537" max="1537" width="88.85546875" style="430" customWidth="1"/>
    <col min="1538" max="1538" width="12.7109375" style="430" customWidth="1"/>
    <col min="1539" max="1539" width="12.85546875" style="430" customWidth="1"/>
    <col min="1540" max="1540" width="12.28515625" style="430" customWidth="1"/>
    <col min="1541" max="1541" width="10.28515625" style="430" customWidth="1"/>
    <col min="1542" max="1542" width="8.7109375" style="430" customWidth="1"/>
    <col min="1543" max="1543" width="11" style="430" customWidth="1"/>
    <col min="1544" max="1544" width="9.42578125" style="430" customWidth="1"/>
    <col min="1545" max="1545" width="10.42578125" style="430" customWidth="1"/>
    <col min="1546" max="1546" width="12.28515625" style="430" customWidth="1"/>
    <col min="1547" max="1548" width="9.5703125" style="430" customWidth="1"/>
    <col min="1549" max="1552" width="12" style="430" customWidth="1"/>
    <col min="1553" max="1553" width="12.5703125" style="430" customWidth="1"/>
    <col min="1554" max="1554" width="11" style="430" customWidth="1"/>
    <col min="1555" max="1555" width="10.85546875" style="430" customWidth="1"/>
    <col min="1556" max="1557" width="10.7109375" style="430" customWidth="1"/>
    <col min="1558" max="1558" width="9.140625" style="430"/>
    <col min="1559" max="1559" width="12.85546875" style="430" customWidth="1"/>
    <col min="1560" max="1560" width="23.42578125" style="430" customWidth="1"/>
    <col min="1561" max="1562" width="9.140625" style="430"/>
    <col min="1563" max="1563" width="10.5703125" style="430" bestFit="1" customWidth="1"/>
    <col min="1564" max="1564" width="11.28515625" style="430" customWidth="1"/>
    <col min="1565" max="1792" width="9.140625" style="430"/>
    <col min="1793" max="1793" width="88.85546875" style="430" customWidth="1"/>
    <col min="1794" max="1794" width="12.7109375" style="430" customWidth="1"/>
    <col min="1795" max="1795" width="12.85546875" style="430" customWidth="1"/>
    <col min="1796" max="1796" width="12.28515625" style="430" customWidth="1"/>
    <col min="1797" max="1797" width="10.28515625" style="430" customWidth="1"/>
    <col min="1798" max="1798" width="8.7109375" style="430" customWidth="1"/>
    <col min="1799" max="1799" width="11" style="430" customWidth="1"/>
    <col min="1800" max="1800" width="9.42578125" style="430" customWidth="1"/>
    <col min="1801" max="1801" width="10.42578125" style="430" customWidth="1"/>
    <col min="1802" max="1802" width="12.28515625" style="430" customWidth="1"/>
    <col min="1803" max="1804" width="9.5703125" style="430" customWidth="1"/>
    <col min="1805" max="1808" width="12" style="430" customWidth="1"/>
    <col min="1809" max="1809" width="12.5703125" style="430" customWidth="1"/>
    <col min="1810" max="1810" width="11" style="430" customWidth="1"/>
    <col min="1811" max="1811" width="10.85546875" style="430" customWidth="1"/>
    <col min="1812" max="1813" width="10.7109375" style="430" customWidth="1"/>
    <col min="1814" max="1814" width="9.140625" style="430"/>
    <col min="1815" max="1815" width="12.85546875" style="430" customWidth="1"/>
    <col min="1816" max="1816" width="23.42578125" style="430" customWidth="1"/>
    <col min="1817" max="1818" width="9.140625" style="430"/>
    <col min="1819" max="1819" width="10.5703125" style="430" bestFit="1" customWidth="1"/>
    <col min="1820" max="1820" width="11.28515625" style="430" customWidth="1"/>
    <col min="1821" max="2048" width="9.140625" style="430"/>
    <col min="2049" max="2049" width="88.85546875" style="430" customWidth="1"/>
    <col min="2050" max="2050" width="12.7109375" style="430" customWidth="1"/>
    <col min="2051" max="2051" width="12.85546875" style="430" customWidth="1"/>
    <col min="2052" max="2052" width="12.28515625" style="430" customWidth="1"/>
    <col min="2053" max="2053" width="10.28515625" style="430" customWidth="1"/>
    <col min="2054" max="2054" width="8.7109375" style="430" customWidth="1"/>
    <col min="2055" max="2055" width="11" style="430" customWidth="1"/>
    <col min="2056" max="2056" width="9.42578125" style="430" customWidth="1"/>
    <col min="2057" max="2057" width="10.42578125" style="430" customWidth="1"/>
    <col min="2058" max="2058" width="12.28515625" style="430" customWidth="1"/>
    <col min="2059" max="2060" width="9.5703125" style="430" customWidth="1"/>
    <col min="2061" max="2064" width="12" style="430" customWidth="1"/>
    <col min="2065" max="2065" width="12.5703125" style="430" customWidth="1"/>
    <col min="2066" max="2066" width="11" style="430" customWidth="1"/>
    <col min="2067" max="2067" width="10.85546875" style="430" customWidth="1"/>
    <col min="2068" max="2069" width="10.7109375" style="430" customWidth="1"/>
    <col min="2070" max="2070" width="9.140625" style="430"/>
    <col min="2071" max="2071" width="12.85546875" style="430" customWidth="1"/>
    <col min="2072" max="2072" width="23.42578125" style="430" customWidth="1"/>
    <col min="2073" max="2074" width="9.140625" style="430"/>
    <col min="2075" max="2075" width="10.5703125" style="430" bestFit="1" customWidth="1"/>
    <col min="2076" max="2076" width="11.28515625" style="430" customWidth="1"/>
    <col min="2077" max="2304" width="9.140625" style="430"/>
    <col min="2305" max="2305" width="88.85546875" style="430" customWidth="1"/>
    <col min="2306" max="2306" width="12.7109375" style="430" customWidth="1"/>
    <col min="2307" max="2307" width="12.85546875" style="430" customWidth="1"/>
    <col min="2308" max="2308" width="12.28515625" style="430" customWidth="1"/>
    <col min="2309" max="2309" width="10.28515625" style="430" customWidth="1"/>
    <col min="2310" max="2310" width="8.7109375" style="430" customWidth="1"/>
    <col min="2311" max="2311" width="11" style="430" customWidth="1"/>
    <col min="2312" max="2312" width="9.42578125" style="430" customWidth="1"/>
    <col min="2313" max="2313" width="10.42578125" style="430" customWidth="1"/>
    <col min="2314" max="2314" width="12.28515625" style="430" customWidth="1"/>
    <col min="2315" max="2316" width="9.5703125" style="430" customWidth="1"/>
    <col min="2317" max="2320" width="12" style="430" customWidth="1"/>
    <col min="2321" max="2321" width="12.5703125" style="430" customWidth="1"/>
    <col min="2322" max="2322" width="11" style="430" customWidth="1"/>
    <col min="2323" max="2323" width="10.85546875" style="430" customWidth="1"/>
    <col min="2324" max="2325" width="10.7109375" style="430" customWidth="1"/>
    <col min="2326" max="2326" width="9.140625" style="430"/>
    <col min="2327" max="2327" width="12.85546875" style="430" customWidth="1"/>
    <col min="2328" max="2328" width="23.42578125" style="430" customWidth="1"/>
    <col min="2329" max="2330" width="9.140625" style="430"/>
    <col min="2331" max="2331" width="10.5703125" style="430" bestFit="1" customWidth="1"/>
    <col min="2332" max="2332" width="11.28515625" style="430" customWidth="1"/>
    <col min="2333" max="2560" width="9.140625" style="430"/>
    <col min="2561" max="2561" width="88.85546875" style="430" customWidth="1"/>
    <col min="2562" max="2562" width="12.7109375" style="430" customWidth="1"/>
    <col min="2563" max="2563" width="12.85546875" style="430" customWidth="1"/>
    <col min="2564" max="2564" width="12.28515625" style="430" customWidth="1"/>
    <col min="2565" max="2565" width="10.28515625" style="430" customWidth="1"/>
    <col min="2566" max="2566" width="8.7109375" style="430" customWidth="1"/>
    <col min="2567" max="2567" width="11" style="430" customWidth="1"/>
    <col min="2568" max="2568" width="9.42578125" style="430" customWidth="1"/>
    <col min="2569" max="2569" width="10.42578125" style="430" customWidth="1"/>
    <col min="2570" max="2570" width="12.28515625" style="430" customWidth="1"/>
    <col min="2571" max="2572" width="9.5703125" style="430" customWidth="1"/>
    <col min="2573" max="2576" width="12" style="430" customWidth="1"/>
    <col min="2577" max="2577" width="12.5703125" style="430" customWidth="1"/>
    <col min="2578" max="2578" width="11" style="430" customWidth="1"/>
    <col min="2579" max="2579" width="10.85546875" style="430" customWidth="1"/>
    <col min="2580" max="2581" width="10.7109375" style="430" customWidth="1"/>
    <col min="2582" max="2582" width="9.140625" style="430"/>
    <col min="2583" max="2583" width="12.85546875" style="430" customWidth="1"/>
    <col min="2584" max="2584" width="23.42578125" style="430" customWidth="1"/>
    <col min="2585" max="2586" width="9.140625" style="430"/>
    <col min="2587" max="2587" width="10.5703125" style="430" bestFit="1" customWidth="1"/>
    <col min="2588" max="2588" width="11.28515625" style="430" customWidth="1"/>
    <col min="2589" max="2816" width="9.140625" style="430"/>
    <col min="2817" max="2817" width="88.85546875" style="430" customWidth="1"/>
    <col min="2818" max="2818" width="12.7109375" style="430" customWidth="1"/>
    <col min="2819" max="2819" width="12.85546875" style="430" customWidth="1"/>
    <col min="2820" max="2820" width="12.28515625" style="430" customWidth="1"/>
    <col min="2821" max="2821" width="10.28515625" style="430" customWidth="1"/>
    <col min="2822" max="2822" width="8.7109375" style="430" customWidth="1"/>
    <col min="2823" max="2823" width="11" style="430" customWidth="1"/>
    <col min="2824" max="2824" width="9.42578125" style="430" customWidth="1"/>
    <col min="2825" max="2825" width="10.42578125" style="430" customWidth="1"/>
    <col min="2826" max="2826" width="12.28515625" style="430" customWidth="1"/>
    <col min="2827" max="2828" width="9.5703125" style="430" customWidth="1"/>
    <col min="2829" max="2832" width="12" style="430" customWidth="1"/>
    <col min="2833" max="2833" width="12.5703125" style="430" customWidth="1"/>
    <col min="2834" max="2834" width="11" style="430" customWidth="1"/>
    <col min="2835" max="2835" width="10.85546875" style="430" customWidth="1"/>
    <col min="2836" max="2837" width="10.7109375" style="430" customWidth="1"/>
    <col min="2838" max="2838" width="9.140625" style="430"/>
    <col min="2839" max="2839" width="12.85546875" style="430" customWidth="1"/>
    <col min="2840" max="2840" width="23.42578125" style="430" customWidth="1"/>
    <col min="2841" max="2842" width="9.140625" style="430"/>
    <col min="2843" max="2843" width="10.5703125" style="430" bestFit="1" customWidth="1"/>
    <col min="2844" max="2844" width="11.28515625" style="430" customWidth="1"/>
    <col min="2845" max="3072" width="9.140625" style="430"/>
    <col min="3073" max="3073" width="88.85546875" style="430" customWidth="1"/>
    <col min="3074" max="3074" width="12.7109375" style="430" customWidth="1"/>
    <col min="3075" max="3075" width="12.85546875" style="430" customWidth="1"/>
    <col min="3076" max="3076" width="12.28515625" style="430" customWidth="1"/>
    <col min="3077" max="3077" width="10.28515625" style="430" customWidth="1"/>
    <col min="3078" max="3078" width="8.7109375" style="430" customWidth="1"/>
    <col min="3079" max="3079" width="11" style="430" customWidth="1"/>
    <col min="3080" max="3080" width="9.42578125" style="430" customWidth="1"/>
    <col min="3081" max="3081" width="10.42578125" style="430" customWidth="1"/>
    <col min="3082" max="3082" width="12.28515625" style="430" customWidth="1"/>
    <col min="3083" max="3084" width="9.5703125" style="430" customWidth="1"/>
    <col min="3085" max="3088" width="12" style="430" customWidth="1"/>
    <col min="3089" max="3089" width="12.5703125" style="430" customWidth="1"/>
    <col min="3090" max="3090" width="11" style="430" customWidth="1"/>
    <col min="3091" max="3091" width="10.85546875" style="430" customWidth="1"/>
    <col min="3092" max="3093" width="10.7109375" style="430" customWidth="1"/>
    <col min="3094" max="3094" width="9.140625" style="430"/>
    <col min="3095" max="3095" width="12.85546875" style="430" customWidth="1"/>
    <col min="3096" max="3096" width="23.42578125" style="430" customWidth="1"/>
    <col min="3097" max="3098" width="9.140625" style="430"/>
    <col min="3099" max="3099" width="10.5703125" style="430" bestFit="1" customWidth="1"/>
    <col min="3100" max="3100" width="11.28515625" style="430" customWidth="1"/>
    <col min="3101" max="3328" width="9.140625" style="430"/>
    <col min="3329" max="3329" width="88.85546875" style="430" customWidth="1"/>
    <col min="3330" max="3330" width="12.7109375" style="430" customWidth="1"/>
    <col min="3331" max="3331" width="12.85546875" style="430" customWidth="1"/>
    <col min="3332" max="3332" width="12.28515625" style="430" customWidth="1"/>
    <col min="3333" max="3333" width="10.28515625" style="430" customWidth="1"/>
    <col min="3334" max="3334" width="8.7109375" style="430" customWidth="1"/>
    <col min="3335" max="3335" width="11" style="430" customWidth="1"/>
    <col min="3336" max="3336" width="9.42578125" style="430" customWidth="1"/>
    <col min="3337" max="3337" width="10.42578125" style="430" customWidth="1"/>
    <col min="3338" max="3338" width="12.28515625" style="430" customWidth="1"/>
    <col min="3339" max="3340" width="9.5703125" style="430" customWidth="1"/>
    <col min="3341" max="3344" width="12" style="430" customWidth="1"/>
    <col min="3345" max="3345" width="12.5703125" style="430" customWidth="1"/>
    <col min="3346" max="3346" width="11" style="430" customWidth="1"/>
    <col min="3347" max="3347" width="10.85546875" style="430" customWidth="1"/>
    <col min="3348" max="3349" width="10.7109375" style="430" customWidth="1"/>
    <col min="3350" max="3350" width="9.140625" style="430"/>
    <col min="3351" max="3351" width="12.85546875" style="430" customWidth="1"/>
    <col min="3352" max="3352" width="23.42578125" style="430" customWidth="1"/>
    <col min="3353" max="3354" width="9.140625" style="430"/>
    <col min="3355" max="3355" width="10.5703125" style="430" bestFit="1" customWidth="1"/>
    <col min="3356" max="3356" width="11.28515625" style="430" customWidth="1"/>
    <col min="3357" max="3584" width="9.140625" style="430"/>
    <col min="3585" max="3585" width="88.85546875" style="430" customWidth="1"/>
    <col min="3586" max="3586" width="12.7109375" style="430" customWidth="1"/>
    <col min="3587" max="3587" width="12.85546875" style="430" customWidth="1"/>
    <col min="3588" max="3588" width="12.28515625" style="430" customWidth="1"/>
    <col min="3589" max="3589" width="10.28515625" style="430" customWidth="1"/>
    <col min="3590" max="3590" width="8.7109375" style="430" customWidth="1"/>
    <col min="3591" max="3591" width="11" style="430" customWidth="1"/>
    <col min="3592" max="3592" width="9.42578125" style="430" customWidth="1"/>
    <col min="3593" max="3593" width="10.42578125" style="430" customWidth="1"/>
    <col min="3594" max="3594" width="12.28515625" style="430" customWidth="1"/>
    <col min="3595" max="3596" width="9.5703125" style="430" customWidth="1"/>
    <col min="3597" max="3600" width="12" style="430" customWidth="1"/>
    <col min="3601" max="3601" width="12.5703125" style="430" customWidth="1"/>
    <col min="3602" max="3602" width="11" style="430" customWidth="1"/>
    <col min="3603" max="3603" width="10.85546875" style="430" customWidth="1"/>
    <col min="3604" max="3605" width="10.7109375" style="430" customWidth="1"/>
    <col min="3606" max="3606" width="9.140625" style="430"/>
    <col min="3607" max="3607" width="12.85546875" style="430" customWidth="1"/>
    <col min="3608" max="3608" width="23.42578125" style="430" customWidth="1"/>
    <col min="3609" max="3610" width="9.140625" style="430"/>
    <col min="3611" max="3611" width="10.5703125" style="430" bestFit="1" customWidth="1"/>
    <col min="3612" max="3612" width="11.28515625" style="430" customWidth="1"/>
    <col min="3613" max="3840" width="9.140625" style="430"/>
    <col min="3841" max="3841" width="88.85546875" style="430" customWidth="1"/>
    <col min="3842" max="3842" width="12.7109375" style="430" customWidth="1"/>
    <col min="3843" max="3843" width="12.85546875" style="430" customWidth="1"/>
    <col min="3844" max="3844" width="12.28515625" style="430" customWidth="1"/>
    <col min="3845" max="3845" width="10.28515625" style="430" customWidth="1"/>
    <col min="3846" max="3846" width="8.7109375" style="430" customWidth="1"/>
    <col min="3847" max="3847" width="11" style="430" customWidth="1"/>
    <col min="3848" max="3848" width="9.42578125" style="430" customWidth="1"/>
    <col min="3849" max="3849" width="10.42578125" style="430" customWidth="1"/>
    <col min="3850" max="3850" width="12.28515625" style="430" customWidth="1"/>
    <col min="3851" max="3852" width="9.5703125" style="430" customWidth="1"/>
    <col min="3853" max="3856" width="12" style="430" customWidth="1"/>
    <col min="3857" max="3857" width="12.5703125" style="430" customWidth="1"/>
    <col min="3858" max="3858" width="11" style="430" customWidth="1"/>
    <col min="3859" max="3859" width="10.85546875" style="430" customWidth="1"/>
    <col min="3860" max="3861" width="10.7109375" style="430" customWidth="1"/>
    <col min="3862" max="3862" width="9.140625" style="430"/>
    <col min="3863" max="3863" width="12.85546875" style="430" customWidth="1"/>
    <col min="3864" max="3864" width="23.42578125" style="430" customWidth="1"/>
    <col min="3865" max="3866" width="9.140625" style="430"/>
    <col min="3867" max="3867" width="10.5703125" style="430" bestFit="1" customWidth="1"/>
    <col min="3868" max="3868" width="11.28515625" style="430" customWidth="1"/>
    <col min="3869" max="4096" width="9.140625" style="430"/>
    <col min="4097" max="4097" width="88.85546875" style="430" customWidth="1"/>
    <col min="4098" max="4098" width="12.7109375" style="430" customWidth="1"/>
    <col min="4099" max="4099" width="12.85546875" style="430" customWidth="1"/>
    <col min="4100" max="4100" width="12.28515625" style="430" customWidth="1"/>
    <col min="4101" max="4101" width="10.28515625" style="430" customWidth="1"/>
    <col min="4102" max="4102" width="8.7109375" style="430" customWidth="1"/>
    <col min="4103" max="4103" width="11" style="430" customWidth="1"/>
    <col min="4104" max="4104" width="9.42578125" style="430" customWidth="1"/>
    <col min="4105" max="4105" width="10.42578125" style="430" customWidth="1"/>
    <col min="4106" max="4106" width="12.28515625" style="430" customWidth="1"/>
    <col min="4107" max="4108" width="9.5703125" style="430" customWidth="1"/>
    <col min="4109" max="4112" width="12" style="430" customWidth="1"/>
    <col min="4113" max="4113" width="12.5703125" style="430" customWidth="1"/>
    <col min="4114" max="4114" width="11" style="430" customWidth="1"/>
    <col min="4115" max="4115" width="10.85546875" style="430" customWidth="1"/>
    <col min="4116" max="4117" width="10.7109375" style="430" customWidth="1"/>
    <col min="4118" max="4118" width="9.140625" style="430"/>
    <col min="4119" max="4119" width="12.85546875" style="430" customWidth="1"/>
    <col min="4120" max="4120" width="23.42578125" style="430" customWidth="1"/>
    <col min="4121" max="4122" width="9.140625" style="430"/>
    <col min="4123" max="4123" width="10.5703125" style="430" bestFit="1" customWidth="1"/>
    <col min="4124" max="4124" width="11.28515625" style="430" customWidth="1"/>
    <col min="4125" max="4352" width="9.140625" style="430"/>
    <col min="4353" max="4353" width="88.85546875" style="430" customWidth="1"/>
    <col min="4354" max="4354" width="12.7109375" style="430" customWidth="1"/>
    <col min="4355" max="4355" width="12.85546875" style="430" customWidth="1"/>
    <col min="4356" max="4356" width="12.28515625" style="430" customWidth="1"/>
    <col min="4357" max="4357" width="10.28515625" style="430" customWidth="1"/>
    <col min="4358" max="4358" width="8.7109375" style="430" customWidth="1"/>
    <col min="4359" max="4359" width="11" style="430" customWidth="1"/>
    <col min="4360" max="4360" width="9.42578125" style="430" customWidth="1"/>
    <col min="4361" max="4361" width="10.42578125" style="430" customWidth="1"/>
    <col min="4362" max="4362" width="12.28515625" style="430" customWidth="1"/>
    <col min="4363" max="4364" width="9.5703125" style="430" customWidth="1"/>
    <col min="4365" max="4368" width="12" style="430" customWidth="1"/>
    <col min="4369" max="4369" width="12.5703125" style="430" customWidth="1"/>
    <col min="4370" max="4370" width="11" style="430" customWidth="1"/>
    <col min="4371" max="4371" width="10.85546875" style="430" customWidth="1"/>
    <col min="4372" max="4373" width="10.7109375" style="430" customWidth="1"/>
    <col min="4374" max="4374" width="9.140625" style="430"/>
    <col min="4375" max="4375" width="12.85546875" style="430" customWidth="1"/>
    <col min="4376" max="4376" width="23.42578125" style="430" customWidth="1"/>
    <col min="4377" max="4378" width="9.140625" style="430"/>
    <col min="4379" max="4379" width="10.5703125" style="430" bestFit="1" customWidth="1"/>
    <col min="4380" max="4380" width="11.28515625" style="430" customWidth="1"/>
    <col min="4381" max="4608" width="9.140625" style="430"/>
    <col min="4609" max="4609" width="88.85546875" style="430" customWidth="1"/>
    <col min="4610" max="4610" width="12.7109375" style="430" customWidth="1"/>
    <col min="4611" max="4611" width="12.85546875" style="430" customWidth="1"/>
    <col min="4612" max="4612" width="12.28515625" style="430" customWidth="1"/>
    <col min="4613" max="4613" width="10.28515625" style="430" customWidth="1"/>
    <col min="4614" max="4614" width="8.7109375" style="430" customWidth="1"/>
    <col min="4615" max="4615" width="11" style="430" customWidth="1"/>
    <col min="4616" max="4616" width="9.42578125" style="430" customWidth="1"/>
    <col min="4617" max="4617" width="10.42578125" style="430" customWidth="1"/>
    <col min="4618" max="4618" width="12.28515625" style="430" customWidth="1"/>
    <col min="4619" max="4620" width="9.5703125" style="430" customWidth="1"/>
    <col min="4621" max="4624" width="12" style="430" customWidth="1"/>
    <col min="4625" max="4625" width="12.5703125" style="430" customWidth="1"/>
    <col min="4626" max="4626" width="11" style="430" customWidth="1"/>
    <col min="4627" max="4627" width="10.85546875" style="430" customWidth="1"/>
    <col min="4628" max="4629" width="10.7109375" style="430" customWidth="1"/>
    <col min="4630" max="4630" width="9.140625" style="430"/>
    <col min="4631" max="4631" width="12.85546875" style="430" customWidth="1"/>
    <col min="4632" max="4632" width="23.42578125" style="430" customWidth="1"/>
    <col min="4633" max="4634" width="9.140625" style="430"/>
    <col min="4635" max="4635" width="10.5703125" style="430" bestFit="1" customWidth="1"/>
    <col min="4636" max="4636" width="11.28515625" style="430" customWidth="1"/>
    <col min="4637" max="4864" width="9.140625" style="430"/>
    <col min="4865" max="4865" width="88.85546875" style="430" customWidth="1"/>
    <col min="4866" max="4866" width="12.7109375" style="430" customWidth="1"/>
    <col min="4867" max="4867" width="12.85546875" style="430" customWidth="1"/>
    <col min="4868" max="4868" width="12.28515625" style="430" customWidth="1"/>
    <col min="4869" max="4869" width="10.28515625" style="430" customWidth="1"/>
    <col min="4870" max="4870" width="8.7109375" style="430" customWidth="1"/>
    <col min="4871" max="4871" width="11" style="430" customWidth="1"/>
    <col min="4872" max="4872" width="9.42578125" style="430" customWidth="1"/>
    <col min="4873" max="4873" width="10.42578125" style="430" customWidth="1"/>
    <col min="4874" max="4874" width="12.28515625" style="430" customWidth="1"/>
    <col min="4875" max="4876" width="9.5703125" style="430" customWidth="1"/>
    <col min="4877" max="4880" width="12" style="430" customWidth="1"/>
    <col min="4881" max="4881" width="12.5703125" style="430" customWidth="1"/>
    <col min="4882" max="4882" width="11" style="430" customWidth="1"/>
    <col min="4883" max="4883" width="10.85546875" style="430" customWidth="1"/>
    <col min="4884" max="4885" width="10.7109375" style="430" customWidth="1"/>
    <col min="4886" max="4886" width="9.140625" style="430"/>
    <col min="4887" max="4887" width="12.85546875" style="430" customWidth="1"/>
    <col min="4888" max="4888" width="23.42578125" style="430" customWidth="1"/>
    <col min="4889" max="4890" width="9.140625" style="430"/>
    <col min="4891" max="4891" width="10.5703125" style="430" bestFit="1" customWidth="1"/>
    <col min="4892" max="4892" width="11.28515625" style="430" customWidth="1"/>
    <col min="4893" max="5120" width="9.140625" style="430"/>
    <col min="5121" max="5121" width="88.85546875" style="430" customWidth="1"/>
    <col min="5122" max="5122" width="12.7109375" style="430" customWidth="1"/>
    <col min="5123" max="5123" width="12.85546875" style="430" customWidth="1"/>
    <col min="5124" max="5124" width="12.28515625" style="430" customWidth="1"/>
    <col min="5125" max="5125" width="10.28515625" style="430" customWidth="1"/>
    <col min="5126" max="5126" width="8.7109375" style="430" customWidth="1"/>
    <col min="5127" max="5127" width="11" style="430" customWidth="1"/>
    <col min="5128" max="5128" width="9.42578125" style="430" customWidth="1"/>
    <col min="5129" max="5129" width="10.42578125" style="430" customWidth="1"/>
    <col min="5130" max="5130" width="12.28515625" style="430" customWidth="1"/>
    <col min="5131" max="5132" width="9.5703125" style="430" customWidth="1"/>
    <col min="5133" max="5136" width="12" style="430" customWidth="1"/>
    <col min="5137" max="5137" width="12.5703125" style="430" customWidth="1"/>
    <col min="5138" max="5138" width="11" style="430" customWidth="1"/>
    <col min="5139" max="5139" width="10.85546875" style="430" customWidth="1"/>
    <col min="5140" max="5141" width="10.7109375" style="430" customWidth="1"/>
    <col min="5142" max="5142" width="9.140625" style="430"/>
    <col min="5143" max="5143" width="12.85546875" style="430" customWidth="1"/>
    <col min="5144" max="5144" width="23.42578125" style="430" customWidth="1"/>
    <col min="5145" max="5146" width="9.140625" style="430"/>
    <col min="5147" max="5147" width="10.5703125" style="430" bestFit="1" customWidth="1"/>
    <col min="5148" max="5148" width="11.28515625" style="430" customWidth="1"/>
    <col min="5149" max="5376" width="9.140625" style="430"/>
    <col min="5377" max="5377" width="88.85546875" style="430" customWidth="1"/>
    <col min="5378" max="5378" width="12.7109375" style="430" customWidth="1"/>
    <col min="5379" max="5379" width="12.85546875" style="430" customWidth="1"/>
    <col min="5380" max="5380" width="12.28515625" style="430" customWidth="1"/>
    <col min="5381" max="5381" width="10.28515625" style="430" customWidth="1"/>
    <col min="5382" max="5382" width="8.7109375" style="430" customWidth="1"/>
    <col min="5383" max="5383" width="11" style="430" customWidth="1"/>
    <col min="5384" max="5384" width="9.42578125" style="430" customWidth="1"/>
    <col min="5385" max="5385" width="10.42578125" style="430" customWidth="1"/>
    <col min="5386" max="5386" width="12.28515625" style="430" customWidth="1"/>
    <col min="5387" max="5388" width="9.5703125" style="430" customWidth="1"/>
    <col min="5389" max="5392" width="12" style="430" customWidth="1"/>
    <col min="5393" max="5393" width="12.5703125" style="430" customWidth="1"/>
    <col min="5394" max="5394" width="11" style="430" customWidth="1"/>
    <col min="5395" max="5395" width="10.85546875" style="430" customWidth="1"/>
    <col min="5396" max="5397" width="10.7109375" style="430" customWidth="1"/>
    <col min="5398" max="5398" width="9.140625" style="430"/>
    <col min="5399" max="5399" width="12.85546875" style="430" customWidth="1"/>
    <col min="5400" max="5400" width="23.42578125" style="430" customWidth="1"/>
    <col min="5401" max="5402" width="9.140625" style="430"/>
    <col min="5403" max="5403" width="10.5703125" style="430" bestFit="1" customWidth="1"/>
    <col min="5404" max="5404" width="11.28515625" style="430" customWidth="1"/>
    <col min="5405" max="5632" width="9.140625" style="430"/>
    <col min="5633" max="5633" width="88.85546875" style="430" customWidth="1"/>
    <col min="5634" max="5634" width="12.7109375" style="430" customWidth="1"/>
    <col min="5635" max="5635" width="12.85546875" style="430" customWidth="1"/>
    <col min="5636" max="5636" width="12.28515625" style="430" customWidth="1"/>
    <col min="5637" max="5637" width="10.28515625" style="430" customWidth="1"/>
    <col min="5638" max="5638" width="8.7109375" style="430" customWidth="1"/>
    <col min="5639" max="5639" width="11" style="430" customWidth="1"/>
    <col min="5640" max="5640" width="9.42578125" style="430" customWidth="1"/>
    <col min="5641" max="5641" width="10.42578125" style="430" customWidth="1"/>
    <col min="5642" max="5642" width="12.28515625" style="430" customWidth="1"/>
    <col min="5643" max="5644" width="9.5703125" style="430" customWidth="1"/>
    <col min="5645" max="5648" width="12" style="430" customWidth="1"/>
    <col min="5649" max="5649" width="12.5703125" style="430" customWidth="1"/>
    <col min="5650" max="5650" width="11" style="430" customWidth="1"/>
    <col min="5651" max="5651" width="10.85546875" style="430" customWidth="1"/>
    <col min="5652" max="5653" width="10.7109375" style="430" customWidth="1"/>
    <col min="5654" max="5654" width="9.140625" style="430"/>
    <col min="5655" max="5655" width="12.85546875" style="430" customWidth="1"/>
    <col min="5656" max="5656" width="23.42578125" style="430" customWidth="1"/>
    <col min="5657" max="5658" width="9.140625" style="430"/>
    <col min="5659" max="5659" width="10.5703125" style="430" bestFit="1" customWidth="1"/>
    <col min="5660" max="5660" width="11.28515625" style="430" customWidth="1"/>
    <col min="5661" max="5888" width="9.140625" style="430"/>
    <col min="5889" max="5889" width="88.85546875" style="430" customWidth="1"/>
    <col min="5890" max="5890" width="12.7109375" style="430" customWidth="1"/>
    <col min="5891" max="5891" width="12.85546875" style="430" customWidth="1"/>
    <col min="5892" max="5892" width="12.28515625" style="430" customWidth="1"/>
    <col min="5893" max="5893" width="10.28515625" style="430" customWidth="1"/>
    <col min="5894" max="5894" width="8.7109375" style="430" customWidth="1"/>
    <col min="5895" max="5895" width="11" style="430" customWidth="1"/>
    <col min="5896" max="5896" width="9.42578125" style="430" customWidth="1"/>
    <col min="5897" max="5897" width="10.42578125" style="430" customWidth="1"/>
    <col min="5898" max="5898" width="12.28515625" style="430" customWidth="1"/>
    <col min="5899" max="5900" width="9.5703125" style="430" customWidth="1"/>
    <col min="5901" max="5904" width="12" style="430" customWidth="1"/>
    <col min="5905" max="5905" width="12.5703125" style="430" customWidth="1"/>
    <col min="5906" max="5906" width="11" style="430" customWidth="1"/>
    <col min="5907" max="5907" width="10.85546875" style="430" customWidth="1"/>
    <col min="5908" max="5909" width="10.7109375" style="430" customWidth="1"/>
    <col min="5910" max="5910" width="9.140625" style="430"/>
    <col min="5911" max="5911" width="12.85546875" style="430" customWidth="1"/>
    <col min="5912" max="5912" width="23.42578125" style="430" customWidth="1"/>
    <col min="5913" max="5914" width="9.140625" style="430"/>
    <col min="5915" max="5915" width="10.5703125" style="430" bestFit="1" customWidth="1"/>
    <col min="5916" max="5916" width="11.28515625" style="430" customWidth="1"/>
    <col min="5917" max="6144" width="9.140625" style="430"/>
    <col min="6145" max="6145" width="88.85546875" style="430" customWidth="1"/>
    <col min="6146" max="6146" width="12.7109375" style="430" customWidth="1"/>
    <col min="6147" max="6147" width="12.85546875" style="430" customWidth="1"/>
    <col min="6148" max="6148" width="12.28515625" style="430" customWidth="1"/>
    <col min="6149" max="6149" width="10.28515625" style="430" customWidth="1"/>
    <col min="6150" max="6150" width="8.7109375" style="430" customWidth="1"/>
    <col min="6151" max="6151" width="11" style="430" customWidth="1"/>
    <col min="6152" max="6152" width="9.42578125" style="430" customWidth="1"/>
    <col min="6153" max="6153" width="10.42578125" style="430" customWidth="1"/>
    <col min="6154" max="6154" width="12.28515625" style="430" customWidth="1"/>
    <col min="6155" max="6156" width="9.5703125" style="430" customWidth="1"/>
    <col min="6157" max="6160" width="12" style="430" customWidth="1"/>
    <col min="6161" max="6161" width="12.5703125" style="430" customWidth="1"/>
    <col min="6162" max="6162" width="11" style="430" customWidth="1"/>
    <col min="6163" max="6163" width="10.85546875" style="430" customWidth="1"/>
    <col min="6164" max="6165" width="10.7109375" style="430" customWidth="1"/>
    <col min="6166" max="6166" width="9.140625" style="430"/>
    <col min="6167" max="6167" width="12.85546875" style="430" customWidth="1"/>
    <col min="6168" max="6168" width="23.42578125" style="430" customWidth="1"/>
    <col min="6169" max="6170" width="9.140625" style="430"/>
    <col min="6171" max="6171" width="10.5703125" style="430" bestFit="1" customWidth="1"/>
    <col min="6172" max="6172" width="11.28515625" style="430" customWidth="1"/>
    <col min="6173" max="6400" width="9.140625" style="430"/>
    <col min="6401" max="6401" width="88.85546875" style="430" customWidth="1"/>
    <col min="6402" max="6402" width="12.7109375" style="430" customWidth="1"/>
    <col min="6403" max="6403" width="12.85546875" style="430" customWidth="1"/>
    <col min="6404" max="6404" width="12.28515625" style="430" customWidth="1"/>
    <col min="6405" max="6405" width="10.28515625" style="430" customWidth="1"/>
    <col min="6406" max="6406" width="8.7109375" style="430" customWidth="1"/>
    <col min="6407" max="6407" width="11" style="430" customWidth="1"/>
    <col min="6408" max="6408" width="9.42578125" style="430" customWidth="1"/>
    <col min="6409" max="6409" width="10.42578125" style="430" customWidth="1"/>
    <col min="6410" max="6410" width="12.28515625" style="430" customWidth="1"/>
    <col min="6411" max="6412" width="9.5703125" style="430" customWidth="1"/>
    <col min="6413" max="6416" width="12" style="430" customWidth="1"/>
    <col min="6417" max="6417" width="12.5703125" style="430" customWidth="1"/>
    <col min="6418" max="6418" width="11" style="430" customWidth="1"/>
    <col min="6419" max="6419" width="10.85546875" style="430" customWidth="1"/>
    <col min="6420" max="6421" width="10.7109375" style="430" customWidth="1"/>
    <col min="6422" max="6422" width="9.140625" style="430"/>
    <col min="6423" max="6423" width="12.85546875" style="430" customWidth="1"/>
    <col min="6424" max="6424" width="23.42578125" style="430" customWidth="1"/>
    <col min="6425" max="6426" width="9.140625" style="430"/>
    <col min="6427" max="6427" width="10.5703125" style="430" bestFit="1" customWidth="1"/>
    <col min="6428" max="6428" width="11.28515625" style="430" customWidth="1"/>
    <col min="6429" max="6656" width="9.140625" style="430"/>
    <col min="6657" max="6657" width="88.85546875" style="430" customWidth="1"/>
    <col min="6658" max="6658" width="12.7109375" style="430" customWidth="1"/>
    <col min="6659" max="6659" width="12.85546875" style="430" customWidth="1"/>
    <col min="6660" max="6660" width="12.28515625" style="430" customWidth="1"/>
    <col min="6661" max="6661" width="10.28515625" style="430" customWidth="1"/>
    <col min="6662" max="6662" width="8.7109375" style="430" customWidth="1"/>
    <col min="6663" max="6663" width="11" style="430" customWidth="1"/>
    <col min="6664" max="6664" width="9.42578125" style="430" customWidth="1"/>
    <col min="6665" max="6665" width="10.42578125" style="430" customWidth="1"/>
    <col min="6666" max="6666" width="12.28515625" style="430" customWidth="1"/>
    <col min="6667" max="6668" width="9.5703125" style="430" customWidth="1"/>
    <col min="6669" max="6672" width="12" style="430" customWidth="1"/>
    <col min="6673" max="6673" width="12.5703125" style="430" customWidth="1"/>
    <col min="6674" max="6674" width="11" style="430" customWidth="1"/>
    <col min="6675" max="6675" width="10.85546875" style="430" customWidth="1"/>
    <col min="6676" max="6677" width="10.7109375" style="430" customWidth="1"/>
    <col min="6678" max="6678" width="9.140625" style="430"/>
    <col min="6679" max="6679" width="12.85546875" style="430" customWidth="1"/>
    <col min="6680" max="6680" width="23.42578125" style="430" customWidth="1"/>
    <col min="6681" max="6682" width="9.140625" style="430"/>
    <col min="6683" max="6683" width="10.5703125" style="430" bestFit="1" customWidth="1"/>
    <col min="6684" max="6684" width="11.28515625" style="430" customWidth="1"/>
    <col min="6685" max="6912" width="9.140625" style="430"/>
    <col min="6913" max="6913" width="88.85546875" style="430" customWidth="1"/>
    <col min="6914" max="6914" width="12.7109375" style="430" customWidth="1"/>
    <col min="6915" max="6915" width="12.85546875" style="430" customWidth="1"/>
    <col min="6916" max="6916" width="12.28515625" style="430" customWidth="1"/>
    <col min="6917" max="6917" width="10.28515625" style="430" customWidth="1"/>
    <col min="6918" max="6918" width="8.7109375" style="430" customWidth="1"/>
    <col min="6919" max="6919" width="11" style="430" customWidth="1"/>
    <col min="6920" max="6920" width="9.42578125" style="430" customWidth="1"/>
    <col min="6921" max="6921" width="10.42578125" style="430" customWidth="1"/>
    <col min="6922" max="6922" width="12.28515625" style="430" customWidth="1"/>
    <col min="6923" max="6924" width="9.5703125" style="430" customWidth="1"/>
    <col min="6925" max="6928" width="12" style="430" customWidth="1"/>
    <col min="6929" max="6929" width="12.5703125" style="430" customWidth="1"/>
    <col min="6930" max="6930" width="11" style="430" customWidth="1"/>
    <col min="6931" max="6931" width="10.85546875" style="430" customWidth="1"/>
    <col min="6932" max="6933" width="10.7109375" style="430" customWidth="1"/>
    <col min="6934" max="6934" width="9.140625" style="430"/>
    <col min="6935" max="6935" width="12.85546875" style="430" customWidth="1"/>
    <col min="6936" max="6936" width="23.42578125" style="430" customWidth="1"/>
    <col min="6937" max="6938" width="9.140625" style="430"/>
    <col min="6939" max="6939" width="10.5703125" style="430" bestFit="1" customWidth="1"/>
    <col min="6940" max="6940" width="11.28515625" style="430" customWidth="1"/>
    <col min="6941" max="7168" width="9.140625" style="430"/>
    <col min="7169" max="7169" width="88.85546875" style="430" customWidth="1"/>
    <col min="7170" max="7170" width="12.7109375" style="430" customWidth="1"/>
    <col min="7171" max="7171" width="12.85546875" style="430" customWidth="1"/>
    <col min="7172" max="7172" width="12.28515625" style="430" customWidth="1"/>
    <col min="7173" max="7173" width="10.28515625" style="430" customWidth="1"/>
    <col min="7174" max="7174" width="8.7109375" style="430" customWidth="1"/>
    <col min="7175" max="7175" width="11" style="430" customWidth="1"/>
    <col min="7176" max="7176" width="9.42578125" style="430" customWidth="1"/>
    <col min="7177" max="7177" width="10.42578125" style="430" customWidth="1"/>
    <col min="7178" max="7178" width="12.28515625" style="430" customWidth="1"/>
    <col min="7179" max="7180" width="9.5703125" style="430" customWidth="1"/>
    <col min="7181" max="7184" width="12" style="430" customWidth="1"/>
    <col min="7185" max="7185" width="12.5703125" style="430" customWidth="1"/>
    <col min="7186" max="7186" width="11" style="430" customWidth="1"/>
    <col min="7187" max="7187" width="10.85546875" style="430" customWidth="1"/>
    <col min="7188" max="7189" width="10.7109375" style="430" customWidth="1"/>
    <col min="7190" max="7190" width="9.140625" style="430"/>
    <col min="7191" max="7191" width="12.85546875" style="430" customWidth="1"/>
    <col min="7192" max="7192" width="23.42578125" style="430" customWidth="1"/>
    <col min="7193" max="7194" width="9.140625" style="430"/>
    <col min="7195" max="7195" width="10.5703125" style="430" bestFit="1" customWidth="1"/>
    <col min="7196" max="7196" width="11.28515625" style="430" customWidth="1"/>
    <col min="7197" max="7424" width="9.140625" style="430"/>
    <col min="7425" max="7425" width="88.85546875" style="430" customWidth="1"/>
    <col min="7426" max="7426" width="12.7109375" style="430" customWidth="1"/>
    <col min="7427" max="7427" width="12.85546875" style="430" customWidth="1"/>
    <col min="7428" max="7428" width="12.28515625" style="430" customWidth="1"/>
    <col min="7429" max="7429" width="10.28515625" style="430" customWidth="1"/>
    <col min="7430" max="7430" width="8.7109375" style="430" customWidth="1"/>
    <col min="7431" max="7431" width="11" style="430" customWidth="1"/>
    <col min="7432" max="7432" width="9.42578125" style="430" customWidth="1"/>
    <col min="7433" max="7433" width="10.42578125" style="430" customWidth="1"/>
    <col min="7434" max="7434" width="12.28515625" style="430" customWidth="1"/>
    <col min="7435" max="7436" width="9.5703125" style="430" customWidth="1"/>
    <col min="7437" max="7440" width="12" style="430" customWidth="1"/>
    <col min="7441" max="7441" width="12.5703125" style="430" customWidth="1"/>
    <col min="7442" max="7442" width="11" style="430" customWidth="1"/>
    <col min="7443" max="7443" width="10.85546875" style="430" customWidth="1"/>
    <col min="7444" max="7445" width="10.7109375" style="430" customWidth="1"/>
    <col min="7446" max="7446" width="9.140625" style="430"/>
    <col min="7447" max="7447" width="12.85546875" style="430" customWidth="1"/>
    <col min="7448" max="7448" width="23.42578125" style="430" customWidth="1"/>
    <col min="7449" max="7450" width="9.140625" style="430"/>
    <col min="7451" max="7451" width="10.5703125" style="430" bestFit="1" customWidth="1"/>
    <col min="7452" max="7452" width="11.28515625" style="430" customWidth="1"/>
    <col min="7453" max="7680" width="9.140625" style="430"/>
    <col min="7681" max="7681" width="88.85546875" style="430" customWidth="1"/>
    <col min="7682" max="7682" width="12.7109375" style="430" customWidth="1"/>
    <col min="7683" max="7683" width="12.85546875" style="430" customWidth="1"/>
    <col min="7684" max="7684" width="12.28515625" style="430" customWidth="1"/>
    <col min="7685" max="7685" width="10.28515625" style="430" customWidth="1"/>
    <col min="7686" max="7686" width="8.7109375" style="430" customWidth="1"/>
    <col min="7687" max="7687" width="11" style="430" customWidth="1"/>
    <col min="7688" max="7688" width="9.42578125" style="430" customWidth="1"/>
    <col min="7689" max="7689" width="10.42578125" style="430" customWidth="1"/>
    <col min="7690" max="7690" width="12.28515625" style="430" customWidth="1"/>
    <col min="7691" max="7692" width="9.5703125" style="430" customWidth="1"/>
    <col min="7693" max="7696" width="12" style="430" customWidth="1"/>
    <col min="7697" max="7697" width="12.5703125" style="430" customWidth="1"/>
    <col min="7698" max="7698" width="11" style="430" customWidth="1"/>
    <col min="7699" max="7699" width="10.85546875" style="430" customWidth="1"/>
    <col min="7700" max="7701" width="10.7109375" style="430" customWidth="1"/>
    <col min="7702" max="7702" width="9.140625" style="430"/>
    <col min="7703" max="7703" width="12.85546875" style="430" customWidth="1"/>
    <col min="7704" max="7704" width="23.42578125" style="430" customWidth="1"/>
    <col min="7705" max="7706" width="9.140625" style="430"/>
    <col min="7707" max="7707" width="10.5703125" style="430" bestFit="1" customWidth="1"/>
    <col min="7708" max="7708" width="11.28515625" style="430" customWidth="1"/>
    <col min="7709" max="7936" width="9.140625" style="430"/>
    <col min="7937" max="7937" width="88.85546875" style="430" customWidth="1"/>
    <col min="7938" max="7938" width="12.7109375" style="430" customWidth="1"/>
    <col min="7939" max="7939" width="12.85546875" style="430" customWidth="1"/>
    <col min="7940" max="7940" width="12.28515625" style="430" customWidth="1"/>
    <col min="7941" max="7941" width="10.28515625" style="430" customWidth="1"/>
    <col min="7942" max="7942" width="8.7109375" style="430" customWidth="1"/>
    <col min="7943" max="7943" width="11" style="430" customWidth="1"/>
    <col min="7944" max="7944" width="9.42578125" style="430" customWidth="1"/>
    <col min="7945" max="7945" width="10.42578125" style="430" customWidth="1"/>
    <col min="7946" max="7946" width="12.28515625" style="430" customWidth="1"/>
    <col min="7947" max="7948" width="9.5703125" style="430" customWidth="1"/>
    <col min="7949" max="7952" width="12" style="430" customWidth="1"/>
    <col min="7953" max="7953" width="12.5703125" style="430" customWidth="1"/>
    <col min="7954" max="7954" width="11" style="430" customWidth="1"/>
    <col min="7955" max="7955" width="10.85546875" style="430" customWidth="1"/>
    <col min="7956" max="7957" width="10.7109375" style="430" customWidth="1"/>
    <col min="7958" max="7958" width="9.140625" style="430"/>
    <col min="7959" max="7959" width="12.85546875" style="430" customWidth="1"/>
    <col min="7960" max="7960" width="23.42578125" style="430" customWidth="1"/>
    <col min="7961" max="7962" width="9.140625" style="430"/>
    <col min="7963" max="7963" width="10.5703125" style="430" bestFit="1" customWidth="1"/>
    <col min="7964" max="7964" width="11.28515625" style="430" customWidth="1"/>
    <col min="7965" max="8192" width="9.140625" style="430"/>
    <col min="8193" max="8193" width="88.85546875" style="430" customWidth="1"/>
    <col min="8194" max="8194" width="12.7109375" style="430" customWidth="1"/>
    <col min="8195" max="8195" width="12.85546875" style="430" customWidth="1"/>
    <col min="8196" max="8196" width="12.28515625" style="430" customWidth="1"/>
    <col min="8197" max="8197" width="10.28515625" style="430" customWidth="1"/>
    <col min="8198" max="8198" width="8.7109375" style="430" customWidth="1"/>
    <col min="8199" max="8199" width="11" style="430" customWidth="1"/>
    <col min="8200" max="8200" width="9.42578125" style="430" customWidth="1"/>
    <col min="8201" max="8201" width="10.42578125" style="430" customWidth="1"/>
    <col min="8202" max="8202" width="12.28515625" style="430" customWidth="1"/>
    <col min="8203" max="8204" width="9.5703125" style="430" customWidth="1"/>
    <col min="8205" max="8208" width="12" style="430" customWidth="1"/>
    <col min="8209" max="8209" width="12.5703125" style="430" customWidth="1"/>
    <col min="8210" max="8210" width="11" style="430" customWidth="1"/>
    <col min="8211" max="8211" width="10.85546875" style="430" customWidth="1"/>
    <col min="8212" max="8213" width="10.7109375" style="430" customWidth="1"/>
    <col min="8214" max="8214" width="9.140625" style="430"/>
    <col min="8215" max="8215" width="12.85546875" style="430" customWidth="1"/>
    <col min="8216" max="8216" width="23.42578125" style="430" customWidth="1"/>
    <col min="8217" max="8218" width="9.140625" style="430"/>
    <col min="8219" max="8219" width="10.5703125" style="430" bestFit="1" customWidth="1"/>
    <col min="8220" max="8220" width="11.28515625" style="430" customWidth="1"/>
    <col min="8221" max="8448" width="9.140625" style="430"/>
    <col min="8449" max="8449" width="88.85546875" style="430" customWidth="1"/>
    <col min="8450" max="8450" width="12.7109375" style="430" customWidth="1"/>
    <col min="8451" max="8451" width="12.85546875" style="430" customWidth="1"/>
    <col min="8452" max="8452" width="12.28515625" style="430" customWidth="1"/>
    <col min="8453" max="8453" width="10.28515625" style="430" customWidth="1"/>
    <col min="8454" max="8454" width="8.7109375" style="430" customWidth="1"/>
    <col min="8455" max="8455" width="11" style="430" customWidth="1"/>
    <col min="8456" max="8456" width="9.42578125" style="430" customWidth="1"/>
    <col min="8457" max="8457" width="10.42578125" style="430" customWidth="1"/>
    <col min="8458" max="8458" width="12.28515625" style="430" customWidth="1"/>
    <col min="8459" max="8460" width="9.5703125" style="430" customWidth="1"/>
    <col min="8461" max="8464" width="12" style="430" customWidth="1"/>
    <col min="8465" max="8465" width="12.5703125" style="430" customWidth="1"/>
    <col min="8466" max="8466" width="11" style="430" customWidth="1"/>
    <col min="8467" max="8467" width="10.85546875" style="430" customWidth="1"/>
    <col min="8468" max="8469" width="10.7109375" style="430" customWidth="1"/>
    <col min="8470" max="8470" width="9.140625" style="430"/>
    <col min="8471" max="8471" width="12.85546875" style="430" customWidth="1"/>
    <col min="8472" max="8472" width="23.42578125" style="430" customWidth="1"/>
    <col min="8473" max="8474" width="9.140625" style="430"/>
    <col min="8475" max="8475" width="10.5703125" style="430" bestFit="1" customWidth="1"/>
    <col min="8476" max="8476" width="11.28515625" style="430" customWidth="1"/>
    <col min="8477" max="8704" width="9.140625" style="430"/>
    <col min="8705" max="8705" width="88.85546875" style="430" customWidth="1"/>
    <col min="8706" max="8706" width="12.7109375" style="430" customWidth="1"/>
    <col min="8707" max="8707" width="12.85546875" style="430" customWidth="1"/>
    <col min="8708" max="8708" width="12.28515625" style="430" customWidth="1"/>
    <col min="8709" max="8709" width="10.28515625" style="430" customWidth="1"/>
    <col min="8710" max="8710" width="8.7109375" style="430" customWidth="1"/>
    <col min="8711" max="8711" width="11" style="430" customWidth="1"/>
    <col min="8712" max="8712" width="9.42578125" style="430" customWidth="1"/>
    <col min="8713" max="8713" width="10.42578125" style="430" customWidth="1"/>
    <col min="8714" max="8714" width="12.28515625" style="430" customWidth="1"/>
    <col min="8715" max="8716" width="9.5703125" style="430" customWidth="1"/>
    <col min="8717" max="8720" width="12" style="430" customWidth="1"/>
    <col min="8721" max="8721" width="12.5703125" style="430" customWidth="1"/>
    <col min="8722" max="8722" width="11" style="430" customWidth="1"/>
    <col min="8723" max="8723" width="10.85546875" style="430" customWidth="1"/>
    <col min="8724" max="8725" width="10.7109375" style="430" customWidth="1"/>
    <col min="8726" max="8726" width="9.140625" style="430"/>
    <col min="8727" max="8727" width="12.85546875" style="430" customWidth="1"/>
    <col min="8728" max="8728" width="23.42578125" style="430" customWidth="1"/>
    <col min="8729" max="8730" width="9.140625" style="430"/>
    <col min="8731" max="8731" width="10.5703125" style="430" bestFit="1" customWidth="1"/>
    <col min="8732" max="8732" width="11.28515625" style="430" customWidth="1"/>
    <col min="8733" max="8960" width="9.140625" style="430"/>
    <col min="8961" max="8961" width="88.85546875" style="430" customWidth="1"/>
    <col min="8962" max="8962" width="12.7109375" style="430" customWidth="1"/>
    <col min="8963" max="8963" width="12.85546875" style="430" customWidth="1"/>
    <col min="8964" max="8964" width="12.28515625" style="430" customWidth="1"/>
    <col min="8965" max="8965" width="10.28515625" style="430" customWidth="1"/>
    <col min="8966" max="8966" width="8.7109375" style="430" customWidth="1"/>
    <col min="8967" max="8967" width="11" style="430" customWidth="1"/>
    <col min="8968" max="8968" width="9.42578125" style="430" customWidth="1"/>
    <col min="8969" max="8969" width="10.42578125" style="430" customWidth="1"/>
    <col min="8970" max="8970" width="12.28515625" style="430" customWidth="1"/>
    <col min="8971" max="8972" width="9.5703125" style="430" customWidth="1"/>
    <col min="8973" max="8976" width="12" style="430" customWidth="1"/>
    <col min="8977" max="8977" width="12.5703125" style="430" customWidth="1"/>
    <col min="8978" max="8978" width="11" style="430" customWidth="1"/>
    <col min="8979" max="8979" width="10.85546875" style="430" customWidth="1"/>
    <col min="8980" max="8981" width="10.7109375" style="430" customWidth="1"/>
    <col min="8982" max="8982" width="9.140625" style="430"/>
    <col min="8983" max="8983" width="12.85546875" style="430" customWidth="1"/>
    <col min="8984" max="8984" width="23.42578125" style="430" customWidth="1"/>
    <col min="8985" max="8986" width="9.140625" style="430"/>
    <col min="8987" max="8987" width="10.5703125" style="430" bestFit="1" customWidth="1"/>
    <col min="8988" max="8988" width="11.28515625" style="430" customWidth="1"/>
    <col min="8989" max="9216" width="9.140625" style="430"/>
    <col min="9217" max="9217" width="88.85546875" style="430" customWidth="1"/>
    <col min="9218" max="9218" width="12.7109375" style="430" customWidth="1"/>
    <col min="9219" max="9219" width="12.85546875" style="430" customWidth="1"/>
    <col min="9220" max="9220" width="12.28515625" style="430" customWidth="1"/>
    <col min="9221" max="9221" width="10.28515625" style="430" customWidth="1"/>
    <col min="9222" max="9222" width="8.7109375" style="430" customWidth="1"/>
    <col min="9223" max="9223" width="11" style="430" customWidth="1"/>
    <col min="9224" max="9224" width="9.42578125" style="430" customWidth="1"/>
    <col min="9225" max="9225" width="10.42578125" style="430" customWidth="1"/>
    <col min="9226" max="9226" width="12.28515625" style="430" customWidth="1"/>
    <col min="9227" max="9228" width="9.5703125" style="430" customWidth="1"/>
    <col min="9229" max="9232" width="12" style="430" customWidth="1"/>
    <col min="9233" max="9233" width="12.5703125" style="430" customWidth="1"/>
    <col min="9234" max="9234" width="11" style="430" customWidth="1"/>
    <col min="9235" max="9235" width="10.85546875" style="430" customWidth="1"/>
    <col min="9236" max="9237" width="10.7109375" style="430" customWidth="1"/>
    <col min="9238" max="9238" width="9.140625" style="430"/>
    <col min="9239" max="9239" width="12.85546875" style="430" customWidth="1"/>
    <col min="9240" max="9240" width="23.42578125" style="430" customWidth="1"/>
    <col min="9241" max="9242" width="9.140625" style="430"/>
    <col min="9243" max="9243" width="10.5703125" style="430" bestFit="1" customWidth="1"/>
    <col min="9244" max="9244" width="11.28515625" style="430" customWidth="1"/>
    <col min="9245" max="9472" width="9.140625" style="430"/>
    <col min="9473" max="9473" width="88.85546875" style="430" customWidth="1"/>
    <col min="9474" max="9474" width="12.7109375" style="430" customWidth="1"/>
    <col min="9475" max="9475" width="12.85546875" style="430" customWidth="1"/>
    <col min="9476" max="9476" width="12.28515625" style="430" customWidth="1"/>
    <col min="9477" max="9477" width="10.28515625" style="430" customWidth="1"/>
    <col min="9478" max="9478" width="8.7109375" style="430" customWidth="1"/>
    <col min="9479" max="9479" width="11" style="430" customWidth="1"/>
    <col min="9480" max="9480" width="9.42578125" style="430" customWidth="1"/>
    <col min="9481" max="9481" width="10.42578125" style="430" customWidth="1"/>
    <col min="9482" max="9482" width="12.28515625" style="430" customWidth="1"/>
    <col min="9483" max="9484" width="9.5703125" style="430" customWidth="1"/>
    <col min="9485" max="9488" width="12" style="430" customWidth="1"/>
    <col min="9489" max="9489" width="12.5703125" style="430" customWidth="1"/>
    <col min="9490" max="9490" width="11" style="430" customWidth="1"/>
    <col min="9491" max="9491" width="10.85546875" style="430" customWidth="1"/>
    <col min="9492" max="9493" width="10.7109375" style="430" customWidth="1"/>
    <col min="9494" max="9494" width="9.140625" style="430"/>
    <col min="9495" max="9495" width="12.85546875" style="430" customWidth="1"/>
    <col min="9496" max="9496" width="23.42578125" style="430" customWidth="1"/>
    <col min="9497" max="9498" width="9.140625" style="430"/>
    <col min="9499" max="9499" width="10.5703125" style="430" bestFit="1" customWidth="1"/>
    <col min="9500" max="9500" width="11.28515625" style="430" customWidth="1"/>
    <col min="9501" max="9728" width="9.140625" style="430"/>
    <col min="9729" max="9729" width="88.85546875" style="430" customWidth="1"/>
    <col min="9730" max="9730" width="12.7109375" style="430" customWidth="1"/>
    <col min="9731" max="9731" width="12.85546875" style="430" customWidth="1"/>
    <col min="9732" max="9732" width="12.28515625" style="430" customWidth="1"/>
    <col min="9733" max="9733" width="10.28515625" style="430" customWidth="1"/>
    <col min="9734" max="9734" width="8.7109375" style="430" customWidth="1"/>
    <col min="9735" max="9735" width="11" style="430" customWidth="1"/>
    <col min="9736" max="9736" width="9.42578125" style="430" customWidth="1"/>
    <col min="9737" max="9737" width="10.42578125" style="430" customWidth="1"/>
    <col min="9738" max="9738" width="12.28515625" style="430" customWidth="1"/>
    <col min="9739" max="9740" width="9.5703125" style="430" customWidth="1"/>
    <col min="9741" max="9744" width="12" style="430" customWidth="1"/>
    <col min="9745" max="9745" width="12.5703125" style="430" customWidth="1"/>
    <col min="9746" max="9746" width="11" style="430" customWidth="1"/>
    <col min="9747" max="9747" width="10.85546875" style="430" customWidth="1"/>
    <col min="9748" max="9749" width="10.7109375" style="430" customWidth="1"/>
    <col min="9750" max="9750" width="9.140625" style="430"/>
    <col min="9751" max="9751" width="12.85546875" style="430" customWidth="1"/>
    <col min="9752" max="9752" width="23.42578125" style="430" customWidth="1"/>
    <col min="9753" max="9754" width="9.140625" style="430"/>
    <col min="9755" max="9755" width="10.5703125" style="430" bestFit="1" customWidth="1"/>
    <col min="9756" max="9756" width="11.28515625" style="430" customWidth="1"/>
    <col min="9757" max="9984" width="9.140625" style="430"/>
    <col min="9985" max="9985" width="88.85546875" style="430" customWidth="1"/>
    <col min="9986" max="9986" width="12.7109375" style="430" customWidth="1"/>
    <col min="9987" max="9987" width="12.85546875" style="430" customWidth="1"/>
    <col min="9988" max="9988" width="12.28515625" style="430" customWidth="1"/>
    <col min="9989" max="9989" width="10.28515625" style="430" customWidth="1"/>
    <col min="9990" max="9990" width="8.7109375" style="430" customWidth="1"/>
    <col min="9991" max="9991" width="11" style="430" customWidth="1"/>
    <col min="9992" max="9992" width="9.42578125" style="430" customWidth="1"/>
    <col min="9993" max="9993" width="10.42578125" style="430" customWidth="1"/>
    <col min="9994" max="9994" width="12.28515625" style="430" customWidth="1"/>
    <col min="9995" max="9996" width="9.5703125" style="430" customWidth="1"/>
    <col min="9997" max="10000" width="12" style="430" customWidth="1"/>
    <col min="10001" max="10001" width="12.5703125" style="430" customWidth="1"/>
    <col min="10002" max="10002" width="11" style="430" customWidth="1"/>
    <col min="10003" max="10003" width="10.85546875" style="430" customWidth="1"/>
    <col min="10004" max="10005" width="10.7109375" style="430" customWidth="1"/>
    <col min="10006" max="10006" width="9.140625" style="430"/>
    <col min="10007" max="10007" width="12.85546875" style="430" customWidth="1"/>
    <col min="10008" max="10008" width="23.42578125" style="430" customWidth="1"/>
    <col min="10009" max="10010" width="9.140625" style="430"/>
    <col min="10011" max="10011" width="10.5703125" style="430" bestFit="1" customWidth="1"/>
    <col min="10012" max="10012" width="11.28515625" style="430" customWidth="1"/>
    <col min="10013" max="10240" width="9.140625" style="430"/>
    <col min="10241" max="10241" width="88.85546875" style="430" customWidth="1"/>
    <col min="10242" max="10242" width="12.7109375" style="430" customWidth="1"/>
    <col min="10243" max="10243" width="12.85546875" style="430" customWidth="1"/>
    <col min="10244" max="10244" width="12.28515625" style="430" customWidth="1"/>
    <col min="10245" max="10245" width="10.28515625" style="430" customWidth="1"/>
    <col min="10246" max="10246" width="8.7109375" style="430" customWidth="1"/>
    <col min="10247" max="10247" width="11" style="430" customWidth="1"/>
    <col min="10248" max="10248" width="9.42578125" style="430" customWidth="1"/>
    <col min="10249" max="10249" width="10.42578125" style="430" customWidth="1"/>
    <col min="10250" max="10250" width="12.28515625" style="430" customWidth="1"/>
    <col min="10251" max="10252" width="9.5703125" style="430" customWidth="1"/>
    <col min="10253" max="10256" width="12" style="430" customWidth="1"/>
    <col min="10257" max="10257" width="12.5703125" style="430" customWidth="1"/>
    <col min="10258" max="10258" width="11" style="430" customWidth="1"/>
    <col min="10259" max="10259" width="10.85546875" style="430" customWidth="1"/>
    <col min="10260" max="10261" width="10.7109375" style="430" customWidth="1"/>
    <col min="10262" max="10262" width="9.140625" style="430"/>
    <col min="10263" max="10263" width="12.85546875" style="430" customWidth="1"/>
    <col min="10264" max="10264" width="23.42578125" style="430" customWidth="1"/>
    <col min="10265" max="10266" width="9.140625" style="430"/>
    <col min="10267" max="10267" width="10.5703125" style="430" bestFit="1" customWidth="1"/>
    <col min="10268" max="10268" width="11.28515625" style="430" customWidth="1"/>
    <col min="10269" max="10496" width="9.140625" style="430"/>
    <col min="10497" max="10497" width="88.85546875" style="430" customWidth="1"/>
    <col min="10498" max="10498" width="12.7109375" style="430" customWidth="1"/>
    <col min="10499" max="10499" width="12.85546875" style="430" customWidth="1"/>
    <col min="10500" max="10500" width="12.28515625" style="430" customWidth="1"/>
    <col min="10501" max="10501" width="10.28515625" style="430" customWidth="1"/>
    <col min="10502" max="10502" width="8.7109375" style="430" customWidth="1"/>
    <col min="10503" max="10503" width="11" style="430" customWidth="1"/>
    <col min="10504" max="10504" width="9.42578125" style="430" customWidth="1"/>
    <col min="10505" max="10505" width="10.42578125" style="430" customWidth="1"/>
    <col min="10506" max="10506" width="12.28515625" style="430" customWidth="1"/>
    <col min="10507" max="10508" width="9.5703125" style="430" customWidth="1"/>
    <col min="10509" max="10512" width="12" style="430" customWidth="1"/>
    <col min="10513" max="10513" width="12.5703125" style="430" customWidth="1"/>
    <col min="10514" max="10514" width="11" style="430" customWidth="1"/>
    <col min="10515" max="10515" width="10.85546875" style="430" customWidth="1"/>
    <col min="10516" max="10517" width="10.7109375" style="430" customWidth="1"/>
    <col min="10518" max="10518" width="9.140625" style="430"/>
    <col min="10519" max="10519" width="12.85546875" style="430" customWidth="1"/>
    <col min="10520" max="10520" width="23.42578125" style="430" customWidth="1"/>
    <col min="10521" max="10522" width="9.140625" style="430"/>
    <col min="10523" max="10523" width="10.5703125" style="430" bestFit="1" customWidth="1"/>
    <col min="10524" max="10524" width="11.28515625" style="430" customWidth="1"/>
    <col min="10525" max="10752" width="9.140625" style="430"/>
    <col min="10753" max="10753" width="88.85546875" style="430" customWidth="1"/>
    <col min="10754" max="10754" width="12.7109375" style="430" customWidth="1"/>
    <col min="10755" max="10755" width="12.85546875" style="430" customWidth="1"/>
    <col min="10756" max="10756" width="12.28515625" style="430" customWidth="1"/>
    <col min="10757" max="10757" width="10.28515625" style="430" customWidth="1"/>
    <col min="10758" max="10758" width="8.7109375" style="430" customWidth="1"/>
    <col min="10759" max="10759" width="11" style="430" customWidth="1"/>
    <col min="10760" max="10760" width="9.42578125" style="430" customWidth="1"/>
    <col min="10761" max="10761" width="10.42578125" style="430" customWidth="1"/>
    <col min="10762" max="10762" width="12.28515625" style="430" customWidth="1"/>
    <col min="10763" max="10764" width="9.5703125" style="430" customWidth="1"/>
    <col min="10765" max="10768" width="12" style="430" customWidth="1"/>
    <col min="10769" max="10769" width="12.5703125" style="430" customWidth="1"/>
    <col min="10770" max="10770" width="11" style="430" customWidth="1"/>
    <col min="10771" max="10771" width="10.85546875" style="430" customWidth="1"/>
    <col min="10772" max="10773" width="10.7109375" style="430" customWidth="1"/>
    <col min="10774" max="10774" width="9.140625" style="430"/>
    <col min="10775" max="10775" width="12.85546875" style="430" customWidth="1"/>
    <col min="10776" max="10776" width="23.42578125" style="430" customWidth="1"/>
    <col min="10777" max="10778" width="9.140625" style="430"/>
    <col min="10779" max="10779" width="10.5703125" style="430" bestFit="1" customWidth="1"/>
    <col min="10780" max="10780" width="11.28515625" style="430" customWidth="1"/>
    <col min="10781" max="11008" width="9.140625" style="430"/>
    <col min="11009" max="11009" width="88.85546875" style="430" customWidth="1"/>
    <col min="11010" max="11010" width="12.7109375" style="430" customWidth="1"/>
    <col min="11011" max="11011" width="12.85546875" style="430" customWidth="1"/>
    <col min="11012" max="11012" width="12.28515625" style="430" customWidth="1"/>
    <col min="11013" max="11013" width="10.28515625" style="430" customWidth="1"/>
    <col min="11014" max="11014" width="8.7109375" style="430" customWidth="1"/>
    <col min="11015" max="11015" width="11" style="430" customWidth="1"/>
    <col min="11016" max="11016" width="9.42578125" style="430" customWidth="1"/>
    <col min="11017" max="11017" width="10.42578125" style="430" customWidth="1"/>
    <col min="11018" max="11018" width="12.28515625" style="430" customWidth="1"/>
    <col min="11019" max="11020" width="9.5703125" style="430" customWidth="1"/>
    <col min="11021" max="11024" width="12" style="430" customWidth="1"/>
    <col min="11025" max="11025" width="12.5703125" style="430" customWidth="1"/>
    <col min="11026" max="11026" width="11" style="430" customWidth="1"/>
    <col min="11027" max="11027" width="10.85546875" style="430" customWidth="1"/>
    <col min="11028" max="11029" width="10.7109375" style="430" customWidth="1"/>
    <col min="11030" max="11030" width="9.140625" style="430"/>
    <col min="11031" max="11031" width="12.85546875" style="430" customWidth="1"/>
    <col min="11032" max="11032" width="23.42578125" style="430" customWidth="1"/>
    <col min="11033" max="11034" width="9.140625" style="430"/>
    <col min="11035" max="11035" width="10.5703125" style="430" bestFit="1" customWidth="1"/>
    <col min="11036" max="11036" width="11.28515625" style="430" customWidth="1"/>
    <col min="11037" max="11264" width="9.140625" style="430"/>
    <col min="11265" max="11265" width="88.85546875" style="430" customWidth="1"/>
    <col min="11266" max="11266" width="12.7109375" style="430" customWidth="1"/>
    <col min="11267" max="11267" width="12.85546875" style="430" customWidth="1"/>
    <col min="11268" max="11268" width="12.28515625" style="430" customWidth="1"/>
    <col min="11269" max="11269" width="10.28515625" style="430" customWidth="1"/>
    <col min="11270" max="11270" width="8.7109375" style="430" customWidth="1"/>
    <col min="11271" max="11271" width="11" style="430" customWidth="1"/>
    <col min="11272" max="11272" width="9.42578125" style="430" customWidth="1"/>
    <col min="11273" max="11273" width="10.42578125" style="430" customWidth="1"/>
    <col min="11274" max="11274" width="12.28515625" style="430" customWidth="1"/>
    <col min="11275" max="11276" width="9.5703125" style="430" customWidth="1"/>
    <col min="11277" max="11280" width="12" style="430" customWidth="1"/>
    <col min="11281" max="11281" width="12.5703125" style="430" customWidth="1"/>
    <col min="11282" max="11282" width="11" style="430" customWidth="1"/>
    <col min="11283" max="11283" width="10.85546875" style="430" customWidth="1"/>
    <col min="11284" max="11285" width="10.7109375" style="430" customWidth="1"/>
    <col min="11286" max="11286" width="9.140625" style="430"/>
    <col min="11287" max="11287" width="12.85546875" style="430" customWidth="1"/>
    <col min="11288" max="11288" width="23.42578125" style="430" customWidth="1"/>
    <col min="11289" max="11290" width="9.140625" style="430"/>
    <col min="11291" max="11291" width="10.5703125" style="430" bestFit="1" customWidth="1"/>
    <col min="11292" max="11292" width="11.28515625" style="430" customWidth="1"/>
    <col min="11293" max="11520" width="9.140625" style="430"/>
    <col min="11521" max="11521" width="88.85546875" style="430" customWidth="1"/>
    <col min="11522" max="11522" width="12.7109375" style="430" customWidth="1"/>
    <col min="11523" max="11523" width="12.85546875" style="430" customWidth="1"/>
    <col min="11524" max="11524" width="12.28515625" style="430" customWidth="1"/>
    <col min="11525" max="11525" width="10.28515625" style="430" customWidth="1"/>
    <col min="11526" max="11526" width="8.7109375" style="430" customWidth="1"/>
    <col min="11527" max="11527" width="11" style="430" customWidth="1"/>
    <col min="11528" max="11528" width="9.42578125" style="430" customWidth="1"/>
    <col min="11529" max="11529" width="10.42578125" style="430" customWidth="1"/>
    <col min="11530" max="11530" width="12.28515625" style="430" customWidth="1"/>
    <col min="11531" max="11532" width="9.5703125" style="430" customWidth="1"/>
    <col min="11533" max="11536" width="12" style="430" customWidth="1"/>
    <col min="11537" max="11537" width="12.5703125" style="430" customWidth="1"/>
    <col min="11538" max="11538" width="11" style="430" customWidth="1"/>
    <col min="11539" max="11539" width="10.85546875" style="430" customWidth="1"/>
    <col min="11540" max="11541" width="10.7109375" style="430" customWidth="1"/>
    <col min="11542" max="11542" width="9.140625" style="430"/>
    <col min="11543" max="11543" width="12.85546875" style="430" customWidth="1"/>
    <col min="11544" max="11544" width="23.42578125" style="430" customWidth="1"/>
    <col min="11545" max="11546" width="9.140625" style="430"/>
    <col min="11547" max="11547" width="10.5703125" style="430" bestFit="1" customWidth="1"/>
    <col min="11548" max="11548" width="11.28515625" style="430" customWidth="1"/>
    <col min="11549" max="11776" width="9.140625" style="430"/>
    <col min="11777" max="11777" width="88.85546875" style="430" customWidth="1"/>
    <col min="11778" max="11778" width="12.7109375" style="430" customWidth="1"/>
    <col min="11779" max="11779" width="12.85546875" style="430" customWidth="1"/>
    <col min="11780" max="11780" width="12.28515625" style="430" customWidth="1"/>
    <col min="11781" max="11781" width="10.28515625" style="430" customWidth="1"/>
    <col min="11782" max="11782" width="8.7109375" style="430" customWidth="1"/>
    <col min="11783" max="11783" width="11" style="430" customWidth="1"/>
    <col min="11784" max="11784" width="9.42578125" style="430" customWidth="1"/>
    <col min="11785" max="11785" width="10.42578125" style="430" customWidth="1"/>
    <col min="11786" max="11786" width="12.28515625" style="430" customWidth="1"/>
    <col min="11787" max="11788" width="9.5703125" style="430" customWidth="1"/>
    <col min="11789" max="11792" width="12" style="430" customWidth="1"/>
    <col min="11793" max="11793" width="12.5703125" style="430" customWidth="1"/>
    <col min="11794" max="11794" width="11" style="430" customWidth="1"/>
    <col min="11795" max="11795" width="10.85546875" style="430" customWidth="1"/>
    <col min="11796" max="11797" width="10.7109375" style="430" customWidth="1"/>
    <col min="11798" max="11798" width="9.140625" style="430"/>
    <col min="11799" max="11799" width="12.85546875" style="430" customWidth="1"/>
    <col min="11800" max="11800" width="23.42578125" style="430" customWidth="1"/>
    <col min="11801" max="11802" width="9.140625" style="430"/>
    <col min="11803" max="11803" width="10.5703125" style="430" bestFit="1" customWidth="1"/>
    <col min="11804" max="11804" width="11.28515625" style="430" customWidth="1"/>
    <col min="11805" max="12032" width="9.140625" style="430"/>
    <col min="12033" max="12033" width="88.85546875" style="430" customWidth="1"/>
    <col min="12034" max="12034" width="12.7109375" style="430" customWidth="1"/>
    <col min="12035" max="12035" width="12.85546875" style="430" customWidth="1"/>
    <col min="12036" max="12036" width="12.28515625" style="430" customWidth="1"/>
    <col min="12037" max="12037" width="10.28515625" style="430" customWidth="1"/>
    <col min="12038" max="12038" width="8.7109375" style="430" customWidth="1"/>
    <col min="12039" max="12039" width="11" style="430" customWidth="1"/>
    <col min="12040" max="12040" width="9.42578125" style="430" customWidth="1"/>
    <col min="12041" max="12041" width="10.42578125" style="430" customWidth="1"/>
    <col min="12042" max="12042" width="12.28515625" style="430" customWidth="1"/>
    <col min="12043" max="12044" width="9.5703125" style="430" customWidth="1"/>
    <col min="12045" max="12048" width="12" style="430" customWidth="1"/>
    <col min="12049" max="12049" width="12.5703125" style="430" customWidth="1"/>
    <col min="12050" max="12050" width="11" style="430" customWidth="1"/>
    <col min="12051" max="12051" width="10.85546875" style="430" customWidth="1"/>
    <col min="12052" max="12053" width="10.7109375" style="430" customWidth="1"/>
    <col min="12054" max="12054" width="9.140625" style="430"/>
    <col min="12055" max="12055" width="12.85546875" style="430" customWidth="1"/>
    <col min="12056" max="12056" width="23.42578125" style="430" customWidth="1"/>
    <col min="12057" max="12058" width="9.140625" style="430"/>
    <col min="12059" max="12059" width="10.5703125" style="430" bestFit="1" customWidth="1"/>
    <col min="12060" max="12060" width="11.28515625" style="430" customWidth="1"/>
    <col min="12061" max="12288" width="9.140625" style="430"/>
    <col min="12289" max="12289" width="88.85546875" style="430" customWidth="1"/>
    <col min="12290" max="12290" width="12.7109375" style="430" customWidth="1"/>
    <col min="12291" max="12291" width="12.85546875" style="430" customWidth="1"/>
    <col min="12292" max="12292" width="12.28515625" style="430" customWidth="1"/>
    <col min="12293" max="12293" width="10.28515625" style="430" customWidth="1"/>
    <col min="12294" max="12294" width="8.7109375" style="430" customWidth="1"/>
    <col min="12295" max="12295" width="11" style="430" customWidth="1"/>
    <col min="12296" max="12296" width="9.42578125" style="430" customWidth="1"/>
    <col min="12297" max="12297" width="10.42578125" style="430" customWidth="1"/>
    <col min="12298" max="12298" width="12.28515625" style="430" customWidth="1"/>
    <col min="12299" max="12300" width="9.5703125" style="430" customWidth="1"/>
    <col min="12301" max="12304" width="12" style="430" customWidth="1"/>
    <col min="12305" max="12305" width="12.5703125" style="430" customWidth="1"/>
    <col min="12306" max="12306" width="11" style="430" customWidth="1"/>
    <col min="12307" max="12307" width="10.85546875" style="430" customWidth="1"/>
    <col min="12308" max="12309" width="10.7109375" style="430" customWidth="1"/>
    <col min="12310" max="12310" width="9.140625" style="430"/>
    <col min="12311" max="12311" width="12.85546875" style="430" customWidth="1"/>
    <col min="12312" max="12312" width="23.42578125" style="430" customWidth="1"/>
    <col min="12313" max="12314" width="9.140625" style="430"/>
    <col min="12315" max="12315" width="10.5703125" style="430" bestFit="1" customWidth="1"/>
    <col min="12316" max="12316" width="11.28515625" style="430" customWidth="1"/>
    <col min="12317" max="12544" width="9.140625" style="430"/>
    <col min="12545" max="12545" width="88.85546875" style="430" customWidth="1"/>
    <col min="12546" max="12546" width="12.7109375" style="430" customWidth="1"/>
    <col min="12547" max="12547" width="12.85546875" style="430" customWidth="1"/>
    <col min="12548" max="12548" width="12.28515625" style="430" customWidth="1"/>
    <col min="12549" max="12549" width="10.28515625" style="430" customWidth="1"/>
    <col min="12550" max="12550" width="8.7109375" style="430" customWidth="1"/>
    <col min="12551" max="12551" width="11" style="430" customWidth="1"/>
    <col min="12552" max="12552" width="9.42578125" style="430" customWidth="1"/>
    <col min="12553" max="12553" width="10.42578125" style="430" customWidth="1"/>
    <col min="12554" max="12554" width="12.28515625" style="430" customWidth="1"/>
    <col min="12555" max="12556" width="9.5703125" style="430" customWidth="1"/>
    <col min="12557" max="12560" width="12" style="430" customWidth="1"/>
    <col min="12561" max="12561" width="12.5703125" style="430" customWidth="1"/>
    <col min="12562" max="12562" width="11" style="430" customWidth="1"/>
    <col min="12563" max="12563" width="10.85546875" style="430" customWidth="1"/>
    <col min="12564" max="12565" width="10.7109375" style="430" customWidth="1"/>
    <col min="12566" max="12566" width="9.140625" style="430"/>
    <col min="12567" max="12567" width="12.85546875" style="430" customWidth="1"/>
    <col min="12568" max="12568" width="23.42578125" style="430" customWidth="1"/>
    <col min="12569" max="12570" width="9.140625" style="430"/>
    <col min="12571" max="12571" width="10.5703125" style="430" bestFit="1" customWidth="1"/>
    <col min="12572" max="12572" width="11.28515625" style="430" customWidth="1"/>
    <col min="12573" max="12800" width="9.140625" style="430"/>
    <col min="12801" max="12801" width="88.85546875" style="430" customWidth="1"/>
    <col min="12802" max="12802" width="12.7109375" style="430" customWidth="1"/>
    <col min="12803" max="12803" width="12.85546875" style="430" customWidth="1"/>
    <col min="12804" max="12804" width="12.28515625" style="430" customWidth="1"/>
    <col min="12805" max="12805" width="10.28515625" style="430" customWidth="1"/>
    <col min="12806" max="12806" width="8.7109375" style="430" customWidth="1"/>
    <col min="12807" max="12807" width="11" style="430" customWidth="1"/>
    <col min="12808" max="12808" width="9.42578125" style="430" customWidth="1"/>
    <col min="12809" max="12809" width="10.42578125" style="430" customWidth="1"/>
    <col min="12810" max="12810" width="12.28515625" style="430" customWidth="1"/>
    <col min="12811" max="12812" width="9.5703125" style="430" customWidth="1"/>
    <col min="12813" max="12816" width="12" style="430" customWidth="1"/>
    <col min="12817" max="12817" width="12.5703125" style="430" customWidth="1"/>
    <col min="12818" max="12818" width="11" style="430" customWidth="1"/>
    <col min="12819" max="12819" width="10.85546875" style="430" customWidth="1"/>
    <col min="12820" max="12821" width="10.7109375" style="430" customWidth="1"/>
    <col min="12822" max="12822" width="9.140625" style="430"/>
    <col min="12823" max="12823" width="12.85546875" style="430" customWidth="1"/>
    <col min="12824" max="12824" width="23.42578125" style="430" customWidth="1"/>
    <col min="12825" max="12826" width="9.140625" style="430"/>
    <col min="12827" max="12827" width="10.5703125" style="430" bestFit="1" customWidth="1"/>
    <col min="12828" max="12828" width="11.28515625" style="430" customWidth="1"/>
    <col min="12829" max="13056" width="9.140625" style="430"/>
    <col min="13057" max="13057" width="88.85546875" style="430" customWidth="1"/>
    <col min="13058" max="13058" width="12.7109375" style="430" customWidth="1"/>
    <col min="13059" max="13059" width="12.85546875" style="430" customWidth="1"/>
    <col min="13060" max="13060" width="12.28515625" style="430" customWidth="1"/>
    <col min="13061" max="13061" width="10.28515625" style="430" customWidth="1"/>
    <col min="13062" max="13062" width="8.7109375" style="430" customWidth="1"/>
    <col min="13063" max="13063" width="11" style="430" customWidth="1"/>
    <col min="13064" max="13064" width="9.42578125" style="430" customWidth="1"/>
    <col min="13065" max="13065" width="10.42578125" style="430" customWidth="1"/>
    <col min="13066" max="13066" width="12.28515625" style="430" customWidth="1"/>
    <col min="13067" max="13068" width="9.5703125" style="430" customWidth="1"/>
    <col min="13069" max="13072" width="12" style="430" customWidth="1"/>
    <col min="13073" max="13073" width="12.5703125" style="430" customWidth="1"/>
    <col min="13074" max="13074" width="11" style="430" customWidth="1"/>
    <col min="13075" max="13075" width="10.85546875" style="430" customWidth="1"/>
    <col min="13076" max="13077" width="10.7109375" style="430" customWidth="1"/>
    <col min="13078" max="13078" width="9.140625" style="430"/>
    <col min="13079" max="13079" width="12.85546875" style="430" customWidth="1"/>
    <col min="13080" max="13080" width="23.42578125" style="430" customWidth="1"/>
    <col min="13081" max="13082" width="9.140625" style="430"/>
    <col min="13083" max="13083" width="10.5703125" style="430" bestFit="1" customWidth="1"/>
    <col min="13084" max="13084" width="11.28515625" style="430" customWidth="1"/>
    <col min="13085" max="13312" width="9.140625" style="430"/>
    <col min="13313" max="13313" width="88.85546875" style="430" customWidth="1"/>
    <col min="13314" max="13314" width="12.7109375" style="430" customWidth="1"/>
    <col min="13315" max="13315" width="12.85546875" style="430" customWidth="1"/>
    <col min="13316" max="13316" width="12.28515625" style="430" customWidth="1"/>
    <col min="13317" max="13317" width="10.28515625" style="430" customWidth="1"/>
    <col min="13318" max="13318" width="8.7109375" style="430" customWidth="1"/>
    <col min="13319" max="13319" width="11" style="430" customWidth="1"/>
    <col min="13320" max="13320" width="9.42578125" style="430" customWidth="1"/>
    <col min="13321" max="13321" width="10.42578125" style="430" customWidth="1"/>
    <col min="13322" max="13322" width="12.28515625" style="430" customWidth="1"/>
    <col min="13323" max="13324" width="9.5703125" style="430" customWidth="1"/>
    <col min="13325" max="13328" width="12" style="430" customWidth="1"/>
    <col min="13329" max="13329" width="12.5703125" style="430" customWidth="1"/>
    <col min="13330" max="13330" width="11" style="430" customWidth="1"/>
    <col min="13331" max="13331" width="10.85546875" style="430" customWidth="1"/>
    <col min="13332" max="13333" width="10.7109375" style="430" customWidth="1"/>
    <col min="13334" max="13334" width="9.140625" style="430"/>
    <col min="13335" max="13335" width="12.85546875" style="430" customWidth="1"/>
    <col min="13336" max="13336" width="23.42578125" style="430" customWidth="1"/>
    <col min="13337" max="13338" width="9.140625" style="430"/>
    <col min="13339" max="13339" width="10.5703125" style="430" bestFit="1" customWidth="1"/>
    <col min="13340" max="13340" width="11.28515625" style="430" customWidth="1"/>
    <col min="13341" max="13568" width="9.140625" style="430"/>
    <col min="13569" max="13569" width="88.85546875" style="430" customWidth="1"/>
    <col min="13570" max="13570" width="12.7109375" style="430" customWidth="1"/>
    <col min="13571" max="13571" width="12.85546875" style="430" customWidth="1"/>
    <col min="13572" max="13572" width="12.28515625" style="430" customWidth="1"/>
    <col min="13573" max="13573" width="10.28515625" style="430" customWidth="1"/>
    <col min="13574" max="13574" width="8.7109375" style="430" customWidth="1"/>
    <col min="13575" max="13575" width="11" style="430" customWidth="1"/>
    <col min="13576" max="13576" width="9.42578125" style="430" customWidth="1"/>
    <col min="13577" max="13577" width="10.42578125" style="430" customWidth="1"/>
    <col min="13578" max="13578" width="12.28515625" style="430" customWidth="1"/>
    <col min="13579" max="13580" width="9.5703125" style="430" customWidth="1"/>
    <col min="13581" max="13584" width="12" style="430" customWidth="1"/>
    <col min="13585" max="13585" width="12.5703125" style="430" customWidth="1"/>
    <col min="13586" max="13586" width="11" style="430" customWidth="1"/>
    <col min="13587" max="13587" width="10.85546875" style="430" customWidth="1"/>
    <col min="13588" max="13589" width="10.7109375" style="430" customWidth="1"/>
    <col min="13590" max="13590" width="9.140625" style="430"/>
    <col min="13591" max="13591" width="12.85546875" style="430" customWidth="1"/>
    <col min="13592" max="13592" width="23.42578125" style="430" customWidth="1"/>
    <col min="13593" max="13594" width="9.140625" style="430"/>
    <col min="13595" max="13595" width="10.5703125" style="430" bestFit="1" customWidth="1"/>
    <col min="13596" max="13596" width="11.28515625" style="430" customWidth="1"/>
    <col min="13597" max="13824" width="9.140625" style="430"/>
    <col min="13825" max="13825" width="88.85546875" style="430" customWidth="1"/>
    <col min="13826" max="13826" width="12.7109375" style="430" customWidth="1"/>
    <col min="13827" max="13827" width="12.85546875" style="430" customWidth="1"/>
    <col min="13828" max="13828" width="12.28515625" style="430" customWidth="1"/>
    <col min="13829" max="13829" width="10.28515625" style="430" customWidth="1"/>
    <col min="13830" max="13830" width="8.7109375" style="430" customWidth="1"/>
    <col min="13831" max="13831" width="11" style="430" customWidth="1"/>
    <col min="13832" max="13832" width="9.42578125" style="430" customWidth="1"/>
    <col min="13833" max="13833" width="10.42578125" style="430" customWidth="1"/>
    <col min="13834" max="13834" width="12.28515625" style="430" customWidth="1"/>
    <col min="13835" max="13836" width="9.5703125" style="430" customWidth="1"/>
    <col min="13837" max="13840" width="12" style="430" customWidth="1"/>
    <col min="13841" max="13841" width="12.5703125" style="430" customWidth="1"/>
    <col min="13842" max="13842" width="11" style="430" customWidth="1"/>
    <col min="13843" max="13843" width="10.85546875" style="430" customWidth="1"/>
    <col min="13844" max="13845" width="10.7109375" style="430" customWidth="1"/>
    <col min="13846" max="13846" width="9.140625" style="430"/>
    <col min="13847" max="13847" width="12.85546875" style="430" customWidth="1"/>
    <col min="13848" max="13848" width="23.42578125" style="430" customWidth="1"/>
    <col min="13849" max="13850" width="9.140625" style="430"/>
    <col min="13851" max="13851" width="10.5703125" style="430" bestFit="1" customWidth="1"/>
    <col min="13852" max="13852" width="11.28515625" style="430" customWidth="1"/>
    <col min="13853" max="14080" width="9.140625" style="430"/>
    <col min="14081" max="14081" width="88.85546875" style="430" customWidth="1"/>
    <col min="14082" max="14082" width="12.7109375" style="430" customWidth="1"/>
    <col min="14083" max="14083" width="12.85546875" style="430" customWidth="1"/>
    <col min="14084" max="14084" width="12.28515625" style="430" customWidth="1"/>
    <col min="14085" max="14085" width="10.28515625" style="430" customWidth="1"/>
    <col min="14086" max="14086" width="8.7109375" style="430" customWidth="1"/>
    <col min="14087" max="14087" width="11" style="430" customWidth="1"/>
    <col min="14088" max="14088" width="9.42578125" style="430" customWidth="1"/>
    <col min="14089" max="14089" width="10.42578125" style="430" customWidth="1"/>
    <col min="14090" max="14090" width="12.28515625" style="430" customWidth="1"/>
    <col min="14091" max="14092" width="9.5703125" style="430" customWidth="1"/>
    <col min="14093" max="14096" width="12" style="430" customWidth="1"/>
    <col min="14097" max="14097" width="12.5703125" style="430" customWidth="1"/>
    <col min="14098" max="14098" width="11" style="430" customWidth="1"/>
    <col min="14099" max="14099" width="10.85546875" style="430" customWidth="1"/>
    <col min="14100" max="14101" width="10.7109375" style="430" customWidth="1"/>
    <col min="14102" max="14102" width="9.140625" style="430"/>
    <col min="14103" max="14103" width="12.85546875" style="430" customWidth="1"/>
    <col min="14104" max="14104" width="23.42578125" style="430" customWidth="1"/>
    <col min="14105" max="14106" width="9.140625" style="430"/>
    <col min="14107" max="14107" width="10.5703125" style="430" bestFit="1" customWidth="1"/>
    <col min="14108" max="14108" width="11.28515625" style="430" customWidth="1"/>
    <col min="14109" max="14336" width="9.140625" style="430"/>
    <col min="14337" max="14337" width="88.85546875" style="430" customWidth="1"/>
    <col min="14338" max="14338" width="12.7109375" style="430" customWidth="1"/>
    <col min="14339" max="14339" width="12.85546875" style="430" customWidth="1"/>
    <col min="14340" max="14340" width="12.28515625" style="430" customWidth="1"/>
    <col min="14341" max="14341" width="10.28515625" style="430" customWidth="1"/>
    <col min="14342" max="14342" width="8.7109375" style="430" customWidth="1"/>
    <col min="14343" max="14343" width="11" style="430" customWidth="1"/>
    <col min="14344" max="14344" width="9.42578125" style="430" customWidth="1"/>
    <col min="14345" max="14345" width="10.42578125" style="430" customWidth="1"/>
    <col min="14346" max="14346" width="12.28515625" style="430" customWidth="1"/>
    <col min="14347" max="14348" width="9.5703125" style="430" customWidth="1"/>
    <col min="14349" max="14352" width="12" style="430" customWidth="1"/>
    <col min="14353" max="14353" width="12.5703125" style="430" customWidth="1"/>
    <col min="14354" max="14354" width="11" style="430" customWidth="1"/>
    <col min="14355" max="14355" width="10.85546875" style="430" customWidth="1"/>
    <col min="14356" max="14357" width="10.7109375" style="430" customWidth="1"/>
    <col min="14358" max="14358" width="9.140625" style="430"/>
    <col min="14359" max="14359" width="12.85546875" style="430" customWidth="1"/>
    <col min="14360" max="14360" width="23.42578125" style="430" customWidth="1"/>
    <col min="14361" max="14362" width="9.140625" style="430"/>
    <col min="14363" max="14363" width="10.5703125" style="430" bestFit="1" customWidth="1"/>
    <col min="14364" max="14364" width="11.28515625" style="430" customWidth="1"/>
    <col min="14365" max="14592" width="9.140625" style="430"/>
    <col min="14593" max="14593" width="88.85546875" style="430" customWidth="1"/>
    <col min="14594" max="14594" width="12.7109375" style="430" customWidth="1"/>
    <col min="14595" max="14595" width="12.85546875" style="430" customWidth="1"/>
    <col min="14596" max="14596" width="12.28515625" style="430" customWidth="1"/>
    <col min="14597" max="14597" width="10.28515625" style="430" customWidth="1"/>
    <col min="14598" max="14598" width="8.7109375" style="430" customWidth="1"/>
    <col min="14599" max="14599" width="11" style="430" customWidth="1"/>
    <col min="14600" max="14600" width="9.42578125" style="430" customWidth="1"/>
    <col min="14601" max="14601" width="10.42578125" style="430" customWidth="1"/>
    <col min="14602" max="14602" width="12.28515625" style="430" customWidth="1"/>
    <col min="14603" max="14604" width="9.5703125" style="430" customWidth="1"/>
    <col min="14605" max="14608" width="12" style="430" customWidth="1"/>
    <col min="14609" max="14609" width="12.5703125" style="430" customWidth="1"/>
    <col min="14610" max="14610" width="11" style="430" customWidth="1"/>
    <col min="14611" max="14611" width="10.85546875" style="430" customWidth="1"/>
    <col min="14612" max="14613" width="10.7109375" style="430" customWidth="1"/>
    <col min="14614" max="14614" width="9.140625" style="430"/>
    <col min="14615" max="14615" width="12.85546875" style="430" customWidth="1"/>
    <col min="14616" max="14616" width="23.42578125" style="430" customWidth="1"/>
    <col min="14617" max="14618" width="9.140625" style="430"/>
    <col min="14619" max="14619" width="10.5703125" style="430" bestFit="1" customWidth="1"/>
    <col min="14620" max="14620" width="11.28515625" style="430" customWidth="1"/>
    <col min="14621" max="14848" width="9.140625" style="430"/>
    <col min="14849" max="14849" width="88.85546875" style="430" customWidth="1"/>
    <col min="14850" max="14850" width="12.7109375" style="430" customWidth="1"/>
    <col min="14851" max="14851" width="12.85546875" style="430" customWidth="1"/>
    <col min="14852" max="14852" width="12.28515625" style="430" customWidth="1"/>
    <col min="14853" max="14853" width="10.28515625" style="430" customWidth="1"/>
    <col min="14854" max="14854" width="8.7109375" style="430" customWidth="1"/>
    <col min="14855" max="14855" width="11" style="430" customWidth="1"/>
    <col min="14856" max="14856" width="9.42578125" style="430" customWidth="1"/>
    <col min="14857" max="14857" width="10.42578125" style="430" customWidth="1"/>
    <col min="14858" max="14858" width="12.28515625" style="430" customWidth="1"/>
    <col min="14859" max="14860" width="9.5703125" style="430" customWidth="1"/>
    <col min="14861" max="14864" width="12" style="430" customWidth="1"/>
    <col min="14865" max="14865" width="12.5703125" style="430" customWidth="1"/>
    <col min="14866" max="14866" width="11" style="430" customWidth="1"/>
    <col min="14867" max="14867" width="10.85546875" style="430" customWidth="1"/>
    <col min="14868" max="14869" width="10.7109375" style="430" customWidth="1"/>
    <col min="14870" max="14870" width="9.140625" style="430"/>
    <col min="14871" max="14871" width="12.85546875" style="430" customWidth="1"/>
    <col min="14872" max="14872" width="23.42578125" style="430" customWidth="1"/>
    <col min="14873" max="14874" width="9.140625" style="430"/>
    <col min="14875" max="14875" width="10.5703125" style="430" bestFit="1" customWidth="1"/>
    <col min="14876" max="14876" width="11.28515625" style="430" customWidth="1"/>
    <col min="14877" max="15104" width="9.140625" style="430"/>
    <col min="15105" max="15105" width="88.85546875" style="430" customWidth="1"/>
    <col min="15106" max="15106" width="12.7109375" style="430" customWidth="1"/>
    <col min="15107" max="15107" width="12.85546875" style="430" customWidth="1"/>
    <col min="15108" max="15108" width="12.28515625" style="430" customWidth="1"/>
    <col min="15109" max="15109" width="10.28515625" style="430" customWidth="1"/>
    <col min="15110" max="15110" width="8.7109375" style="430" customWidth="1"/>
    <col min="15111" max="15111" width="11" style="430" customWidth="1"/>
    <col min="15112" max="15112" width="9.42578125" style="430" customWidth="1"/>
    <col min="15113" max="15113" width="10.42578125" style="430" customWidth="1"/>
    <col min="15114" max="15114" width="12.28515625" style="430" customWidth="1"/>
    <col min="15115" max="15116" width="9.5703125" style="430" customWidth="1"/>
    <col min="15117" max="15120" width="12" style="430" customWidth="1"/>
    <col min="15121" max="15121" width="12.5703125" style="430" customWidth="1"/>
    <col min="15122" max="15122" width="11" style="430" customWidth="1"/>
    <col min="15123" max="15123" width="10.85546875" style="430" customWidth="1"/>
    <col min="15124" max="15125" width="10.7109375" style="430" customWidth="1"/>
    <col min="15126" max="15126" width="9.140625" style="430"/>
    <col min="15127" max="15127" width="12.85546875" style="430" customWidth="1"/>
    <col min="15128" max="15128" width="23.42578125" style="430" customWidth="1"/>
    <col min="15129" max="15130" width="9.140625" style="430"/>
    <col min="15131" max="15131" width="10.5703125" style="430" bestFit="1" customWidth="1"/>
    <col min="15132" max="15132" width="11.28515625" style="430" customWidth="1"/>
    <col min="15133" max="15360" width="9.140625" style="430"/>
    <col min="15361" max="15361" width="88.85546875" style="430" customWidth="1"/>
    <col min="15362" max="15362" width="12.7109375" style="430" customWidth="1"/>
    <col min="15363" max="15363" width="12.85546875" style="430" customWidth="1"/>
    <col min="15364" max="15364" width="12.28515625" style="430" customWidth="1"/>
    <col min="15365" max="15365" width="10.28515625" style="430" customWidth="1"/>
    <col min="15366" max="15366" width="8.7109375" style="430" customWidth="1"/>
    <col min="15367" max="15367" width="11" style="430" customWidth="1"/>
    <col min="15368" max="15368" width="9.42578125" style="430" customWidth="1"/>
    <col min="15369" max="15369" width="10.42578125" style="430" customWidth="1"/>
    <col min="15370" max="15370" width="12.28515625" style="430" customWidth="1"/>
    <col min="15371" max="15372" width="9.5703125" style="430" customWidth="1"/>
    <col min="15373" max="15376" width="12" style="430" customWidth="1"/>
    <col min="15377" max="15377" width="12.5703125" style="430" customWidth="1"/>
    <col min="15378" max="15378" width="11" style="430" customWidth="1"/>
    <col min="15379" max="15379" width="10.85546875" style="430" customWidth="1"/>
    <col min="15380" max="15381" width="10.7109375" style="430" customWidth="1"/>
    <col min="15382" max="15382" width="9.140625" style="430"/>
    <col min="15383" max="15383" width="12.85546875" style="430" customWidth="1"/>
    <col min="15384" max="15384" width="23.42578125" style="430" customWidth="1"/>
    <col min="15385" max="15386" width="9.140625" style="430"/>
    <col min="15387" max="15387" width="10.5703125" style="430" bestFit="1" customWidth="1"/>
    <col min="15388" max="15388" width="11.28515625" style="430" customWidth="1"/>
    <col min="15389" max="15616" width="9.140625" style="430"/>
    <col min="15617" max="15617" width="88.85546875" style="430" customWidth="1"/>
    <col min="15618" max="15618" width="12.7109375" style="430" customWidth="1"/>
    <col min="15619" max="15619" width="12.85546875" style="430" customWidth="1"/>
    <col min="15620" max="15620" width="12.28515625" style="430" customWidth="1"/>
    <col min="15621" max="15621" width="10.28515625" style="430" customWidth="1"/>
    <col min="15622" max="15622" width="8.7109375" style="430" customWidth="1"/>
    <col min="15623" max="15623" width="11" style="430" customWidth="1"/>
    <col min="15624" max="15624" width="9.42578125" style="430" customWidth="1"/>
    <col min="15625" max="15625" width="10.42578125" style="430" customWidth="1"/>
    <col min="15626" max="15626" width="12.28515625" style="430" customWidth="1"/>
    <col min="15627" max="15628" width="9.5703125" style="430" customWidth="1"/>
    <col min="15629" max="15632" width="12" style="430" customWidth="1"/>
    <col min="15633" max="15633" width="12.5703125" style="430" customWidth="1"/>
    <col min="15634" max="15634" width="11" style="430" customWidth="1"/>
    <col min="15635" max="15635" width="10.85546875" style="430" customWidth="1"/>
    <col min="15636" max="15637" width="10.7109375" style="430" customWidth="1"/>
    <col min="15638" max="15638" width="9.140625" style="430"/>
    <col min="15639" max="15639" width="12.85546875" style="430" customWidth="1"/>
    <col min="15640" max="15640" width="23.42578125" style="430" customWidth="1"/>
    <col min="15641" max="15642" width="9.140625" style="430"/>
    <col min="15643" max="15643" width="10.5703125" style="430" bestFit="1" customWidth="1"/>
    <col min="15644" max="15644" width="11.28515625" style="430" customWidth="1"/>
    <col min="15645" max="15872" width="9.140625" style="430"/>
    <col min="15873" max="15873" width="88.85546875" style="430" customWidth="1"/>
    <col min="15874" max="15874" width="12.7109375" style="430" customWidth="1"/>
    <col min="15875" max="15875" width="12.85546875" style="430" customWidth="1"/>
    <col min="15876" max="15876" width="12.28515625" style="430" customWidth="1"/>
    <col min="15877" max="15877" width="10.28515625" style="430" customWidth="1"/>
    <col min="15878" max="15878" width="8.7109375" style="430" customWidth="1"/>
    <col min="15879" max="15879" width="11" style="430" customWidth="1"/>
    <col min="15880" max="15880" width="9.42578125" style="430" customWidth="1"/>
    <col min="15881" max="15881" width="10.42578125" style="430" customWidth="1"/>
    <col min="15882" max="15882" width="12.28515625" style="430" customWidth="1"/>
    <col min="15883" max="15884" width="9.5703125" style="430" customWidth="1"/>
    <col min="15885" max="15888" width="12" style="430" customWidth="1"/>
    <col min="15889" max="15889" width="12.5703125" style="430" customWidth="1"/>
    <col min="15890" max="15890" width="11" style="430" customWidth="1"/>
    <col min="15891" max="15891" width="10.85546875" style="430" customWidth="1"/>
    <col min="15892" max="15893" width="10.7109375" style="430" customWidth="1"/>
    <col min="15894" max="15894" width="9.140625" style="430"/>
    <col min="15895" max="15895" width="12.85546875" style="430" customWidth="1"/>
    <col min="15896" max="15896" width="23.42578125" style="430" customWidth="1"/>
    <col min="15897" max="15898" width="9.140625" style="430"/>
    <col min="15899" max="15899" width="10.5703125" style="430" bestFit="1" customWidth="1"/>
    <col min="15900" max="15900" width="11.28515625" style="430" customWidth="1"/>
    <col min="15901" max="16128" width="9.140625" style="430"/>
    <col min="16129" max="16129" width="88.85546875" style="430" customWidth="1"/>
    <col min="16130" max="16130" width="12.7109375" style="430" customWidth="1"/>
    <col min="16131" max="16131" width="12.85546875" style="430" customWidth="1"/>
    <col min="16132" max="16132" width="12.28515625" style="430" customWidth="1"/>
    <col min="16133" max="16133" width="10.28515625" style="430" customWidth="1"/>
    <col min="16134" max="16134" width="8.7109375" style="430" customWidth="1"/>
    <col min="16135" max="16135" width="11" style="430" customWidth="1"/>
    <col min="16136" max="16136" width="9.42578125" style="430" customWidth="1"/>
    <col min="16137" max="16137" width="10.42578125" style="430" customWidth="1"/>
    <col min="16138" max="16138" width="12.28515625" style="430" customWidth="1"/>
    <col min="16139" max="16140" width="9.5703125" style="430" customWidth="1"/>
    <col min="16141" max="16144" width="12" style="430" customWidth="1"/>
    <col min="16145" max="16145" width="12.5703125" style="430" customWidth="1"/>
    <col min="16146" max="16146" width="11" style="430" customWidth="1"/>
    <col min="16147" max="16147" width="10.85546875" style="430" customWidth="1"/>
    <col min="16148" max="16149" width="10.7109375" style="430" customWidth="1"/>
    <col min="16150" max="16150" width="9.140625" style="430"/>
    <col min="16151" max="16151" width="12.85546875" style="430" customWidth="1"/>
    <col min="16152" max="16152" width="23.42578125" style="430" customWidth="1"/>
    <col min="16153" max="16154" width="9.140625" style="430"/>
    <col min="16155" max="16155" width="10.5703125" style="430" bestFit="1" customWidth="1"/>
    <col min="16156" max="16156" width="11.28515625" style="430" customWidth="1"/>
    <col min="16157" max="16384" width="9.140625" style="430"/>
  </cols>
  <sheetData>
    <row r="1" spans="1:23" ht="39.75" customHeight="1" x14ac:dyDescent="0.35">
      <c r="A1" s="3684" t="s">
        <v>337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427"/>
      <c r="U1" s="427"/>
      <c r="V1" s="427"/>
      <c r="W1" s="427"/>
    </row>
    <row r="2" spans="1:23" ht="9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22.5" customHeight="1" x14ac:dyDescent="0.35">
      <c r="A3" s="3684" t="s">
        <v>363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684"/>
      <c r="O3" s="3684"/>
      <c r="P3" s="3684"/>
      <c r="Q3" s="3684"/>
      <c r="R3" s="3684"/>
      <c r="S3" s="3684"/>
      <c r="T3" s="679"/>
      <c r="U3" s="679"/>
    </row>
    <row r="4" spans="1:23" ht="33" customHeight="1" thickBot="1" x14ac:dyDescent="0.4">
      <c r="A4" s="433"/>
    </row>
    <row r="5" spans="1:23" ht="27" customHeight="1" x14ac:dyDescent="0.35">
      <c r="A5" s="3685" t="s">
        <v>9</v>
      </c>
      <c r="B5" s="3687" t="s">
        <v>0</v>
      </c>
      <c r="C5" s="3688"/>
      <c r="D5" s="3689"/>
      <c r="E5" s="3687" t="s">
        <v>1</v>
      </c>
      <c r="F5" s="3688"/>
      <c r="G5" s="3689"/>
      <c r="H5" s="3687" t="s">
        <v>2</v>
      </c>
      <c r="I5" s="3688"/>
      <c r="J5" s="3689"/>
      <c r="K5" s="3687" t="s">
        <v>3</v>
      </c>
      <c r="L5" s="3688"/>
      <c r="M5" s="3689"/>
      <c r="N5" s="3687">
        <v>5</v>
      </c>
      <c r="O5" s="3696"/>
      <c r="P5" s="3697"/>
      <c r="Q5" s="3701" t="s">
        <v>6</v>
      </c>
      <c r="R5" s="3702"/>
      <c r="S5" s="3703"/>
      <c r="T5" s="434"/>
      <c r="U5" s="434"/>
    </row>
    <row r="6" spans="1:23" ht="21" customHeight="1" thickBot="1" x14ac:dyDescent="0.4">
      <c r="A6" s="3673"/>
      <c r="B6" s="3690"/>
      <c r="C6" s="3691"/>
      <c r="D6" s="3692"/>
      <c r="E6" s="3693"/>
      <c r="F6" s="3694"/>
      <c r="G6" s="3695"/>
      <c r="H6" s="3693"/>
      <c r="I6" s="3694"/>
      <c r="J6" s="3695"/>
      <c r="K6" s="3690"/>
      <c r="L6" s="3691"/>
      <c r="M6" s="3692"/>
      <c r="N6" s="3698"/>
      <c r="O6" s="3699"/>
      <c r="P6" s="3700"/>
      <c r="Q6" s="3704"/>
      <c r="R6" s="3705"/>
      <c r="S6" s="3706"/>
      <c r="T6" s="434"/>
      <c r="U6" s="434"/>
    </row>
    <row r="7" spans="1:23" ht="99.75" customHeight="1" thickBot="1" x14ac:dyDescent="0.4">
      <c r="A7" s="3686"/>
      <c r="B7" s="21" t="s">
        <v>26</v>
      </c>
      <c r="C7" s="23" t="s">
        <v>27</v>
      </c>
      <c r="D7" s="789" t="s">
        <v>4</v>
      </c>
      <c r="E7" s="21" t="s">
        <v>26</v>
      </c>
      <c r="F7" s="23" t="s">
        <v>27</v>
      </c>
      <c r="G7" s="789" t="s">
        <v>4</v>
      </c>
      <c r="H7" s="21" t="s">
        <v>26</v>
      </c>
      <c r="I7" s="23" t="s">
        <v>27</v>
      </c>
      <c r="J7" s="789" t="s">
        <v>4</v>
      </c>
      <c r="K7" s="21" t="s">
        <v>26</v>
      </c>
      <c r="L7" s="23" t="s">
        <v>27</v>
      </c>
      <c r="M7" s="789" t="s">
        <v>4</v>
      </c>
      <c r="N7" s="21" t="s">
        <v>26</v>
      </c>
      <c r="O7" s="23" t="s">
        <v>27</v>
      </c>
      <c r="P7" s="789" t="s">
        <v>4</v>
      </c>
      <c r="Q7" s="21" t="s">
        <v>26</v>
      </c>
      <c r="R7" s="23" t="s">
        <v>27</v>
      </c>
      <c r="S7" s="24" t="s">
        <v>4</v>
      </c>
      <c r="T7" s="434"/>
      <c r="U7" s="434"/>
    </row>
    <row r="8" spans="1:23" ht="37.5" customHeight="1" thickBot="1" x14ac:dyDescent="0.4">
      <c r="A8" s="790" t="s">
        <v>22</v>
      </c>
      <c r="B8" s="791"/>
      <c r="C8" s="791"/>
      <c r="D8" s="791"/>
      <c r="E8" s="791"/>
      <c r="F8" s="791"/>
      <c r="G8" s="792"/>
      <c r="H8" s="568"/>
      <c r="I8" s="791"/>
      <c r="J8" s="791"/>
      <c r="K8" s="791"/>
      <c r="L8" s="791"/>
      <c r="M8" s="792"/>
      <c r="N8" s="791"/>
      <c r="O8" s="791"/>
      <c r="P8" s="791"/>
      <c r="Q8" s="791"/>
      <c r="R8" s="791"/>
      <c r="S8" s="792"/>
      <c r="T8" s="434"/>
      <c r="U8" s="434"/>
    </row>
    <row r="9" spans="1:23" ht="28.5" customHeight="1" x14ac:dyDescent="0.35">
      <c r="A9" s="569" t="s">
        <v>31</v>
      </c>
      <c r="B9" s="1994">
        <f t="shared" ref="B9:M11" si="0">B22+B16</f>
        <v>56</v>
      </c>
      <c r="C9" s="1995">
        <f t="shared" si="0"/>
        <v>10</v>
      </c>
      <c r="D9" s="1996">
        <f t="shared" si="0"/>
        <v>66</v>
      </c>
      <c r="E9" s="1994">
        <f t="shared" si="0"/>
        <v>54</v>
      </c>
      <c r="F9" s="1995">
        <f t="shared" si="0"/>
        <v>19</v>
      </c>
      <c r="G9" s="1996">
        <f t="shared" si="0"/>
        <v>73</v>
      </c>
      <c r="H9" s="1994">
        <f t="shared" si="0"/>
        <v>65</v>
      </c>
      <c r="I9" s="1995">
        <f t="shared" si="0"/>
        <v>12</v>
      </c>
      <c r="J9" s="1996">
        <f t="shared" si="0"/>
        <v>77</v>
      </c>
      <c r="K9" s="1994">
        <f t="shared" si="0"/>
        <v>55</v>
      </c>
      <c r="L9" s="1995">
        <f t="shared" si="0"/>
        <v>11</v>
      </c>
      <c r="M9" s="2015">
        <f t="shared" si="0"/>
        <v>66</v>
      </c>
      <c r="N9" s="2016">
        <f>SUM(N16+N22)</f>
        <v>48</v>
      </c>
      <c r="O9" s="2017">
        <f>SUM(O16+O22)</f>
        <v>16</v>
      </c>
      <c r="P9" s="2018">
        <f>SUM(P16+P22)</f>
        <v>64</v>
      </c>
      <c r="Q9" s="1460">
        <f>B9+E9+H9+K9+N9</f>
        <v>278</v>
      </c>
      <c r="R9" s="1460">
        <f>C9+F9+I9+L9+O9</f>
        <v>68</v>
      </c>
      <c r="S9" s="1462">
        <f>SUM(Q9:R9)</f>
        <v>346</v>
      </c>
      <c r="T9" s="434"/>
      <c r="U9" s="434"/>
    </row>
    <row r="10" spans="1:23" ht="28.5" customHeight="1" x14ac:dyDescent="0.35">
      <c r="A10" s="569" t="s">
        <v>32</v>
      </c>
      <c r="B10" s="1393">
        <f>B23+B17</f>
        <v>116</v>
      </c>
      <c r="C10" s="1394">
        <f t="shared" si="0"/>
        <v>2</v>
      </c>
      <c r="D10" s="1417">
        <f t="shared" si="0"/>
        <v>118</v>
      </c>
      <c r="E10" s="1393">
        <f t="shared" si="0"/>
        <v>148</v>
      </c>
      <c r="F10" s="1394">
        <f t="shared" si="0"/>
        <v>3</v>
      </c>
      <c r="G10" s="1417">
        <f t="shared" si="0"/>
        <v>151</v>
      </c>
      <c r="H10" s="1393">
        <f t="shared" si="0"/>
        <v>159</v>
      </c>
      <c r="I10" s="1394">
        <f t="shared" si="0"/>
        <v>0</v>
      </c>
      <c r="J10" s="1417">
        <f t="shared" si="0"/>
        <v>159</v>
      </c>
      <c r="K10" s="1393">
        <f t="shared" si="0"/>
        <v>160</v>
      </c>
      <c r="L10" s="1394">
        <f t="shared" si="0"/>
        <v>5</v>
      </c>
      <c r="M10" s="1395">
        <f t="shared" si="0"/>
        <v>165</v>
      </c>
      <c r="N10" s="1537">
        <v>0</v>
      </c>
      <c r="O10" s="1417">
        <v>0</v>
      </c>
      <c r="P10" s="2019">
        <v>0</v>
      </c>
      <c r="Q10" s="1460">
        <f t="shared" ref="Q10:R12" si="1">B10+E10+H10+K10</f>
        <v>583</v>
      </c>
      <c r="R10" s="1460">
        <f t="shared" si="1"/>
        <v>10</v>
      </c>
      <c r="S10" s="1462">
        <f>SUM(Q10:R10)</f>
        <v>593</v>
      </c>
      <c r="T10" s="434"/>
      <c r="U10" s="434"/>
    </row>
    <row r="11" spans="1:23" ht="52.5" customHeight="1" x14ac:dyDescent="0.35">
      <c r="A11" s="569" t="s">
        <v>348</v>
      </c>
      <c r="B11" s="1393">
        <f>B24+B18</f>
        <v>4</v>
      </c>
      <c r="C11" s="1394">
        <f t="shared" si="0"/>
        <v>1</v>
      </c>
      <c r="D11" s="1417">
        <f>D24+D18</f>
        <v>5</v>
      </c>
      <c r="E11" s="1393">
        <f t="shared" si="0"/>
        <v>10</v>
      </c>
      <c r="F11" s="1394">
        <f t="shared" si="0"/>
        <v>0</v>
      </c>
      <c r="G11" s="1417">
        <f t="shared" si="0"/>
        <v>10</v>
      </c>
      <c r="H11" s="1393">
        <v>0</v>
      </c>
      <c r="I11" s="1394">
        <v>0</v>
      </c>
      <c r="J11" s="1417">
        <v>0</v>
      </c>
      <c r="K11" s="1393">
        <v>0</v>
      </c>
      <c r="L11" s="1394">
        <v>0</v>
      </c>
      <c r="M11" s="1395">
        <v>0</v>
      </c>
      <c r="N11" s="1537">
        <v>0</v>
      </c>
      <c r="O11" s="1417">
        <v>0</v>
      </c>
      <c r="P11" s="2019">
        <v>0</v>
      </c>
      <c r="Q11" s="1460">
        <f t="shared" si="1"/>
        <v>14</v>
      </c>
      <c r="R11" s="1460">
        <f t="shared" si="1"/>
        <v>1</v>
      </c>
      <c r="S11" s="1462">
        <f>SUM(Q11:R11)</f>
        <v>15</v>
      </c>
      <c r="T11" s="434"/>
      <c r="U11" s="434"/>
    </row>
    <row r="12" spans="1:23" ht="32.25" customHeight="1" thickBot="1" x14ac:dyDescent="0.4">
      <c r="A12" s="569" t="s">
        <v>34</v>
      </c>
      <c r="B12" s="1393">
        <f>B19+B25</f>
        <v>12</v>
      </c>
      <c r="C12" s="1394">
        <f>C25+C18</f>
        <v>0</v>
      </c>
      <c r="D12" s="1417">
        <f t="shared" ref="D12:M12" si="2">D25+D19</f>
        <v>12</v>
      </c>
      <c r="E12" s="1393">
        <f t="shared" si="2"/>
        <v>6</v>
      </c>
      <c r="F12" s="1394">
        <f t="shared" si="2"/>
        <v>0</v>
      </c>
      <c r="G12" s="1417">
        <f t="shared" si="2"/>
        <v>6</v>
      </c>
      <c r="H12" s="1393">
        <f t="shared" si="2"/>
        <v>22</v>
      </c>
      <c r="I12" s="1394">
        <f t="shared" si="2"/>
        <v>0</v>
      </c>
      <c r="J12" s="1417">
        <f t="shared" si="2"/>
        <v>22</v>
      </c>
      <c r="K12" s="1393">
        <f t="shared" si="2"/>
        <v>19</v>
      </c>
      <c r="L12" s="1394">
        <f t="shared" si="2"/>
        <v>0</v>
      </c>
      <c r="M12" s="1395">
        <f t="shared" si="2"/>
        <v>19</v>
      </c>
      <c r="N12" s="1537">
        <v>0</v>
      </c>
      <c r="O12" s="1417">
        <v>0</v>
      </c>
      <c r="P12" s="2019">
        <v>0</v>
      </c>
      <c r="Q12" s="1460">
        <f t="shared" si="1"/>
        <v>59</v>
      </c>
      <c r="R12" s="1460">
        <f t="shared" si="1"/>
        <v>0</v>
      </c>
      <c r="S12" s="1462">
        <f>SUM(Q12:R12)</f>
        <v>59</v>
      </c>
      <c r="T12" s="434"/>
      <c r="U12" s="434"/>
    </row>
    <row r="13" spans="1:23" ht="45" customHeight="1" thickBot="1" x14ac:dyDescent="0.4">
      <c r="A13" s="798" t="s">
        <v>12</v>
      </c>
      <c r="B13" s="799">
        <f t="shared" ref="B13:R13" si="3">SUM(B9:B12)</f>
        <v>188</v>
      </c>
      <c r="C13" s="799">
        <f t="shared" si="3"/>
        <v>13</v>
      </c>
      <c r="D13" s="799">
        <f t="shared" si="3"/>
        <v>201</v>
      </c>
      <c r="E13" s="799">
        <f t="shared" si="3"/>
        <v>218</v>
      </c>
      <c r="F13" s="799">
        <f t="shared" si="3"/>
        <v>22</v>
      </c>
      <c r="G13" s="799">
        <f t="shared" si="3"/>
        <v>240</v>
      </c>
      <c r="H13" s="799">
        <f t="shared" si="3"/>
        <v>246</v>
      </c>
      <c r="I13" s="799">
        <f t="shared" si="3"/>
        <v>12</v>
      </c>
      <c r="J13" s="799">
        <f t="shared" si="3"/>
        <v>258</v>
      </c>
      <c r="K13" s="799">
        <f t="shared" si="3"/>
        <v>234</v>
      </c>
      <c r="L13" s="799">
        <f t="shared" si="3"/>
        <v>16</v>
      </c>
      <c r="M13" s="2014">
        <f t="shared" si="3"/>
        <v>250</v>
      </c>
      <c r="N13" s="799">
        <f>SUM(N9)</f>
        <v>48</v>
      </c>
      <c r="O13" s="799">
        <f>SUM(O9)</f>
        <v>16</v>
      </c>
      <c r="P13" s="800">
        <f>SUM(P9)</f>
        <v>64</v>
      </c>
      <c r="Q13" s="799">
        <f>SUM(Q9:Q12)</f>
        <v>934</v>
      </c>
      <c r="R13" s="799">
        <f t="shared" si="3"/>
        <v>79</v>
      </c>
      <c r="S13" s="800">
        <f>SUM(S9:S12)</f>
        <v>1013</v>
      </c>
      <c r="T13" s="434"/>
      <c r="U13" s="434"/>
    </row>
    <row r="14" spans="1:23" ht="31.5" customHeight="1" thickBot="1" x14ac:dyDescent="0.4">
      <c r="A14" s="798" t="s">
        <v>23</v>
      </c>
      <c r="B14" s="1997"/>
      <c r="C14" s="1998"/>
      <c r="D14" s="1999"/>
      <c r="E14" s="1405"/>
      <c r="F14" s="1405"/>
      <c r="G14" s="2000"/>
      <c r="H14" s="1405"/>
      <c r="I14" s="1405"/>
      <c r="J14" s="18"/>
      <c r="K14" s="2001"/>
      <c r="L14" s="1405"/>
      <c r="M14" s="18"/>
      <c r="N14" s="2020"/>
      <c r="O14" s="18"/>
      <c r="P14" s="2000"/>
      <c r="Q14" s="2021"/>
      <c r="R14" s="2022"/>
      <c r="S14" s="2023"/>
      <c r="T14" s="435"/>
      <c r="U14" s="435"/>
    </row>
    <row r="15" spans="1:23" ht="24.95" customHeight="1" x14ac:dyDescent="0.35">
      <c r="A15" s="802" t="s">
        <v>11</v>
      </c>
      <c r="B15" s="2002"/>
      <c r="C15" s="2003"/>
      <c r="D15" s="2004"/>
      <c r="E15" s="2005"/>
      <c r="F15" s="2003"/>
      <c r="G15" s="2004"/>
      <c r="H15" s="2005"/>
      <c r="I15" s="2003" t="s">
        <v>7</v>
      </c>
      <c r="J15" s="2006"/>
      <c r="K15" s="2002"/>
      <c r="L15" s="2003"/>
      <c r="M15" s="2006"/>
      <c r="N15" s="2007"/>
      <c r="O15" s="2008"/>
      <c r="P15" s="2009"/>
      <c r="Q15" s="2024"/>
      <c r="R15" s="2025"/>
      <c r="S15" s="2026"/>
      <c r="T15" s="436"/>
      <c r="U15" s="436"/>
    </row>
    <row r="16" spans="1:23" ht="24.95" customHeight="1" x14ac:dyDescent="0.35">
      <c r="A16" s="569" t="s">
        <v>31</v>
      </c>
      <c r="B16" s="1537">
        <v>55</v>
      </c>
      <c r="C16" s="1394">
        <v>9</v>
      </c>
      <c r="D16" s="1459">
        <f>SUM(B16:C16)</f>
        <v>64</v>
      </c>
      <c r="E16" s="1417">
        <v>52</v>
      </c>
      <c r="F16" s="1394">
        <v>18</v>
      </c>
      <c r="G16" s="1465">
        <f>SUM(E16:F16)</f>
        <v>70</v>
      </c>
      <c r="H16" s="1537">
        <v>64</v>
      </c>
      <c r="I16" s="1394">
        <v>12</v>
      </c>
      <c r="J16" s="1465">
        <f>SUM(H16:I16)</f>
        <v>76</v>
      </c>
      <c r="K16" s="1537">
        <v>54</v>
      </c>
      <c r="L16" s="1394">
        <v>8</v>
      </c>
      <c r="M16" s="1465">
        <f>SUM(K16:L16)</f>
        <v>62</v>
      </c>
      <c r="N16" s="812">
        <v>47</v>
      </c>
      <c r="O16" s="813">
        <v>13</v>
      </c>
      <c r="P16" s="814">
        <f>SUM(N16:O16)</f>
        <v>60</v>
      </c>
      <c r="Q16" s="1460">
        <f>B16+E16+H16+K16+N16</f>
        <v>272</v>
      </c>
      <c r="R16" s="1461">
        <f>C16+F16+I16+L16+O16</f>
        <v>60</v>
      </c>
      <c r="S16" s="1462">
        <f t="shared" ref="S16:S25" si="4">SUM(Q16:R16)</f>
        <v>332</v>
      </c>
      <c r="T16" s="436"/>
      <c r="U16" s="436"/>
    </row>
    <row r="17" spans="1:21" ht="24.95" customHeight="1" x14ac:dyDescent="0.35">
      <c r="A17" s="569" t="s">
        <v>32</v>
      </c>
      <c r="B17" s="1654">
        <v>114</v>
      </c>
      <c r="C17" s="1394">
        <v>0</v>
      </c>
      <c r="D17" s="1459">
        <f>SUM(B17:C17)</f>
        <v>114</v>
      </c>
      <c r="E17" s="1655">
        <v>145</v>
      </c>
      <c r="F17" s="1394">
        <v>1</v>
      </c>
      <c r="G17" s="1465">
        <f>SUM(E17:F17)</f>
        <v>146</v>
      </c>
      <c r="H17" s="1537">
        <v>154</v>
      </c>
      <c r="I17" s="1394"/>
      <c r="J17" s="1465">
        <f>SUM(H17:I17)</f>
        <v>154</v>
      </c>
      <c r="K17" s="1537">
        <v>159</v>
      </c>
      <c r="L17" s="1394">
        <v>3</v>
      </c>
      <c r="M17" s="1465">
        <f>SUM(K17:L17)</f>
        <v>162</v>
      </c>
      <c r="N17" s="1537"/>
      <c r="O17" s="1394"/>
      <c r="P17" s="1459"/>
      <c r="Q17" s="1460">
        <f t="shared" ref="Q17:R19" si="5">B17+E17+H17+K17</f>
        <v>572</v>
      </c>
      <c r="R17" s="1461">
        <f t="shared" si="5"/>
        <v>4</v>
      </c>
      <c r="S17" s="1462">
        <f t="shared" si="4"/>
        <v>576</v>
      </c>
      <c r="T17" s="436"/>
      <c r="U17" s="436"/>
    </row>
    <row r="18" spans="1:21" ht="58.5" customHeight="1" x14ac:dyDescent="0.35">
      <c r="A18" s="569" t="s">
        <v>348</v>
      </c>
      <c r="B18" s="1537">
        <v>4</v>
      </c>
      <c r="C18" s="1394">
        <v>0</v>
      </c>
      <c r="D18" s="1459">
        <f>SUM(B18:C18)</f>
        <v>4</v>
      </c>
      <c r="E18" s="1417">
        <v>10</v>
      </c>
      <c r="F18" s="1394">
        <v>0</v>
      </c>
      <c r="G18" s="1465">
        <f>SUM(E18:F18)</f>
        <v>10</v>
      </c>
      <c r="H18" s="1537">
        <v>0</v>
      </c>
      <c r="I18" s="1394">
        <v>0</v>
      </c>
      <c r="J18" s="1465">
        <f>SUM(H18:I18)</f>
        <v>0</v>
      </c>
      <c r="K18" s="1537">
        <v>0</v>
      </c>
      <c r="L18" s="1394">
        <v>0</v>
      </c>
      <c r="M18" s="1465">
        <f>SUM(K18:L18)</f>
        <v>0</v>
      </c>
      <c r="N18" s="1537"/>
      <c r="O18" s="1394"/>
      <c r="P18" s="1459"/>
      <c r="Q18" s="1460">
        <f t="shared" si="5"/>
        <v>14</v>
      </c>
      <c r="R18" s="1461">
        <f t="shared" si="5"/>
        <v>0</v>
      </c>
      <c r="S18" s="1462">
        <f t="shared" si="4"/>
        <v>14</v>
      </c>
      <c r="T18" s="436"/>
      <c r="U18" s="436"/>
    </row>
    <row r="19" spans="1:21" ht="33" customHeight="1" thickBot="1" x14ac:dyDescent="0.4">
      <c r="A19" s="569" t="s">
        <v>34</v>
      </c>
      <c r="B19" s="1537">
        <v>12</v>
      </c>
      <c r="C19" s="1394">
        <v>0</v>
      </c>
      <c r="D19" s="1459">
        <f>SUM(B19:C19)</f>
        <v>12</v>
      </c>
      <c r="E19" s="1417">
        <v>6</v>
      </c>
      <c r="F19" s="1394">
        <v>0</v>
      </c>
      <c r="G19" s="1465">
        <f>SUM(E19:F19)</f>
        <v>6</v>
      </c>
      <c r="H19" s="1537">
        <v>22</v>
      </c>
      <c r="I19" s="1394">
        <v>0</v>
      </c>
      <c r="J19" s="1465">
        <f>SUM(H19:I19)</f>
        <v>22</v>
      </c>
      <c r="K19" s="1537">
        <v>18</v>
      </c>
      <c r="L19" s="1394">
        <v>0</v>
      </c>
      <c r="M19" s="1465">
        <f>SUM(K19:L19)</f>
        <v>18</v>
      </c>
      <c r="N19" s="2027"/>
      <c r="O19" s="2028"/>
      <c r="P19" s="2029"/>
      <c r="Q19" s="1460">
        <f t="shared" si="5"/>
        <v>58</v>
      </c>
      <c r="R19" s="1461">
        <f t="shared" si="5"/>
        <v>0</v>
      </c>
      <c r="S19" s="1462">
        <f t="shared" si="4"/>
        <v>58</v>
      </c>
      <c r="T19" s="437"/>
      <c r="U19" s="437"/>
    </row>
    <row r="20" spans="1:21" ht="38.25" customHeight="1" thickBot="1" x14ac:dyDescent="0.4">
      <c r="A20" s="806" t="s">
        <v>8</v>
      </c>
      <c r="B20" s="815">
        <f t="shared" ref="B20:M20" si="6">SUM(B16:B19)</f>
        <v>185</v>
      </c>
      <c r="C20" s="815">
        <f t="shared" si="6"/>
        <v>9</v>
      </c>
      <c r="D20" s="807">
        <f t="shared" si="6"/>
        <v>194</v>
      </c>
      <c r="E20" s="2030">
        <f t="shared" si="6"/>
        <v>213</v>
      </c>
      <c r="F20" s="815">
        <f t="shared" si="6"/>
        <v>19</v>
      </c>
      <c r="G20" s="807">
        <f t="shared" si="6"/>
        <v>232</v>
      </c>
      <c r="H20" s="2031">
        <f t="shared" si="6"/>
        <v>240</v>
      </c>
      <c r="I20" s="2031">
        <f t="shared" si="6"/>
        <v>12</v>
      </c>
      <c r="J20" s="2032">
        <f t="shared" si="6"/>
        <v>252</v>
      </c>
      <c r="K20" s="2031">
        <f t="shared" si="6"/>
        <v>231</v>
      </c>
      <c r="L20" s="2031">
        <f t="shared" si="6"/>
        <v>11</v>
      </c>
      <c r="M20" s="2032">
        <f t="shared" si="6"/>
        <v>242</v>
      </c>
      <c r="N20" s="807">
        <f>SUM(N16:N19)</f>
        <v>47</v>
      </c>
      <c r="O20" s="807">
        <f>SUM(O16:O19)</f>
        <v>13</v>
      </c>
      <c r="P20" s="807">
        <f>SUM(N20:O20)</f>
        <v>60</v>
      </c>
      <c r="Q20" s="858">
        <f>B20+E20+H20+K20+N20</f>
        <v>916</v>
      </c>
      <c r="R20" s="859">
        <f>C20+F20+I20+L20+O20</f>
        <v>64</v>
      </c>
      <c r="S20" s="860">
        <f t="shared" si="4"/>
        <v>980</v>
      </c>
      <c r="T20" s="436"/>
      <c r="U20" s="436"/>
    </row>
    <row r="21" spans="1:21" ht="33" customHeight="1" x14ac:dyDescent="0.35">
      <c r="A21" s="570" t="s">
        <v>25</v>
      </c>
      <c r="B21" s="758"/>
      <c r="C21" s="759"/>
      <c r="D21" s="816"/>
      <c r="E21" s="817"/>
      <c r="F21" s="759"/>
      <c r="G21" s="818"/>
      <c r="H21" s="2033"/>
      <c r="I21" s="2034"/>
      <c r="J21" s="2035"/>
      <c r="K21" s="2033"/>
      <c r="L21" s="2034"/>
      <c r="M21" s="2035"/>
      <c r="N21" s="2033"/>
      <c r="O21" s="2034"/>
      <c r="P21" s="2036"/>
      <c r="Q21" s="1460">
        <f>B21+E21+H21+K21</f>
        <v>0</v>
      </c>
      <c r="R21" s="1461">
        <f>C21+F21+I21+L21</f>
        <v>0</v>
      </c>
      <c r="S21" s="1462">
        <f t="shared" si="4"/>
        <v>0</v>
      </c>
      <c r="T21" s="436"/>
      <c r="U21" s="436"/>
    </row>
    <row r="22" spans="1:21" ht="24.95" customHeight="1" x14ac:dyDescent="0.35">
      <c r="A22" s="569" t="s">
        <v>31</v>
      </c>
      <c r="B22" s="1537">
        <v>1</v>
      </c>
      <c r="C22" s="1394">
        <v>1</v>
      </c>
      <c r="D22" s="1459">
        <f>SUM(B22:C22)</f>
        <v>2</v>
      </c>
      <c r="E22" s="1417">
        <v>2</v>
      </c>
      <c r="F22" s="1394">
        <v>1</v>
      </c>
      <c r="G22" s="1465">
        <f>SUM(E22:F22)</f>
        <v>3</v>
      </c>
      <c r="H22" s="1537">
        <v>1</v>
      </c>
      <c r="I22" s="1394">
        <v>0</v>
      </c>
      <c r="J22" s="1465">
        <f>SUM(H22:I22)</f>
        <v>1</v>
      </c>
      <c r="K22" s="1537">
        <v>1</v>
      </c>
      <c r="L22" s="1394">
        <v>3</v>
      </c>
      <c r="M22" s="1465">
        <f>SUM(K22:L22)</f>
        <v>4</v>
      </c>
      <c r="N22" s="1537">
        <v>1</v>
      </c>
      <c r="O22" s="1394">
        <v>3</v>
      </c>
      <c r="P22" s="1459">
        <f>SUM(N22:O22)</f>
        <v>4</v>
      </c>
      <c r="Q22" s="1460">
        <f>B22+E22+H22+K22+N22</f>
        <v>6</v>
      </c>
      <c r="R22" s="1461">
        <f>C22+F22+I22+L22+O22</f>
        <v>8</v>
      </c>
      <c r="S22" s="1462">
        <f t="shared" si="4"/>
        <v>14</v>
      </c>
      <c r="T22" s="437"/>
      <c r="U22" s="437"/>
    </row>
    <row r="23" spans="1:21" ht="32.25" customHeight="1" x14ac:dyDescent="0.35">
      <c r="A23" s="569" t="s">
        <v>32</v>
      </c>
      <c r="B23" s="1537">
        <v>2</v>
      </c>
      <c r="C23" s="1394">
        <v>2</v>
      </c>
      <c r="D23" s="1459">
        <f>SUM(B23:C23)</f>
        <v>4</v>
      </c>
      <c r="E23" s="1417">
        <v>3</v>
      </c>
      <c r="F23" s="1394">
        <v>2</v>
      </c>
      <c r="G23" s="1465">
        <f>SUM(E23:F23)</f>
        <v>5</v>
      </c>
      <c r="H23" s="1537">
        <v>5</v>
      </c>
      <c r="I23" s="1394">
        <v>0</v>
      </c>
      <c r="J23" s="1465">
        <f>SUM(H23:I23)</f>
        <v>5</v>
      </c>
      <c r="K23" s="1537">
        <v>1</v>
      </c>
      <c r="L23" s="1394">
        <v>2</v>
      </c>
      <c r="M23" s="1465">
        <f>SUM(K23:L23)</f>
        <v>3</v>
      </c>
      <c r="N23" s="1537"/>
      <c r="O23" s="1394"/>
      <c r="P23" s="1459"/>
      <c r="Q23" s="1460">
        <f t="shared" ref="Q23:R25" si="7">B23+E23+H23+K23</f>
        <v>11</v>
      </c>
      <c r="R23" s="1461">
        <f t="shared" si="7"/>
        <v>6</v>
      </c>
      <c r="S23" s="1462">
        <f t="shared" si="4"/>
        <v>17</v>
      </c>
      <c r="T23" s="438"/>
      <c r="U23" s="438"/>
    </row>
    <row r="24" spans="1:21" ht="32.25" hidden="1" customHeight="1" thickBot="1" x14ac:dyDescent="0.4">
      <c r="A24" s="569" t="s">
        <v>33</v>
      </c>
      <c r="B24" s="1537"/>
      <c r="C24" s="1394">
        <v>1</v>
      </c>
      <c r="D24" s="1459">
        <f>SUM(C24)</f>
        <v>1</v>
      </c>
      <c r="E24" s="1417"/>
      <c r="F24" s="1394"/>
      <c r="G24" s="1465"/>
      <c r="H24" s="1537"/>
      <c r="I24" s="1394"/>
      <c r="J24" s="1465"/>
      <c r="K24" s="1537"/>
      <c r="L24" s="1394"/>
      <c r="M24" s="1465"/>
      <c r="N24" s="1537"/>
      <c r="O24" s="1394"/>
      <c r="P24" s="1459"/>
      <c r="Q24" s="1460">
        <f t="shared" si="7"/>
        <v>0</v>
      </c>
      <c r="R24" s="1461">
        <f t="shared" si="7"/>
        <v>1</v>
      </c>
      <c r="S24" s="1462">
        <f>SUM(Q24:R24)</f>
        <v>1</v>
      </c>
      <c r="T24" s="438"/>
      <c r="U24" s="438"/>
    </row>
    <row r="25" spans="1:21" ht="33.75" customHeight="1" thickBot="1" x14ac:dyDescent="0.4">
      <c r="A25" s="569" t="s">
        <v>34</v>
      </c>
      <c r="B25" s="1537">
        <v>0</v>
      </c>
      <c r="C25" s="1394">
        <v>0</v>
      </c>
      <c r="D25" s="1459">
        <f>SUM(B25:C25)</f>
        <v>0</v>
      </c>
      <c r="E25" s="1417">
        <v>0</v>
      </c>
      <c r="F25" s="1394">
        <v>0</v>
      </c>
      <c r="G25" s="1465">
        <f>SUM(E25:F25)</f>
        <v>0</v>
      </c>
      <c r="H25" s="1537">
        <v>0</v>
      </c>
      <c r="I25" s="1394">
        <v>0</v>
      </c>
      <c r="J25" s="1465">
        <f>SUM(H25:I25)</f>
        <v>0</v>
      </c>
      <c r="K25" s="1537">
        <v>1</v>
      </c>
      <c r="L25" s="1394">
        <v>0</v>
      </c>
      <c r="M25" s="1465">
        <f>SUM(K25:L25)</f>
        <v>1</v>
      </c>
      <c r="N25" s="2037"/>
      <c r="O25" s="1436"/>
      <c r="P25" s="1656"/>
      <c r="Q25" s="1460">
        <f t="shared" si="7"/>
        <v>1</v>
      </c>
      <c r="R25" s="1461">
        <f t="shared" si="7"/>
        <v>0</v>
      </c>
      <c r="S25" s="1462">
        <f t="shared" si="4"/>
        <v>1</v>
      </c>
      <c r="T25" s="437"/>
      <c r="U25" s="437"/>
    </row>
    <row r="26" spans="1:21" ht="26.25" thickBot="1" x14ac:dyDescent="0.4">
      <c r="A26" s="790" t="s">
        <v>13</v>
      </c>
      <c r="B26" s="2010">
        <f t="shared" ref="B26:M26" si="8">SUM(B22:B25)</f>
        <v>3</v>
      </c>
      <c r="C26" s="2010">
        <f t="shared" si="8"/>
        <v>4</v>
      </c>
      <c r="D26" s="807">
        <f t="shared" si="8"/>
        <v>7</v>
      </c>
      <c r="E26" s="2011">
        <f t="shared" si="8"/>
        <v>5</v>
      </c>
      <c r="F26" s="2010">
        <f t="shared" si="8"/>
        <v>3</v>
      </c>
      <c r="G26" s="807">
        <f t="shared" si="8"/>
        <v>8</v>
      </c>
      <c r="H26" s="2011">
        <f t="shared" si="8"/>
        <v>6</v>
      </c>
      <c r="I26" s="2010">
        <f t="shared" si="8"/>
        <v>0</v>
      </c>
      <c r="J26" s="2010">
        <f t="shared" si="8"/>
        <v>6</v>
      </c>
      <c r="K26" s="2010">
        <f t="shared" si="8"/>
        <v>3</v>
      </c>
      <c r="L26" s="2010">
        <f t="shared" si="8"/>
        <v>5</v>
      </c>
      <c r="M26" s="2010">
        <f t="shared" si="8"/>
        <v>8</v>
      </c>
      <c r="N26" s="807">
        <f>SUM(N22:N25)</f>
        <v>1</v>
      </c>
      <c r="O26" s="807">
        <f>SUM(O22:O25)</f>
        <v>3</v>
      </c>
      <c r="P26" s="807">
        <f>SUM(N26:O26)</f>
        <v>4</v>
      </c>
      <c r="Q26" s="2012">
        <f>SUM(Q21:Q25)</f>
        <v>18</v>
      </c>
      <c r="R26" s="2012">
        <f>SUM(R21:R25)</f>
        <v>15</v>
      </c>
      <c r="S26" s="792">
        <f>SUM(S21:S25)</f>
        <v>33</v>
      </c>
      <c r="T26" s="439"/>
      <c r="U26" s="439"/>
    </row>
    <row r="27" spans="1:21" ht="28.5" customHeight="1" thickBot="1" x14ac:dyDescent="0.4">
      <c r="A27" s="808" t="s">
        <v>10</v>
      </c>
      <c r="B27" s="799">
        <f t="shared" ref="B27:L27" si="9">B20</f>
        <v>185</v>
      </c>
      <c r="C27" s="799">
        <f t="shared" si="9"/>
        <v>9</v>
      </c>
      <c r="D27" s="800">
        <f t="shared" si="9"/>
        <v>194</v>
      </c>
      <c r="E27" s="2013">
        <f t="shared" si="9"/>
        <v>213</v>
      </c>
      <c r="F27" s="799">
        <f t="shared" si="9"/>
        <v>19</v>
      </c>
      <c r="G27" s="799">
        <f t="shared" si="9"/>
        <v>232</v>
      </c>
      <c r="H27" s="799">
        <f t="shared" si="9"/>
        <v>240</v>
      </c>
      <c r="I27" s="799">
        <f t="shared" si="9"/>
        <v>12</v>
      </c>
      <c r="J27" s="799">
        <f t="shared" si="9"/>
        <v>252</v>
      </c>
      <c r="K27" s="799">
        <f t="shared" si="9"/>
        <v>231</v>
      </c>
      <c r="L27" s="799">
        <f t="shared" si="9"/>
        <v>11</v>
      </c>
      <c r="M27" s="2014">
        <f>M20</f>
        <v>242</v>
      </c>
      <c r="N27" s="800">
        <f>SUM(N20)</f>
        <v>47</v>
      </c>
      <c r="O27" s="800">
        <f>SUM(O20)</f>
        <v>13</v>
      </c>
      <c r="P27" s="800">
        <f>SUM(N27:O27)</f>
        <v>60</v>
      </c>
      <c r="Q27" s="799">
        <f>Q20</f>
        <v>916</v>
      </c>
      <c r="R27" s="799">
        <f>R20</f>
        <v>64</v>
      </c>
      <c r="S27" s="800">
        <f>Q27+R27</f>
        <v>980</v>
      </c>
      <c r="T27" s="439"/>
      <c r="U27" s="439"/>
    </row>
    <row r="28" spans="1:21" ht="27.75" customHeight="1" thickBot="1" x14ac:dyDescent="0.4">
      <c r="A28" s="808" t="s">
        <v>14</v>
      </c>
      <c r="B28" s="799">
        <f t="shared" ref="B28:S28" si="10">B26</f>
        <v>3</v>
      </c>
      <c r="C28" s="799">
        <f t="shared" si="10"/>
        <v>4</v>
      </c>
      <c r="D28" s="800">
        <f t="shared" si="10"/>
        <v>7</v>
      </c>
      <c r="E28" s="2013">
        <f t="shared" si="10"/>
        <v>5</v>
      </c>
      <c r="F28" s="799">
        <f t="shared" si="10"/>
        <v>3</v>
      </c>
      <c r="G28" s="799">
        <f t="shared" si="10"/>
        <v>8</v>
      </c>
      <c r="H28" s="799">
        <f t="shared" si="10"/>
        <v>6</v>
      </c>
      <c r="I28" s="799">
        <f t="shared" si="10"/>
        <v>0</v>
      </c>
      <c r="J28" s="799">
        <f t="shared" si="10"/>
        <v>6</v>
      </c>
      <c r="K28" s="799">
        <f t="shared" si="10"/>
        <v>3</v>
      </c>
      <c r="L28" s="799">
        <f t="shared" si="10"/>
        <v>5</v>
      </c>
      <c r="M28" s="2014">
        <f>M26</f>
        <v>8</v>
      </c>
      <c r="N28" s="800">
        <f>SUM(N26)</f>
        <v>1</v>
      </c>
      <c r="O28" s="800">
        <f>SUM(O26)</f>
        <v>3</v>
      </c>
      <c r="P28" s="800">
        <f>SUM(N28:O28)</f>
        <v>4</v>
      </c>
      <c r="Q28" s="799">
        <f t="shared" si="10"/>
        <v>18</v>
      </c>
      <c r="R28" s="799">
        <f>R26</f>
        <v>15</v>
      </c>
      <c r="S28" s="800">
        <f t="shared" si="10"/>
        <v>33</v>
      </c>
      <c r="T28" s="440"/>
    </row>
    <row r="29" spans="1:21" ht="32.25" customHeight="1" thickBot="1" x14ac:dyDescent="0.4">
      <c r="A29" s="809" t="s">
        <v>15</v>
      </c>
      <c r="B29" s="2040">
        <f t="shared" ref="B29:R29" si="11">SUM(B27:B28)</f>
        <v>188</v>
      </c>
      <c r="C29" s="2040">
        <f t="shared" si="11"/>
        <v>13</v>
      </c>
      <c r="D29" s="2041">
        <f t="shared" si="11"/>
        <v>201</v>
      </c>
      <c r="E29" s="2042">
        <f t="shared" si="11"/>
        <v>218</v>
      </c>
      <c r="F29" s="2040">
        <f t="shared" si="11"/>
        <v>22</v>
      </c>
      <c r="G29" s="2040">
        <f t="shared" si="11"/>
        <v>240</v>
      </c>
      <c r="H29" s="2040">
        <f t="shared" si="11"/>
        <v>246</v>
      </c>
      <c r="I29" s="2040">
        <f t="shared" si="11"/>
        <v>12</v>
      </c>
      <c r="J29" s="2040">
        <f t="shared" si="11"/>
        <v>258</v>
      </c>
      <c r="K29" s="2040">
        <f>SUM(K27:K28)</f>
        <v>234</v>
      </c>
      <c r="L29" s="2040">
        <f t="shared" si="11"/>
        <v>16</v>
      </c>
      <c r="M29" s="2043">
        <f t="shared" si="11"/>
        <v>250</v>
      </c>
      <c r="N29" s="2041">
        <f>SUM(N27:N28)</f>
        <v>48</v>
      </c>
      <c r="O29" s="2041">
        <f>SUM(O27:O28)</f>
        <v>16</v>
      </c>
      <c r="P29" s="2041">
        <f>SUM(P27:P28)</f>
        <v>64</v>
      </c>
      <c r="Q29" s="2040">
        <f t="shared" si="11"/>
        <v>934</v>
      </c>
      <c r="R29" s="2040">
        <f t="shared" si="11"/>
        <v>79</v>
      </c>
      <c r="S29" s="2041">
        <f>SUM(S27:S28)</f>
        <v>1013</v>
      </c>
      <c r="T29" s="439"/>
      <c r="U29" s="439"/>
    </row>
    <row r="30" spans="1:21" ht="30.75" customHeight="1" x14ac:dyDescent="0.35">
      <c r="A30" s="3668"/>
      <c r="B30" s="3668"/>
      <c r="C30" s="3668"/>
      <c r="D30" s="3668"/>
      <c r="E30" s="3668"/>
      <c r="F30" s="3668"/>
      <c r="G30" s="3668"/>
      <c r="H30" s="3668"/>
      <c r="I30" s="3668"/>
      <c r="J30" s="3668"/>
      <c r="K30" s="3668"/>
      <c r="L30" s="3668"/>
      <c r="M30" s="3668"/>
      <c r="N30" s="3668"/>
      <c r="O30" s="3668"/>
      <c r="P30" s="3668"/>
      <c r="Q30" s="3668"/>
      <c r="R30" s="3668"/>
      <c r="S30" s="3668"/>
    </row>
    <row r="31" spans="1:21" ht="25.5" x14ac:dyDescent="0.35">
      <c r="B31" s="440"/>
      <c r="C31" s="440"/>
      <c r="D31" s="440"/>
      <c r="E31" s="440"/>
      <c r="F31" s="440"/>
      <c r="G31" s="440"/>
      <c r="H31" s="440"/>
      <c r="I31" s="440"/>
      <c r="J31" s="440"/>
      <c r="K31" s="440"/>
      <c r="L31" s="440"/>
      <c r="M31" s="440"/>
      <c r="N31" s="440"/>
      <c r="O31" s="440"/>
      <c r="P31" s="440"/>
      <c r="Q31" s="440"/>
      <c r="R31" s="440"/>
      <c r="S31" s="440"/>
    </row>
    <row r="32" spans="1:21" ht="45" customHeight="1" x14ac:dyDescent="0.35">
      <c r="B32" s="439"/>
      <c r="C32" s="439"/>
      <c r="D32" s="439"/>
      <c r="E32" s="439"/>
      <c r="F32" s="439"/>
      <c r="G32" s="439"/>
      <c r="H32" s="439"/>
      <c r="I32" s="439"/>
      <c r="J32" s="439"/>
      <c r="K32" s="439"/>
      <c r="L32" s="439"/>
      <c r="M32" s="439"/>
      <c r="N32" s="439"/>
      <c r="O32" s="439"/>
      <c r="P32" s="439"/>
      <c r="Q32" s="439"/>
      <c r="R32" s="439"/>
      <c r="S32" s="439"/>
    </row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G7" sqref="G7"/>
    </sheetView>
  </sheetViews>
  <sheetFormatPr defaultRowHeight="15" customHeight="1" x14ac:dyDescent="0.35"/>
  <cols>
    <col min="1" max="1" width="3" style="430" customWidth="1"/>
    <col min="2" max="2" width="88.42578125" style="430" customWidth="1"/>
    <col min="3" max="3" width="12.7109375" style="430" customWidth="1"/>
    <col min="4" max="4" width="12.85546875" style="430" customWidth="1"/>
    <col min="5" max="5" width="12.28515625" style="430" customWidth="1"/>
    <col min="6" max="6" width="10.28515625" style="430" customWidth="1"/>
    <col min="7" max="7" width="13" style="430" customWidth="1"/>
    <col min="8" max="8" width="11" style="430" customWidth="1"/>
    <col min="9" max="9" width="11.42578125" style="430" customWidth="1"/>
    <col min="10" max="10" width="10.42578125" style="430" customWidth="1"/>
    <col min="11" max="11" width="14.28515625" style="430" customWidth="1"/>
    <col min="12" max="12" width="11.85546875" style="430" customWidth="1"/>
    <col min="13" max="13" width="9.5703125" style="430" customWidth="1"/>
    <col min="14" max="17" width="12" style="430" customWidth="1"/>
    <col min="18" max="18" width="12.5703125" style="430" customWidth="1"/>
    <col min="19" max="19" width="11" style="430" customWidth="1"/>
    <col min="20" max="20" width="10.85546875" style="430" customWidth="1"/>
    <col min="21" max="21" width="14.28515625" style="430" customWidth="1"/>
    <col min="22" max="22" width="10.5703125" style="430" bestFit="1" customWidth="1"/>
    <col min="23" max="23" width="9.28515625" style="430" bestFit="1" customWidth="1"/>
    <col min="24" max="256" width="9.140625" style="430"/>
    <col min="257" max="257" width="3" style="430" customWidth="1"/>
    <col min="258" max="258" width="88.42578125" style="430" customWidth="1"/>
    <col min="259" max="259" width="12.7109375" style="430" customWidth="1"/>
    <col min="260" max="260" width="12.85546875" style="430" customWidth="1"/>
    <col min="261" max="261" width="12.28515625" style="430" customWidth="1"/>
    <col min="262" max="262" width="10.28515625" style="430" customWidth="1"/>
    <col min="263" max="263" width="8.7109375" style="430" customWidth="1"/>
    <col min="264" max="264" width="11" style="430" customWidth="1"/>
    <col min="265" max="265" width="9.42578125" style="430" customWidth="1"/>
    <col min="266" max="266" width="10.42578125" style="430" customWidth="1"/>
    <col min="267" max="267" width="14.28515625" style="430" customWidth="1"/>
    <col min="268" max="269" width="9.5703125" style="430" customWidth="1"/>
    <col min="270" max="273" width="12" style="430" customWidth="1"/>
    <col min="274" max="274" width="12.5703125" style="430" customWidth="1"/>
    <col min="275" max="275" width="11" style="430" customWidth="1"/>
    <col min="276" max="276" width="10.85546875" style="430" customWidth="1"/>
    <col min="277" max="277" width="14.28515625" style="430" customWidth="1"/>
    <col min="278" max="278" width="10.5703125" style="430" bestFit="1" customWidth="1"/>
    <col min="279" max="279" width="9.28515625" style="430" bestFit="1" customWidth="1"/>
    <col min="280" max="512" width="9.140625" style="430"/>
    <col min="513" max="513" width="3" style="430" customWidth="1"/>
    <col min="514" max="514" width="88.42578125" style="430" customWidth="1"/>
    <col min="515" max="515" width="12.7109375" style="430" customWidth="1"/>
    <col min="516" max="516" width="12.85546875" style="430" customWidth="1"/>
    <col min="517" max="517" width="12.28515625" style="430" customWidth="1"/>
    <col min="518" max="518" width="10.28515625" style="430" customWidth="1"/>
    <col min="519" max="519" width="8.7109375" style="430" customWidth="1"/>
    <col min="520" max="520" width="11" style="430" customWidth="1"/>
    <col min="521" max="521" width="9.42578125" style="430" customWidth="1"/>
    <col min="522" max="522" width="10.42578125" style="430" customWidth="1"/>
    <col min="523" max="523" width="14.28515625" style="430" customWidth="1"/>
    <col min="524" max="525" width="9.5703125" style="430" customWidth="1"/>
    <col min="526" max="529" width="12" style="430" customWidth="1"/>
    <col min="530" max="530" width="12.5703125" style="430" customWidth="1"/>
    <col min="531" max="531" width="11" style="430" customWidth="1"/>
    <col min="532" max="532" width="10.85546875" style="430" customWidth="1"/>
    <col min="533" max="533" width="14.28515625" style="430" customWidth="1"/>
    <col min="534" max="534" width="10.5703125" style="430" bestFit="1" customWidth="1"/>
    <col min="535" max="535" width="9.28515625" style="430" bestFit="1" customWidth="1"/>
    <col min="536" max="768" width="9.140625" style="430"/>
    <col min="769" max="769" width="3" style="430" customWidth="1"/>
    <col min="770" max="770" width="88.42578125" style="430" customWidth="1"/>
    <col min="771" max="771" width="12.7109375" style="430" customWidth="1"/>
    <col min="772" max="772" width="12.85546875" style="430" customWidth="1"/>
    <col min="773" max="773" width="12.28515625" style="430" customWidth="1"/>
    <col min="774" max="774" width="10.28515625" style="430" customWidth="1"/>
    <col min="775" max="775" width="8.7109375" style="430" customWidth="1"/>
    <col min="776" max="776" width="11" style="430" customWidth="1"/>
    <col min="777" max="777" width="9.42578125" style="430" customWidth="1"/>
    <col min="778" max="778" width="10.42578125" style="430" customWidth="1"/>
    <col min="779" max="779" width="14.28515625" style="430" customWidth="1"/>
    <col min="780" max="781" width="9.5703125" style="430" customWidth="1"/>
    <col min="782" max="785" width="12" style="430" customWidth="1"/>
    <col min="786" max="786" width="12.5703125" style="430" customWidth="1"/>
    <col min="787" max="787" width="11" style="430" customWidth="1"/>
    <col min="788" max="788" width="10.85546875" style="430" customWidth="1"/>
    <col min="789" max="789" width="14.28515625" style="430" customWidth="1"/>
    <col min="790" max="790" width="10.5703125" style="430" bestFit="1" customWidth="1"/>
    <col min="791" max="791" width="9.28515625" style="430" bestFit="1" customWidth="1"/>
    <col min="792" max="1024" width="9.140625" style="430"/>
    <col min="1025" max="1025" width="3" style="430" customWidth="1"/>
    <col min="1026" max="1026" width="88.42578125" style="430" customWidth="1"/>
    <col min="1027" max="1027" width="12.7109375" style="430" customWidth="1"/>
    <col min="1028" max="1028" width="12.85546875" style="430" customWidth="1"/>
    <col min="1029" max="1029" width="12.28515625" style="430" customWidth="1"/>
    <col min="1030" max="1030" width="10.28515625" style="430" customWidth="1"/>
    <col min="1031" max="1031" width="8.7109375" style="430" customWidth="1"/>
    <col min="1032" max="1032" width="11" style="430" customWidth="1"/>
    <col min="1033" max="1033" width="9.42578125" style="430" customWidth="1"/>
    <col min="1034" max="1034" width="10.42578125" style="430" customWidth="1"/>
    <col min="1035" max="1035" width="14.28515625" style="430" customWidth="1"/>
    <col min="1036" max="1037" width="9.5703125" style="430" customWidth="1"/>
    <col min="1038" max="1041" width="12" style="430" customWidth="1"/>
    <col min="1042" max="1042" width="12.5703125" style="430" customWidth="1"/>
    <col min="1043" max="1043" width="11" style="430" customWidth="1"/>
    <col min="1044" max="1044" width="10.85546875" style="430" customWidth="1"/>
    <col min="1045" max="1045" width="14.28515625" style="430" customWidth="1"/>
    <col min="1046" max="1046" width="10.5703125" style="430" bestFit="1" customWidth="1"/>
    <col min="1047" max="1047" width="9.28515625" style="430" bestFit="1" customWidth="1"/>
    <col min="1048" max="1280" width="9.140625" style="430"/>
    <col min="1281" max="1281" width="3" style="430" customWidth="1"/>
    <col min="1282" max="1282" width="88.42578125" style="430" customWidth="1"/>
    <col min="1283" max="1283" width="12.7109375" style="430" customWidth="1"/>
    <col min="1284" max="1284" width="12.85546875" style="430" customWidth="1"/>
    <col min="1285" max="1285" width="12.28515625" style="430" customWidth="1"/>
    <col min="1286" max="1286" width="10.28515625" style="430" customWidth="1"/>
    <col min="1287" max="1287" width="8.7109375" style="430" customWidth="1"/>
    <col min="1288" max="1288" width="11" style="430" customWidth="1"/>
    <col min="1289" max="1289" width="9.42578125" style="430" customWidth="1"/>
    <col min="1290" max="1290" width="10.42578125" style="430" customWidth="1"/>
    <col min="1291" max="1291" width="14.28515625" style="430" customWidth="1"/>
    <col min="1292" max="1293" width="9.5703125" style="430" customWidth="1"/>
    <col min="1294" max="1297" width="12" style="430" customWidth="1"/>
    <col min="1298" max="1298" width="12.5703125" style="430" customWidth="1"/>
    <col min="1299" max="1299" width="11" style="430" customWidth="1"/>
    <col min="1300" max="1300" width="10.85546875" style="430" customWidth="1"/>
    <col min="1301" max="1301" width="14.28515625" style="430" customWidth="1"/>
    <col min="1302" max="1302" width="10.5703125" style="430" bestFit="1" customWidth="1"/>
    <col min="1303" max="1303" width="9.28515625" style="430" bestFit="1" customWidth="1"/>
    <col min="1304" max="1536" width="9.140625" style="430"/>
    <col min="1537" max="1537" width="3" style="430" customWidth="1"/>
    <col min="1538" max="1538" width="88.42578125" style="430" customWidth="1"/>
    <col min="1539" max="1539" width="12.7109375" style="430" customWidth="1"/>
    <col min="1540" max="1540" width="12.85546875" style="430" customWidth="1"/>
    <col min="1541" max="1541" width="12.28515625" style="430" customWidth="1"/>
    <col min="1542" max="1542" width="10.28515625" style="430" customWidth="1"/>
    <col min="1543" max="1543" width="8.7109375" style="430" customWidth="1"/>
    <col min="1544" max="1544" width="11" style="430" customWidth="1"/>
    <col min="1545" max="1545" width="9.42578125" style="430" customWidth="1"/>
    <col min="1546" max="1546" width="10.42578125" style="430" customWidth="1"/>
    <col min="1547" max="1547" width="14.28515625" style="430" customWidth="1"/>
    <col min="1548" max="1549" width="9.5703125" style="430" customWidth="1"/>
    <col min="1550" max="1553" width="12" style="430" customWidth="1"/>
    <col min="1554" max="1554" width="12.5703125" style="430" customWidth="1"/>
    <col min="1555" max="1555" width="11" style="430" customWidth="1"/>
    <col min="1556" max="1556" width="10.85546875" style="430" customWidth="1"/>
    <col min="1557" max="1557" width="14.28515625" style="430" customWidth="1"/>
    <col min="1558" max="1558" width="10.5703125" style="430" bestFit="1" customWidth="1"/>
    <col min="1559" max="1559" width="9.28515625" style="430" bestFit="1" customWidth="1"/>
    <col min="1560" max="1792" width="9.140625" style="430"/>
    <col min="1793" max="1793" width="3" style="430" customWidth="1"/>
    <col min="1794" max="1794" width="88.42578125" style="430" customWidth="1"/>
    <col min="1795" max="1795" width="12.7109375" style="430" customWidth="1"/>
    <col min="1796" max="1796" width="12.85546875" style="430" customWidth="1"/>
    <col min="1797" max="1797" width="12.28515625" style="430" customWidth="1"/>
    <col min="1798" max="1798" width="10.28515625" style="430" customWidth="1"/>
    <col min="1799" max="1799" width="8.7109375" style="430" customWidth="1"/>
    <col min="1800" max="1800" width="11" style="430" customWidth="1"/>
    <col min="1801" max="1801" width="9.42578125" style="430" customWidth="1"/>
    <col min="1802" max="1802" width="10.42578125" style="430" customWidth="1"/>
    <col min="1803" max="1803" width="14.28515625" style="430" customWidth="1"/>
    <col min="1804" max="1805" width="9.5703125" style="430" customWidth="1"/>
    <col min="1806" max="1809" width="12" style="430" customWidth="1"/>
    <col min="1810" max="1810" width="12.5703125" style="430" customWidth="1"/>
    <col min="1811" max="1811" width="11" style="430" customWidth="1"/>
    <col min="1812" max="1812" width="10.85546875" style="430" customWidth="1"/>
    <col min="1813" max="1813" width="14.28515625" style="430" customWidth="1"/>
    <col min="1814" max="1814" width="10.5703125" style="430" bestFit="1" customWidth="1"/>
    <col min="1815" max="1815" width="9.28515625" style="430" bestFit="1" customWidth="1"/>
    <col min="1816" max="2048" width="9.140625" style="430"/>
    <col min="2049" max="2049" width="3" style="430" customWidth="1"/>
    <col min="2050" max="2050" width="88.42578125" style="430" customWidth="1"/>
    <col min="2051" max="2051" width="12.7109375" style="430" customWidth="1"/>
    <col min="2052" max="2052" width="12.85546875" style="430" customWidth="1"/>
    <col min="2053" max="2053" width="12.28515625" style="430" customWidth="1"/>
    <col min="2054" max="2054" width="10.28515625" style="430" customWidth="1"/>
    <col min="2055" max="2055" width="8.7109375" style="430" customWidth="1"/>
    <col min="2056" max="2056" width="11" style="430" customWidth="1"/>
    <col min="2057" max="2057" width="9.42578125" style="430" customWidth="1"/>
    <col min="2058" max="2058" width="10.42578125" style="430" customWidth="1"/>
    <col min="2059" max="2059" width="14.28515625" style="430" customWidth="1"/>
    <col min="2060" max="2061" width="9.5703125" style="430" customWidth="1"/>
    <col min="2062" max="2065" width="12" style="430" customWidth="1"/>
    <col min="2066" max="2066" width="12.5703125" style="430" customWidth="1"/>
    <col min="2067" max="2067" width="11" style="430" customWidth="1"/>
    <col min="2068" max="2068" width="10.85546875" style="430" customWidth="1"/>
    <col min="2069" max="2069" width="14.28515625" style="430" customWidth="1"/>
    <col min="2070" max="2070" width="10.5703125" style="430" bestFit="1" customWidth="1"/>
    <col min="2071" max="2071" width="9.28515625" style="430" bestFit="1" customWidth="1"/>
    <col min="2072" max="2304" width="9.140625" style="430"/>
    <col min="2305" max="2305" width="3" style="430" customWidth="1"/>
    <col min="2306" max="2306" width="88.42578125" style="430" customWidth="1"/>
    <col min="2307" max="2307" width="12.7109375" style="430" customWidth="1"/>
    <col min="2308" max="2308" width="12.85546875" style="430" customWidth="1"/>
    <col min="2309" max="2309" width="12.28515625" style="430" customWidth="1"/>
    <col min="2310" max="2310" width="10.28515625" style="430" customWidth="1"/>
    <col min="2311" max="2311" width="8.7109375" style="430" customWidth="1"/>
    <col min="2312" max="2312" width="11" style="430" customWidth="1"/>
    <col min="2313" max="2313" width="9.42578125" style="430" customWidth="1"/>
    <col min="2314" max="2314" width="10.42578125" style="430" customWidth="1"/>
    <col min="2315" max="2315" width="14.28515625" style="430" customWidth="1"/>
    <col min="2316" max="2317" width="9.5703125" style="430" customWidth="1"/>
    <col min="2318" max="2321" width="12" style="430" customWidth="1"/>
    <col min="2322" max="2322" width="12.5703125" style="430" customWidth="1"/>
    <col min="2323" max="2323" width="11" style="430" customWidth="1"/>
    <col min="2324" max="2324" width="10.85546875" style="430" customWidth="1"/>
    <col min="2325" max="2325" width="14.28515625" style="430" customWidth="1"/>
    <col min="2326" max="2326" width="10.5703125" style="430" bestFit="1" customWidth="1"/>
    <col min="2327" max="2327" width="9.28515625" style="430" bestFit="1" customWidth="1"/>
    <col min="2328" max="2560" width="9.140625" style="430"/>
    <col min="2561" max="2561" width="3" style="430" customWidth="1"/>
    <col min="2562" max="2562" width="88.42578125" style="430" customWidth="1"/>
    <col min="2563" max="2563" width="12.7109375" style="430" customWidth="1"/>
    <col min="2564" max="2564" width="12.85546875" style="430" customWidth="1"/>
    <col min="2565" max="2565" width="12.28515625" style="430" customWidth="1"/>
    <col min="2566" max="2566" width="10.28515625" style="430" customWidth="1"/>
    <col min="2567" max="2567" width="8.7109375" style="430" customWidth="1"/>
    <col min="2568" max="2568" width="11" style="430" customWidth="1"/>
    <col min="2569" max="2569" width="9.42578125" style="430" customWidth="1"/>
    <col min="2570" max="2570" width="10.42578125" style="430" customWidth="1"/>
    <col min="2571" max="2571" width="14.28515625" style="430" customWidth="1"/>
    <col min="2572" max="2573" width="9.5703125" style="430" customWidth="1"/>
    <col min="2574" max="2577" width="12" style="430" customWidth="1"/>
    <col min="2578" max="2578" width="12.5703125" style="430" customWidth="1"/>
    <col min="2579" max="2579" width="11" style="430" customWidth="1"/>
    <col min="2580" max="2580" width="10.85546875" style="430" customWidth="1"/>
    <col min="2581" max="2581" width="14.28515625" style="430" customWidth="1"/>
    <col min="2582" max="2582" width="10.5703125" style="430" bestFit="1" customWidth="1"/>
    <col min="2583" max="2583" width="9.28515625" style="430" bestFit="1" customWidth="1"/>
    <col min="2584" max="2816" width="9.140625" style="430"/>
    <col min="2817" max="2817" width="3" style="430" customWidth="1"/>
    <col min="2818" max="2818" width="88.42578125" style="430" customWidth="1"/>
    <col min="2819" max="2819" width="12.7109375" style="430" customWidth="1"/>
    <col min="2820" max="2820" width="12.85546875" style="430" customWidth="1"/>
    <col min="2821" max="2821" width="12.28515625" style="430" customWidth="1"/>
    <col min="2822" max="2822" width="10.28515625" style="430" customWidth="1"/>
    <col min="2823" max="2823" width="8.7109375" style="430" customWidth="1"/>
    <col min="2824" max="2824" width="11" style="430" customWidth="1"/>
    <col min="2825" max="2825" width="9.42578125" style="430" customWidth="1"/>
    <col min="2826" max="2826" width="10.42578125" style="430" customWidth="1"/>
    <col min="2827" max="2827" width="14.28515625" style="430" customWidth="1"/>
    <col min="2828" max="2829" width="9.5703125" style="430" customWidth="1"/>
    <col min="2830" max="2833" width="12" style="430" customWidth="1"/>
    <col min="2834" max="2834" width="12.5703125" style="430" customWidth="1"/>
    <col min="2835" max="2835" width="11" style="430" customWidth="1"/>
    <col min="2836" max="2836" width="10.85546875" style="430" customWidth="1"/>
    <col min="2837" max="2837" width="14.28515625" style="430" customWidth="1"/>
    <col min="2838" max="2838" width="10.5703125" style="430" bestFit="1" customWidth="1"/>
    <col min="2839" max="2839" width="9.28515625" style="430" bestFit="1" customWidth="1"/>
    <col min="2840" max="3072" width="9.140625" style="430"/>
    <col min="3073" max="3073" width="3" style="430" customWidth="1"/>
    <col min="3074" max="3074" width="88.42578125" style="430" customWidth="1"/>
    <col min="3075" max="3075" width="12.7109375" style="430" customWidth="1"/>
    <col min="3076" max="3076" width="12.85546875" style="430" customWidth="1"/>
    <col min="3077" max="3077" width="12.28515625" style="430" customWidth="1"/>
    <col min="3078" max="3078" width="10.28515625" style="430" customWidth="1"/>
    <col min="3079" max="3079" width="8.7109375" style="430" customWidth="1"/>
    <col min="3080" max="3080" width="11" style="430" customWidth="1"/>
    <col min="3081" max="3081" width="9.42578125" style="430" customWidth="1"/>
    <col min="3082" max="3082" width="10.42578125" style="430" customWidth="1"/>
    <col min="3083" max="3083" width="14.28515625" style="430" customWidth="1"/>
    <col min="3084" max="3085" width="9.5703125" style="430" customWidth="1"/>
    <col min="3086" max="3089" width="12" style="430" customWidth="1"/>
    <col min="3090" max="3090" width="12.5703125" style="430" customWidth="1"/>
    <col min="3091" max="3091" width="11" style="430" customWidth="1"/>
    <col min="3092" max="3092" width="10.85546875" style="430" customWidth="1"/>
    <col min="3093" max="3093" width="14.28515625" style="430" customWidth="1"/>
    <col min="3094" max="3094" width="10.5703125" style="430" bestFit="1" customWidth="1"/>
    <col min="3095" max="3095" width="9.28515625" style="430" bestFit="1" customWidth="1"/>
    <col min="3096" max="3328" width="9.140625" style="430"/>
    <col min="3329" max="3329" width="3" style="430" customWidth="1"/>
    <col min="3330" max="3330" width="88.42578125" style="430" customWidth="1"/>
    <col min="3331" max="3331" width="12.7109375" style="430" customWidth="1"/>
    <col min="3332" max="3332" width="12.85546875" style="430" customWidth="1"/>
    <col min="3333" max="3333" width="12.28515625" style="430" customWidth="1"/>
    <col min="3334" max="3334" width="10.28515625" style="430" customWidth="1"/>
    <col min="3335" max="3335" width="8.7109375" style="430" customWidth="1"/>
    <col min="3336" max="3336" width="11" style="430" customWidth="1"/>
    <col min="3337" max="3337" width="9.42578125" style="430" customWidth="1"/>
    <col min="3338" max="3338" width="10.42578125" style="430" customWidth="1"/>
    <col min="3339" max="3339" width="14.28515625" style="430" customWidth="1"/>
    <col min="3340" max="3341" width="9.5703125" style="430" customWidth="1"/>
    <col min="3342" max="3345" width="12" style="430" customWidth="1"/>
    <col min="3346" max="3346" width="12.5703125" style="430" customWidth="1"/>
    <col min="3347" max="3347" width="11" style="430" customWidth="1"/>
    <col min="3348" max="3348" width="10.85546875" style="430" customWidth="1"/>
    <col min="3349" max="3349" width="14.28515625" style="430" customWidth="1"/>
    <col min="3350" max="3350" width="10.5703125" style="430" bestFit="1" customWidth="1"/>
    <col min="3351" max="3351" width="9.28515625" style="430" bestFit="1" customWidth="1"/>
    <col min="3352" max="3584" width="9.140625" style="430"/>
    <col min="3585" max="3585" width="3" style="430" customWidth="1"/>
    <col min="3586" max="3586" width="88.42578125" style="430" customWidth="1"/>
    <col min="3587" max="3587" width="12.7109375" style="430" customWidth="1"/>
    <col min="3588" max="3588" width="12.85546875" style="430" customWidth="1"/>
    <col min="3589" max="3589" width="12.28515625" style="430" customWidth="1"/>
    <col min="3590" max="3590" width="10.28515625" style="430" customWidth="1"/>
    <col min="3591" max="3591" width="8.7109375" style="430" customWidth="1"/>
    <col min="3592" max="3592" width="11" style="430" customWidth="1"/>
    <col min="3593" max="3593" width="9.42578125" style="430" customWidth="1"/>
    <col min="3594" max="3594" width="10.42578125" style="430" customWidth="1"/>
    <col min="3595" max="3595" width="14.28515625" style="430" customWidth="1"/>
    <col min="3596" max="3597" width="9.5703125" style="430" customWidth="1"/>
    <col min="3598" max="3601" width="12" style="430" customWidth="1"/>
    <col min="3602" max="3602" width="12.5703125" style="430" customWidth="1"/>
    <col min="3603" max="3603" width="11" style="430" customWidth="1"/>
    <col min="3604" max="3604" width="10.85546875" style="430" customWidth="1"/>
    <col min="3605" max="3605" width="14.28515625" style="430" customWidth="1"/>
    <col min="3606" max="3606" width="10.5703125" style="430" bestFit="1" customWidth="1"/>
    <col min="3607" max="3607" width="9.28515625" style="430" bestFit="1" customWidth="1"/>
    <col min="3608" max="3840" width="9.140625" style="430"/>
    <col min="3841" max="3841" width="3" style="430" customWidth="1"/>
    <col min="3842" max="3842" width="88.42578125" style="430" customWidth="1"/>
    <col min="3843" max="3843" width="12.7109375" style="430" customWidth="1"/>
    <col min="3844" max="3844" width="12.85546875" style="430" customWidth="1"/>
    <col min="3845" max="3845" width="12.28515625" style="430" customWidth="1"/>
    <col min="3846" max="3846" width="10.28515625" style="430" customWidth="1"/>
    <col min="3847" max="3847" width="8.7109375" style="430" customWidth="1"/>
    <col min="3848" max="3848" width="11" style="430" customWidth="1"/>
    <col min="3849" max="3849" width="9.42578125" style="430" customWidth="1"/>
    <col min="3850" max="3850" width="10.42578125" style="430" customWidth="1"/>
    <col min="3851" max="3851" width="14.28515625" style="430" customWidth="1"/>
    <col min="3852" max="3853" width="9.5703125" style="430" customWidth="1"/>
    <col min="3854" max="3857" width="12" style="430" customWidth="1"/>
    <col min="3858" max="3858" width="12.5703125" style="430" customWidth="1"/>
    <col min="3859" max="3859" width="11" style="430" customWidth="1"/>
    <col min="3860" max="3860" width="10.85546875" style="430" customWidth="1"/>
    <col min="3861" max="3861" width="14.28515625" style="430" customWidth="1"/>
    <col min="3862" max="3862" width="10.5703125" style="430" bestFit="1" customWidth="1"/>
    <col min="3863" max="3863" width="9.28515625" style="430" bestFit="1" customWidth="1"/>
    <col min="3864" max="4096" width="9.140625" style="430"/>
    <col min="4097" max="4097" width="3" style="430" customWidth="1"/>
    <col min="4098" max="4098" width="88.42578125" style="430" customWidth="1"/>
    <col min="4099" max="4099" width="12.7109375" style="430" customWidth="1"/>
    <col min="4100" max="4100" width="12.85546875" style="430" customWidth="1"/>
    <col min="4101" max="4101" width="12.28515625" style="430" customWidth="1"/>
    <col min="4102" max="4102" width="10.28515625" style="430" customWidth="1"/>
    <col min="4103" max="4103" width="8.7109375" style="430" customWidth="1"/>
    <col min="4104" max="4104" width="11" style="430" customWidth="1"/>
    <col min="4105" max="4105" width="9.42578125" style="430" customWidth="1"/>
    <col min="4106" max="4106" width="10.42578125" style="430" customWidth="1"/>
    <col min="4107" max="4107" width="14.28515625" style="430" customWidth="1"/>
    <col min="4108" max="4109" width="9.5703125" style="430" customWidth="1"/>
    <col min="4110" max="4113" width="12" style="430" customWidth="1"/>
    <col min="4114" max="4114" width="12.5703125" style="430" customWidth="1"/>
    <col min="4115" max="4115" width="11" style="430" customWidth="1"/>
    <col min="4116" max="4116" width="10.85546875" style="430" customWidth="1"/>
    <col min="4117" max="4117" width="14.28515625" style="430" customWidth="1"/>
    <col min="4118" max="4118" width="10.5703125" style="430" bestFit="1" customWidth="1"/>
    <col min="4119" max="4119" width="9.28515625" style="430" bestFit="1" customWidth="1"/>
    <col min="4120" max="4352" width="9.140625" style="430"/>
    <col min="4353" max="4353" width="3" style="430" customWidth="1"/>
    <col min="4354" max="4354" width="88.42578125" style="430" customWidth="1"/>
    <col min="4355" max="4355" width="12.7109375" style="430" customWidth="1"/>
    <col min="4356" max="4356" width="12.85546875" style="430" customWidth="1"/>
    <col min="4357" max="4357" width="12.28515625" style="430" customWidth="1"/>
    <col min="4358" max="4358" width="10.28515625" style="430" customWidth="1"/>
    <col min="4359" max="4359" width="8.7109375" style="430" customWidth="1"/>
    <col min="4360" max="4360" width="11" style="430" customWidth="1"/>
    <col min="4361" max="4361" width="9.42578125" style="430" customWidth="1"/>
    <col min="4362" max="4362" width="10.42578125" style="430" customWidth="1"/>
    <col min="4363" max="4363" width="14.28515625" style="430" customWidth="1"/>
    <col min="4364" max="4365" width="9.5703125" style="430" customWidth="1"/>
    <col min="4366" max="4369" width="12" style="430" customWidth="1"/>
    <col min="4370" max="4370" width="12.5703125" style="430" customWidth="1"/>
    <col min="4371" max="4371" width="11" style="430" customWidth="1"/>
    <col min="4372" max="4372" width="10.85546875" style="430" customWidth="1"/>
    <col min="4373" max="4373" width="14.28515625" style="430" customWidth="1"/>
    <col min="4374" max="4374" width="10.5703125" style="430" bestFit="1" customWidth="1"/>
    <col min="4375" max="4375" width="9.28515625" style="430" bestFit="1" customWidth="1"/>
    <col min="4376" max="4608" width="9.140625" style="430"/>
    <col min="4609" max="4609" width="3" style="430" customWidth="1"/>
    <col min="4610" max="4610" width="88.42578125" style="430" customWidth="1"/>
    <col min="4611" max="4611" width="12.7109375" style="430" customWidth="1"/>
    <col min="4612" max="4612" width="12.85546875" style="430" customWidth="1"/>
    <col min="4613" max="4613" width="12.28515625" style="430" customWidth="1"/>
    <col min="4614" max="4614" width="10.28515625" style="430" customWidth="1"/>
    <col min="4615" max="4615" width="8.7109375" style="430" customWidth="1"/>
    <col min="4616" max="4616" width="11" style="430" customWidth="1"/>
    <col min="4617" max="4617" width="9.42578125" style="430" customWidth="1"/>
    <col min="4618" max="4618" width="10.42578125" style="430" customWidth="1"/>
    <col min="4619" max="4619" width="14.28515625" style="430" customWidth="1"/>
    <col min="4620" max="4621" width="9.5703125" style="430" customWidth="1"/>
    <col min="4622" max="4625" width="12" style="430" customWidth="1"/>
    <col min="4626" max="4626" width="12.5703125" style="430" customWidth="1"/>
    <col min="4627" max="4627" width="11" style="430" customWidth="1"/>
    <col min="4628" max="4628" width="10.85546875" style="430" customWidth="1"/>
    <col min="4629" max="4629" width="14.28515625" style="430" customWidth="1"/>
    <col min="4630" max="4630" width="10.5703125" style="430" bestFit="1" customWidth="1"/>
    <col min="4631" max="4631" width="9.28515625" style="430" bestFit="1" customWidth="1"/>
    <col min="4632" max="4864" width="9.140625" style="430"/>
    <col min="4865" max="4865" width="3" style="430" customWidth="1"/>
    <col min="4866" max="4866" width="88.42578125" style="430" customWidth="1"/>
    <col min="4867" max="4867" width="12.7109375" style="430" customWidth="1"/>
    <col min="4868" max="4868" width="12.85546875" style="430" customWidth="1"/>
    <col min="4869" max="4869" width="12.28515625" style="430" customWidth="1"/>
    <col min="4870" max="4870" width="10.28515625" style="430" customWidth="1"/>
    <col min="4871" max="4871" width="8.7109375" style="430" customWidth="1"/>
    <col min="4872" max="4872" width="11" style="430" customWidth="1"/>
    <col min="4873" max="4873" width="9.42578125" style="430" customWidth="1"/>
    <col min="4874" max="4874" width="10.42578125" style="430" customWidth="1"/>
    <col min="4875" max="4875" width="14.28515625" style="430" customWidth="1"/>
    <col min="4876" max="4877" width="9.5703125" style="430" customWidth="1"/>
    <col min="4878" max="4881" width="12" style="430" customWidth="1"/>
    <col min="4882" max="4882" width="12.5703125" style="430" customWidth="1"/>
    <col min="4883" max="4883" width="11" style="430" customWidth="1"/>
    <col min="4884" max="4884" width="10.85546875" style="430" customWidth="1"/>
    <col min="4885" max="4885" width="14.28515625" style="430" customWidth="1"/>
    <col min="4886" max="4886" width="10.5703125" style="430" bestFit="1" customWidth="1"/>
    <col min="4887" max="4887" width="9.28515625" style="430" bestFit="1" customWidth="1"/>
    <col min="4888" max="5120" width="9.140625" style="430"/>
    <col min="5121" max="5121" width="3" style="430" customWidth="1"/>
    <col min="5122" max="5122" width="88.42578125" style="430" customWidth="1"/>
    <col min="5123" max="5123" width="12.7109375" style="430" customWidth="1"/>
    <col min="5124" max="5124" width="12.85546875" style="430" customWidth="1"/>
    <col min="5125" max="5125" width="12.28515625" style="430" customWidth="1"/>
    <col min="5126" max="5126" width="10.28515625" style="430" customWidth="1"/>
    <col min="5127" max="5127" width="8.7109375" style="430" customWidth="1"/>
    <col min="5128" max="5128" width="11" style="430" customWidth="1"/>
    <col min="5129" max="5129" width="9.42578125" style="430" customWidth="1"/>
    <col min="5130" max="5130" width="10.42578125" style="430" customWidth="1"/>
    <col min="5131" max="5131" width="14.28515625" style="430" customWidth="1"/>
    <col min="5132" max="5133" width="9.5703125" style="430" customWidth="1"/>
    <col min="5134" max="5137" width="12" style="430" customWidth="1"/>
    <col min="5138" max="5138" width="12.5703125" style="430" customWidth="1"/>
    <col min="5139" max="5139" width="11" style="430" customWidth="1"/>
    <col min="5140" max="5140" width="10.85546875" style="430" customWidth="1"/>
    <col min="5141" max="5141" width="14.28515625" style="430" customWidth="1"/>
    <col min="5142" max="5142" width="10.5703125" style="430" bestFit="1" customWidth="1"/>
    <col min="5143" max="5143" width="9.28515625" style="430" bestFit="1" customWidth="1"/>
    <col min="5144" max="5376" width="9.140625" style="430"/>
    <col min="5377" max="5377" width="3" style="430" customWidth="1"/>
    <col min="5378" max="5378" width="88.42578125" style="430" customWidth="1"/>
    <col min="5379" max="5379" width="12.7109375" style="430" customWidth="1"/>
    <col min="5380" max="5380" width="12.85546875" style="430" customWidth="1"/>
    <col min="5381" max="5381" width="12.28515625" style="430" customWidth="1"/>
    <col min="5382" max="5382" width="10.28515625" style="430" customWidth="1"/>
    <col min="5383" max="5383" width="8.7109375" style="430" customWidth="1"/>
    <col min="5384" max="5384" width="11" style="430" customWidth="1"/>
    <col min="5385" max="5385" width="9.42578125" style="430" customWidth="1"/>
    <col min="5386" max="5386" width="10.42578125" style="430" customWidth="1"/>
    <col min="5387" max="5387" width="14.28515625" style="430" customWidth="1"/>
    <col min="5388" max="5389" width="9.5703125" style="430" customWidth="1"/>
    <col min="5390" max="5393" width="12" style="430" customWidth="1"/>
    <col min="5394" max="5394" width="12.5703125" style="430" customWidth="1"/>
    <col min="5395" max="5395" width="11" style="430" customWidth="1"/>
    <col min="5396" max="5396" width="10.85546875" style="430" customWidth="1"/>
    <col min="5397" max="5397" width="14.28515625" style="430" customWidth="1"/>
    <col min="5398" max="5398" width="10.5703125" style="430" bestFit="1" customWidth="1"/>
    <col min="5399" max="5399" width="9.28515625" style="430" bestFit="1" customWidth="1"/>
    <col min="5400" max="5632" width="9.140625" style="430"/>
    <col min="5633" max="5633" width="3" style="430" customWidth="1"/>
    <col min="5634" max="5634" width="88.42578125" style="430" customWidth="1"/>
    <col min="5635" max="5635" width="12.7109375" style="430" customWidth="1"/>
    <col min="5636" max="5636" width="12.85546875" style="430" customWidth="1"/>
    <col min="5637" max="5637" width="12.28515625" style="430" customWidth="1"/>
    <col min="5638" max="5638" width="10.28515625" style="430" customWidth="1"/>
    <col min="5639" max="5639" width="8.7109375" style="430" customWidth="1"/>
    <col min="5640" max="5640" width="11" style="430" customWidth="1"/>
    <col min="5641" max="5641" width="9.42578125" style="430" customWidth="1"/>
    <col min="5642" max="5642" width="10.42578125" style="430" customWidth="1"/>
    <col min="5643" max="5643" width="14.28515625" style="430" customWidth="1"/>
    <col min="5644" max="5645" width="9.5703125" style="430" customWidth="1"/>
    <col min="5646" max="5649" width="12" style="430" customWidth="1"/>
    <col min="5650" max="5650" width="12.5703125" style="430" customWidth="1"/>
    <col min="5651" max="5651" width="11" style="430" customWidth="1"/>
    <col min="5652" max="5652" width="10.85546875" style="430" customWidth="1"/>
    <col min="5653" max="5653" width="14.28515625" style="430" customWidth="1"/>
    <col min="5654" max="5654" width="10.5703125" style="430" bestFit="1" customWidth="1"/>
    <col min="5655" max="5655" width="9.28515625" style="430" bestFit="1" customWidth="1"/>
    <col min="5656" max="5888" width="9.140625" style="430"/>
    <col min="5889" max="5889" width="3" style="430" customWidth="1"/>
    <col min="5890" max="5890" width="88.42578125" style="430" customWidth="1"/>
    <col min="5891" max="5891" width="12.7109375" style="430" customWidth="1"/>
    <col min="5892" max="5892" width="12.85546875" style="430" customWidth="1"/>
    <col min="5893" max="5893" width="12.28515625" style="430" customWidth="1"/>
    <col min="5894" max="5894" width="10.28515625" style="430" customWidth="1"/>
    <col min="5895" max="5895" width="8.7109375" style="430" customWidth="1"/>
    <col min="5896" max="5896" width="11" style="430" customWidth="1"/>
    <col min="5897" max="5897" width="9.42578125" style="430" customWidth="1"/>
    <col min="5898" max="5898" width="10.42578125" style="430" customWidth="1"/>
    <col min="5899" max="5899" width="14.28515625" style="430" customWidth="1"/>
    <col min="5900" max="5901" width="9.5703125" style="430" customWidth="1"/>
    <col min="5902" max="5905" width="12" style="430" customWidth="1"/>
    <col min="5906" max="5906" width="12.5703125" style="430" customWidth="1"/>
    <col min="5907" max="5907" width="11" style="430" customWidth="1"/>
    <col min="5908" max="5908" width="10.85546875" style="430" customWidth="1"/>
    <col min="5909" max="5909" width="14.28515625" style="430" customWidth="1"/>
    <col min="5910" max="5910" width="10.5703125" style="430" bestFit="1" customWidth="1"/>
    <col min="5911" max="5911" width="9.28515625" style="430" bestFit="1" customWidth="1"/>
    <col min="5912" max="6144" width="9.140625" style="430"/>
    <col min="6145" max="6145" width="3" style="430" customWidth="1"/>
    <col min="6146" max="6146" width="88.42578125" style="430" customWidth="1"/>
    <col min="6147" max="6147" width="12.7109375" style="430" customWidth="1"/>
    <col min="6148" max="6148" width="12.85546875" style="430" customWidth="1"/>
    <col min="6149" max="6149" width="12.28515625" style="430" customWidth="1"/>
    <col min="6150" max="6150" width="10.28515625" style="430" customWidth="1"/>
    <col min="6151" max="6151" width="8.7109375" style="430" customWidth="1"/>
    <col min="6152" max="6152" width="11" style="430" customWidth="1"/>
    <col min="6153" max="6153" width="9.42578125" style="430" customWidth="1"/>
    <col min="6154" max="6154" width="10.42578125" style="430" customWidth="1"/>
    <col min="6155" max="6155" width="14.28515625" style="430" customWidth="1"/>
    <col min="6156" max="6157" width="9.5703125" style="430" customWidth="1"/>
    <col min="6158" max="6161" width="12" style="430" customWidth="1"/>
    <col min="6162" max="6162" width="12.5703125" style="430" customWidth="1"/>
    <col min="6163" max="6163" width="11" style="430" customWidth="1"/>
    <col min="6164" max="6164" width="10.85546875" style="430" customWidth="1"/>
    <col min="6165" max="6165" width="14.28515625" style="430" customWidth="1"/>
    <col min="6166" max="6166" width="10.5703125" style="430" bestFit="1" customWidth="1"/>
    <col min="6167" max="6167" width="9.28515625" style="430" bestFit="1" customWidth="1"/>
    <col min="6168" max="6400" width="9.140625" style="430"/>
    <col min="6401" max="6401" width="3" style="430" customWidth="1"/>
    <col min="6402" max="6402" width="88.42578125" style="430" customWidth="1"/>
    <col min="6403" max="6403" width="12.7109375" style="430" customWidth="1"/>
    <col min="6404" max="6404" width="12.85546875" style="430" customWidth="1"/>
    <col min="6405" max="6405" width="12.28515625" style="430" customWidth="1"/>
    <col min="6406" max="6406" width="10.28515625" style="430" customWidth="1"/>
    <col min="6407" max="6407" width="8.7109375" style="430" customWidth="1"/>
    <col min="6408" max="6408" width="11" style="430" customWidth="1"/>
    <col min="6409" max="6409" width="9.42578125" style="430" customWidth="1"/>
    <col min="6410" max="6410" width="10.42578125" style="430" customWidth="1"/>
    <col min="6411" max="6411" width="14.28515625" style="430" customWidth="1"/>
    <col min="6412" max="6413" width="9.5703125" style="430" customWidth="1"/>
    <col min="6414" max="6417" width="12" style="430" customWidth="1"/>
    <col min="6418" max="6418" width="12.5703125" style="430" customWidth="1"/>
    <col min="6419" max="6419" width="11" style="430" customWidth="1"/>
    <col min="6420" max="6420" width="10.85546875" style="430" customWidth="1"/>
    <col min="6421" max="6421" width="14.28515625" style="430" customWidth="1"/>
    <col min="6422" max="6422" width="10.5703125" style="430" bestFit="1" customWidth="1"/>
    <col min="6423" max="6423" width="9.28515625" style="430" bestFit="1" customWidth="1"/>
    <col min="6424" max="6656" width="9.140625" style="430"/>
    <col min="6657" max="6657" width="3" style="430" customWidth="1"/>
    <col min="6658" max="6658" width="88.42578125" style="430" customWidth="1"/>
    <col min="6659" max="6659" width="12.7109375" style="430" customWidth="1"/>
    <col min="6660" max="6660" width="12.85546875" style="430" customWidth="1"/>
    <col min="6661" max="6661" width="12.28515625" style="430" customWidth="1"/>
    <col min="6662" max="6662" width="10.28515625" style="430" customWidth="1"/>
    <col min="6663" max="6663" width="8.7109375" style="430" customWidth="1"/>
    <col min="6664" max="6664" width="11" style="430" customWidth="1"/>
    <col min="6665" max="6665" width="9.42578125" style="430" customWidth="1"/>
    <col min="6666" max="6666" width="10.42578125" style="430" customWidth="1"/>
    <col min="6667" max="6667" width="14.28515625" style="430" customWidth="1"/>
    <col min="6668" max="6669" width="9.5703125" style="430" customWidth="1"/>
    <col min="6670" max="6673" width="12" style="430" customWidth="1"/>
    <col min="6674" max="6674" width="12.5703125" style="430" customWidth="1"/>
    <col min="6675" max="6675" width="11" style="430" customWidth="1"/>
    <col min="6676" max="6676" width="10.85546875" style="430" customWidth="1"/>
    <col min="6677" max="6677" width="14.28515625" style="430" customWidth="1"/>
    <col min="6678" max="6678" width="10.5703125" style="430" bestFit="1" customWidth="1"/>
    <col min="6679" max="6679" width="9.28515625" style="430" bestFit="1" customWidth="1"/>
    <col min="6680" max="6912" width="9.140625" style="430"/>
    <col min="6913" max="6913" width="3" style="430" customWidth="1"/>
    <col min="6914" max="6914" width="88.42578125" style="430" customWidth="1"/>
    <col min="6915" max="6915" width="12.7109375" style="430" customWidth="1"/>
    <col min="6916" max="6916" width="12.85546875" style="430" customWidth="1"/>
    <col min="6917" max="6917" width="12.28515625" style="430" customWidth="1"/>
    <col min="6918" max="6918" width="10.28515625" style="430" customWidth="1"/>
    <col min="6919" max="6919" width="8.7109375" style="430" customWidth="1"/>
    <col min="6920" max="6920" width="11" style="430" customWidth="1"/>
    <col min="6921" max="6921" width="9.42578125" style="430" customWidth="1"/>
    <col min="6922" max="6922" width="10.42578125" style="430" customWidth="1"/>
    <col min="6923" max="6923" width="14.28515625" style="430" customWidth="1"/>
    <col min="6924" max="6925" width="9.5703125" style="430" customWidth="1"/>
    <col min="6926" max="6929" width="12" style="430" customWidth="1"/>
    <col min="6930" max="6930" width="12.5703125" style="430" customWidth="1"/>
    <col min="6931" max="6931" width="11" style="430" customWidth="1"/>
    <col min="6932" max="6932" width="10.85546875" style="430" customWidth="1"/>
    <col min="6933" max="6933" width="14.28515625" style="430" customWidth="1"/>
    <col min="6934" max="6934" width="10.5703125" style="430" bestFit="1" customWidth="1"/>
    <col min="6935" max="6935" width="9.28515625" style="430" bestFit="1" customWidth="1"/>
    <col min="6936" max="7168" width="9.140625" style="430"/>
    <col min="7169" max="7169" width="3" style="430" customWidth="1"/>
    <col min="7170" max="7170" width="88.42578125" style="430" customWidth="1"/>
    <col min="7171" max="7171" width="12.7109375" style="430" customWidth="1"/>
    <col min="7172" max="7172" width="12.85546875" style="430" customWidth="1"/>
    <col min="7173" max="7173" width="12.28515625" style="430" customWidth="1"/>
    <col min="7174" max="7174" width="10.28515625" style="430" customWidth="1"/>
    <col min="7175" max="7175" width="8.7109375" style="430" customWidth="1"/>
    <col min="7176" max="7176" width="11" style="430" customWidth="1"/>
    <col min="7177" max="7177" width="9.42578125" style="430" customWidth="1"/>
    <col min="7178" max="7178" width="10.42578125" style="430" customWidth="1"/>
    <col min="7179" max="7179" width="14.28515625" style="430" customWidth="1"/>
    <col min="7180" max="7181" width="9.5703125" style="430" customWidth="1"/>
    <col min="7182" max="7185" width="12" style="430" customWidth="1"/>
    <col min="7186" max="7186" width="12.5703125" style="430" customWidth="1"/>
    <col min="7187" max="7187" width="11" style="430" customWidth="1"/>
    <col min="7188" max="7188" width="10.85546875" style="430" customWidth="1"/>
    <col min="7189" max="7189" width="14.28515625" style="430" customWidth="1"/>
    <col min="7190" max="7190" width="10.5703125" style="430" bestFit="1" customWidth="1"/>
    <col min="7191" max="7191" width="9.28515625" style="430" bestFit="1" customWidth="1"/>
    <col min="7192" max="7424" width="9.140625" style="430"/>
    <col min="7425" max="7425" width="3" style="430" customWidth="1"/>
    <col min="7426" max="7426" width="88.42578125" style="430" customWidth="1"/>
    <col min="7427" max="7427" width="12.7109375" style="430" customWidth="1"/>
    <col min="7428" max="7428" width="12.85546875" style="430" customWidth="1"/>
    <col min="7429" max="7429" width="12.28515625" style="430" customWidth="1"/>
    <col min="7430" max="7430" width="10.28515625" style="430" customWidth="1"/>
    <col min="7431" max="7431" width="8.7109375" style="430" customWidth="1"/>
    <col min="7432" max="7432" width="11" style="430" customWidth="1"/>
    <col min="7433" max="7433" width="9.42578125" style="430" customWidth="1"/>
    <col min="7434" max="7434" width="10.42578125" style="430" customWidth="1"/>
    <col min="7435" max="7435" width="14.28515625" style="430" customWidth="1"/>
    <col min="7436" max="7437" width="9.5703125" style="430" customWidth="1"/>
    <col min="7438" max="7441" width="12" style="430" customWidth="1"/>
    <col min="7442" max="7442" width="12.5703125" style="430" customWidth="1"/>
    <col min="7443" max="7443" width="11" style="430" customWidth="1"/>
    <col min="7444" max="7444" width="10.85546875" style="430" customWidth="1"/>
    <col min="7445" max="7445" width="14.28515625" style="430" customWidth="1"/>
    <col min="7446" max="7446" width="10.5703125" style="430" bestFit="1" customWidth="1"/>
    <col min="7447" max="7447" width="9.28515625" style="430" bestFit="1" customWidth="1"/>
    <col min="7448" max="7680" width="9.140625" style="430"/>
    <col min="7681" max="7681" width="3" style="430" customWidth="1"/>
    <col min="7682" max="7682" width="88.42578125" style="430" customWidth="1"/>
    <col min="7683" max="7683" width="12.7109375" style="430" customWidth="1"/>
    <col min="7684" max="7684" width="12.85546875" style="430" customWidth="1"/>
    <col min="7685" max="7685" width="12.28515625" style="430" customWidth="1"/>
    <col min="7686" max="7686" width="10.28515625" style="430" customWidth="1"/>
    <col min="7687" max="7687" width="8.7109375" style="430" customWidth="1"/>
    <col min="7688" max="7688" width="11" style="430" customWidth="1"/>
    <col min="7689" max="7689" width="9.42578125" style="430" customWidth="1"/>
    <col min="7690" max="7690" width="10.42578125" style="430" customWidth="1"/>
    <col min="7691" max="7691" width="14.28515625" style="430" customWidth="1"/>
    <col min="7692" max="7693" width="9.5703125" style="430" customWidth="1"/>
    <col min="7694" max="7697" width="12" style="430" customWidth="1"/>
    <col min="7698" max="7698" width="12.5703125" style="430" customWidth="1"/>
    <col min="7699" max="7699" width="11" style="430" customWidth="1"/>
    <col min="7700" max="7700" width="10.85546875" style="430" customWidth="1"/>
    <col min="7701" max="7701" width="14.28515625" style="430" customWidth="1"/>
    <col min="7702" max="7702" width="10.5703125" style="430" bestFit="1" customWidth="1"/>
    <col min="7703" max="7703" width="9.28515625" style="430" bestFit="1" customWidth="1"/>
    <col min="7704" max="7936" width="9.140625" style="430"/>
    <col min="7937" max="7937" width="3" style="430" customWidth="1"/>
    <col min="7938" max="7938" width="88.42578125" style="430" customWidth="1"/>
    <col min="7939" max="7939" width="12.7109375" style="430" customWidth="1"/>
    <col min="7940" max="7940" width="12.85546875" style="430" customWidth="1"/>
    <col min="7941" max="7941" width="12.28515625" style="430" customWidth="1"/>
    <col min="7942" max="7942" width="10.28515625" style="430" customWidth="1"/>
    <col min="7943" max="7943" width="8.7109375" style="430" customWidth="1"/>
    <col min="7944" max="7944" width="11" style="430" customWidth="1"/>
    <col min="7945" max="7945" width="9.42578125" style="430" customWidth="1"/>
    <col min="7946" max="7946" width="10.42578125" style="430" customWidth="1"/>
    <col min="7947" max="7947" width="14.28515625" style="430" customWidth="1"/>
    <col min="7948" max="7949" width="9.5703125" style="430" customWidth="1"/>
    <col min="7950" max="7953" width="12" style="430" customWidth="1"/>
    <col min="7954" max="7954" width="12.5703125" style="430" customWidth="1"/>
    <col min="7955" max="7955" width="11" style="430" customWidth="1"/>
    <col min="7956" max="7956" width="10.85546875" style="430" customWidth="1"/>
    <col min="7957" max="7957" width="14.28515625" style="430" customWidth="1"/>
    <col min="7958" max="7958" width="10.5703125" style="430" bestFit="1" customWidth="1"/>
    <col min="7959" max="7959" width="9.28515625" style="430" bestFit="1" customWidth="1"/>
    <col min="7960" max="8192" width="9.140625" style="430"/>
    <col min="8193" max="8193" width="3" style="430" customWidth="1"/>
    <col min="8194" max="8194" width="88.42578125" style="430" customWidth="1"/>
    <col min="8195" max="8195" width="12.7109375" style="430" customWidth="1"/>
    <col min="8196" max="8196" width="12.85546875" style="430" customWidth="1"/>
    <col min="8197" max="8197" width="12.28515625" style="430" customWidth="1"/>
    <col min="8198" max="8198" width="10.28515625" style="430" customWidth="1"/>
    <col min="8199" max="8199" width="8.7109375" style="430" customWidth="1"/>
    <col min="8200" max="8200" width="11" style="430" customWidth="1"/>
    <col min="8201" max="8201" width="9.42578125" style="430" customWidth="1"/>
    <col min="8202" max="8202" width="10.42578125" style="430" customWidth="1"/>
    <col min="8203" max="8203" width="14.28515625" style="430" customWidth="1"/>
    <col min="8204" max="8205" width="9.5703125" style="430" customWidth="1"/>
    <col min="8206" max="8209" width="12" style="430" customWidth="1"/>
    <col min="8210" max="8210" width="12.5703125" style="430" customWidth="1"/>
    <col min="8211" max="8211" width="11" style="430" customWidth="1"/>
    <col min="8212" max="8212" width="10.85546875" style="430" customWidth="1"/>
    <col min="8213" max="8213" width="14.28515625" style="430" customWidth="1"/>
    <col min="8214" max="8214" width="10.5703125" style="430" bestFit="1" customWidth="1"/>
    <col min="8215" max="8215" width="9.28515625" style="430" bestFit="1" customWidth="1"/>
    <col min="8216" max="8448" width="9.140625" style="430"/>
    <col min="8449" max="8449" width="3" style="430" customWidth="1"/>
    <col min="8450" max="8450" width="88.42578125" style="430" customWidth="1"/>
    <col min="8451" max="8451" width="12.7109375" style="430" customWidth="1"/>
    <col min="8452" max="8452" width="12.85546875" style="430" customWidth="1"/>
    <col min="8453" max="8453" width="12.28515625" style="430" customWidth="1"/>
    <col min="8454" max="8454" width="10.28515625" style="430" customWidth="1"/>
    <col min="8455" max="8455" width="8.7109375" style="430" customWidth="1"/>
    <col min="8456" max="8456" width="11" style="430" customWidth="1"/>
    <col min="8457" max="8457" width="9.42578125" style="430" customWidth="1"/>
    <col min="8458" max="8458" width="10.42578125" style="430" customWidth="1"/>
    <col min="8459" max="8459" width="14.28515625" style="430" customWidth="1"/>
    <col min="8460" max="8461" width="9.5703125" style="430" customWidth="1"/>
    <col min="8462" max="8465" width="12" style="430" customWidth="1"/>
    <col min="8466" max="8466" width="12.5703125" style="430" customWidth="1"/>
    <col min="8467" max="8467" width="11" style="430" customWidth="1"/>
    <col min="8468" max="8468" width="10.85546875" style="430" customWidth="1"/>
    <col min="8469" max="8469" width="14.28515625" style="430" customWidth="1"/>
    <col min="8470" max="8470" width="10.5703125" style="430" bestFit="1" customWidth="1"/>
    <col min="8471" max="8471" width="9.28515625" style="430" bestFit="1" customWidth="1"/>
    <col min="8472" max="8704" width="9.140625" style="430"/>
    <col min="8705" max="8705" width="3" style="430" customWidth="1"/>
    <col min="8706" max="8706" width="88.42578125" style="430" customWidth="1"/>
    <col min="8707" max="8707" width="12.7109375" style="430" customWidth="1"/>
    <col min="8708" max="8708" width="12.85546875" style="430" customWidth="1"/>
    <col min="8709" max="8709" width="12.28515625" style="430" customWidth="1"/>
    <col min="8710" max="8710" width="10.28515625" style="430" customWidth="1"/>
    <col min="8711" max="8711" width="8.7109375" style="430" customWidth="1"/>
    <col min="8712" max="8712" width="11" style="430" customWidth="1"/>
    <col min="8713" max="8713" width="9.42578125" style="430" customWidth="1"/>
    <col min="8714" max="8714" width="10.42578125" style="430" customWidth="1"/>
    <col min="8715" max="8715" width="14.28515625" style="430" customWidth="1"/>
    <col min="8716" max="8717" width="9.5703125" style="430" customWidth="1"/>
    <col min="8718" max="8721" width="12" style="430" customWidth="1"/>
    <col min="8722" max="8722" width="12.5703125" style="430" customWidth="1"/>
    <col min="8723" max="8723" width="11" style="430" customWidth="1"/>
    <col min="8724" max="8724" width="10.85546875" style="430" customWidth="1"/>
    <col min="8725" max="8725" width="14.28515625" style="430" customWidth="1"/>
    <col min="8726" max="8726" width="10.5703125" style="430" bestFit="1" customWidth="1"/>
    <col min="8727" max="8727" width="9.28515625" style="430" bestFit="1" customWidth="1"/>
    <col min="8728" max="8960" width="9.140625" style="430"/>
    <col min="8961" max="8961" width="3" style="430" customWidth="1"/>
    <col min="8962" max="8962" width="88.42578125" style="430" customWidth="1"/>
    <col min="8963" max="8963" width="12.7109375" style="430" customWidth="1"/>
    <col min="8964" max="8964" width="12.85546875" style="430" customWidth="1"/>
    <col min="8965" max="8965" width="12.28515625" style="430" customWidth="1"/>
    <col min="8966" max="8966" width="10.28515625" style="430" customWidth="1"/>
    <col min="8967" max="8967" width="8.7109375" style="430" customWidth="1"/>
    <col min="8968" max="8968" width="11" style="430" customWidth="1"/>
    <col min="8969" max="8969" width="9.42578125" style="430" customWidth="1"/>
    <col min="8970" max="8970" width="10.42578125" style="430" customWidth="1"/>
    <col min="8971" max="8971" width="14.28515625" style="430" customWidth="1"/>
    <col min="8972" max="8973" width="9.5703125" style="430" customWidth="1"/>
    <col min="8974" max="8977" width="12" style="430" customWidth="1"/>
    <col min="8978" max="8978" width="12.5703125" style="430" customWidth="1"/>
    <col min="8979" max="8979" width="11" style="430" customWidth="1"/>
    <col min="8980" max="8980" width="10.85546875" style="430" customWidth="1"/>
    <col min="8981" max="8981" width="14.28515625" style="430" customWidth="1"/>
    <col min="8982" max="8982" width="10.5703125" style="430" bestFit="1" customWidth="1"/>
    <col min="8983" max="8983" width="9.28515625" style="430" bestFit="1" customWidth="1"/>
    <col min="8984" max="9216" width="9.140625" style="430"/>
    <col min="9217" max="9217" width="3" style="430" customWidth="1"/>
    <col min="9218" max="9218" width="88.42578125" style="430" customWidth="1"/>
    <col min="9219" max="9219" width="12.7109375" style="430" customWidth="1"/>
    <col min="9220" max="9220" width="12.85546875" style="430" customWidth="1"/>
    <col min="9221" max="9221" width="12.28515625" style="430" customWidth="1"/>
    <col min="9222" max="9222" width="10.28515625" style="430" customWidth="1"/>
    <col min="9223" max="9223" width="8.7109375" style="430" customWidth="1"/>
    <col min="9224" max="9224" width="11" style="430" customWidth="1"/>
    <col min="9225" max="9225" width="9.42578125" style="430" customWidth="1"/>
    <col min="9226" max="9226" width="10.42578125" style="430" customWidth="1"/>
    <col min="9227" max="9227" width="14.28515625" style="430" customWidth="1"/>
    <col min="9228" max="9229" width="9.5703125" style="430" customWidth="1"/>
    <col min="9230" max="9233" width="12" style="430" customWidth="1"/>
    <col min="9234" max="9234" width="12.5703125" style="430" customWidth="1"/>
    <col min="9235" max="9235" width="11" style="430" customWidth="1"/>
    <col min="9236" max="9236" width="10.85546875" style="430" customWidth="1"/>
    <col min="9237" max="9237" width="14.28515625" style="430" customWidth="1"/>
    <col min="9238" max="9238" width="10.5703125" style="430" bestFit="1" customWidth="1"/>
    <col min="9239" max="9239" width="9.28515625" style="430" bestFit="1" customWidth="1"/>
    <col min="9240" max="9472" width="9.140625" style="430"/>
    <col min="9473" max="9473" width="3" style="430" customWidth="1"/>
    <col min="9474" max="9474" width="88.42578125" style="430" customWidth="1"/>
    <col min="9475" max="9475" width="12.7109375" style="430" customWidth="1"/>
    <col min="9476" max="9476" width="12.85546875" style="430" customWidth="1"/>
    <col min="9477" max="9477" width="12.28515625" style="430" customWidth="1"/>
    <col min="9478" max="9478" width="10.28515625" style="430" customWidth="1"/>
    <col min="9479" max="9479" width="8.7109375" style="430" customWidth="1"/>
    <col min="9480" max="9480" width="11" style="430" customWidth="1"/>
    <col min="9481" max="9481" width="9.42578125" style="430" customWidth="1"/>
    <col min="9482" max="9482" width="10.42578125" style="430" customWidth="1"/>
    <col min="9483" max="9483" width="14.28515625" style="430" customWidth="1"/>
    <col min="9484" max="9485" width="9.5703125" style="430" customWidth="1"/>
    <col min="9486" max="9489" width="12" style="430" customWidth="1"/>
    <col min="9490" max="9490" width="12.5703125" style="430" customWidth="1"/>
    <col min="9491" max="9491" width="11" style="430" customWidth="1"/>
    <col min="9492" max="9492" width="10.85546875" style="430" customWidth="1"/>
    <col min="9493" max="9493" width="14.28515625" style="430" customWidth="1"/>
    <col min="9494" max="9494" width="10.5703125" style="430" bestFit="1" customWidth="1"/>
    <col min="9495" max="9495" width="9.28515625" style="430" bestFit="1" customWidth="1"/>
    <col min="9496" max="9728" width="9.140625" style="430"/>
    <col min="9729" max="9729" width="3" style="430" customWidth="1"/>
    <col min="9730" max="9730" width="88.42578125" style="430" customWidth="1"/>
    <col min="9731" max="9731" width="12.7109375" style="430" customWidth="1"/>
    <col min="9732" max="9732" width="12.85546875" style="430" customWidth="1"/>
    <col min="9733" max="9733" width="12.28515625" style="430" customWidth="1"/>
    <col min="9734" max="9734" width="10.28515625" style="430" customWidth="1"/>
    <col min="9735" max="9735" width="8.7109375" style="430" customWidth="1"/>
    <col min="9736" max="9736" width="11" style="430" customWidth="1"/>
    <col min="9737" max="9737" width="9.42578125" style="430" customWidth="1"/>
    <col min="9738" max="9738" width="10.42578125" style="430" customWidth="1"/>
    <col min="9739" max="9739" width="14.28515625" style="430" customWidth="1"/>
    <col min="9740" max="9741" width="9.5703125" style="430" customWidth="1"/>
    <col min="9742" max="9745" width="12" style="430" customWidth="1"/>
    <col min="9746" max="9746" width="12.5703125" style="430" customWidth="1"/>
    <col min="9747" max="9747" width="11" style="430" customWidth="1"/>
    <col min="9748" max="9748" width="10.85546875" style="430" customWidth="1"/>
    <col min="9749" max="9749" width="14.28515625" style="430" customWidth="1"/>
    <col min="9750" max="9750" width="10.5703125" style="430" bestFit="1" customWidth="1"/>
    <col min="9751" max="9751" width="9.28515625" style="430" bestFit="1" customWidth="1"/>
    <col min="9752" max="9984" width="9.140625" style="430"/>
    <col min="9985" max="9985" width="3" style="430" customWidth="1"/>
    <col min="9986" max="9986" width="88.42578125" style="430" customWidth="1"/>
    <col min="9987" max="9987" width="12.7109375" style="430" customWidth="1"/>
    <col min="9988" max="9988" width="12.85546875" style="430" customWidth="1"/>
    <col min="9989" max="9989" width="12.28515625" style="430" customWidth="1"/>
    <col min="9990" max="9990" width="10.28515625" style="430" customWidth="1"/>
    <col min="9991" max="9991" width="8.7109375" style="430" customWidth="1"/>
    <col min="9992" max="9992" width="11" style="430" customWidth="1"/>
    <col min="9993" max="9993" width="9.42578125" style="430" customWidth="1"/>
    <col min="9994" max="9994" width="10.42578125" style="430" customWidth="1"/>
    <col min="9995" max="9995" width="14.28515625" style="430" customWidth="1"/>
    <col min="9996" max="9997" width="9.5703125" style="430" customWidth="1"/>
    <col min="9998" max="10001" width="12" style="430" customWidth="1"/>
    <col min="10002" max="10002" width="12.5703125" style="430" customWidth="1"/>
    <col min="10003" max="10003" width="11" style="430" customWidth="1"/>
    <col min="10004" max="10004" width="10.85546875" style="430" customWidth="1"/>
    <col min="10005" max="10005" width="14.28515625" style="430" customWidth="1"/>
    <col min="10006" max="10006" width="10.5703125" style="430" bestFit="1" customWidth="1"/>
    <col min="10007" max="10007" width="9.28515625" style="430" bestFit="1" customWidth="1"/>
    <col min="10008" max="10240" width="9.140625" style="430"/>
    <col min="10241" max="10241" width="3" style="430" customWidth="1"/>
    <col min="10242" max="10242" width="88.42578125" style="430" customWidth="1"/>
    <col min="10243" max="10243" width="12.7109375" style="430" customWidth="1"/>
    <col min="10244" max="10244" width="12.85546875" style="430" customWidth="1"/>
    <col min="10245" max="10245" width="12.28515625" style="430" customWidth="1"/>
    <col min="10246" max="10246" width="10.28515625" style="430" customWidth="1"/>
    <col min="10247" max="10247" width="8.7109375" style="430" customWidth="1"/>
    <col min="10248" max="10248" width="11" style="430" customWidth="1"/>
    <col min="10249" max="10249" width="9.42578125" style="430" customWidth="1"/>
    <col min="10250" max="10250" width="10.42578125" style="430" customWidth="1"/>
    <col min="10251" max="10251" width="14.28515625" style="430" customWidth="1"/>
    <col min="10252" max="10253" width="9.5703125" style="430" customWidth="1"/>
    <col min="10254" max="10257" width="12" style="430" customWidth="1"/>
    <col min="10258" max="10258" width="12.5703125" style="430" customWidth="1"/>
    <col min="10259" max="10259" width="11" style="430" customWidth="1"/>
    <col min="10260" max="10260" width="10.85546875" style="430" customWidth="1"/>
    <col min="10261" max="10261" width="14.28515625" style="430" customWidth="1"/>
    <col min="10262" max="10262" width="10.5703125" style="430" bestFit="1" customWidth="1"/>
    <col min="10263" max="10263" width="9.28515625" style="430" bestFit="1" customWidth="1"/>
    <col min="10264" max="10496" width="9.140625" style="430"/>
    <col min="10497" max="10497" width="3" style="430" customWidth="1"/>
    <col min="10498" max="10498" width="88.42578125" style="430" customWidth="1"/>
    <col min="10499" max="10499" width="12.7109375" style="430" customWidth="1"/>
    <col min="10500" max="10500" width="12.85546875" style="430" customWidth="1"/>
    <col min="10501" max="10501" width="12.28515625" style="430" customWidth="1"/>
    <col min="10502" max="10502" width="10.28515625" style="430" customWidth="1"/>
    <col min="10503" max="10503" width="8.7109375" style="430" customWidth="1"/>
    <col min="10504" max="10504" width="11" style="430" customWidth="1"/>
    <col min="10505" max="10505" width="9.42578125" style="430" customWidth="1"/>
    <col min="10506" max="10506" width="10.42578125" style="430" customWidth="1"/>
    <col min="10507" max="10507" width="14.28515625" style="430" customWidth="1"/>
    <col min="10508" max="10509" width="9.5703125" style="430" customWidth="1"/>
    <col min="10510" max="10513" width="12" style="430" customWidth="1"/>
    <col min="10514" max="10514" width="12.5703125" style="430" customWidth="1"/>
    <col min="10515" max="10515" width="11" style="430" customWidth="1"/>
    <col min="10516" max="10516" width="10.85546875" style="430" customWidth="1"/>
    <col min="10517" max="10517" width="14.28515625" style="430" customWidth="1"/>
    <col min="10518" max="10518" width="10.5703125" style="430" bestFit="1" customWidth="1"/>
    <col min="10519" max="10519" width="9.28515625" style="430" bestFit="1" customWidth="1"/>
    <col min="10520" max="10752" width="9.140625" style="430"/>
    <col min="10753" max="10753" width="3" style="430" customWidth="1"/>
    <col min="10754" max="10754" width="88.42578125" style="430" customWidth="1"/>
    <col min="10755" max="10755" width="12.7109375" style="430" customWidth="1"/>
    <col min="10756" max="10756" width="12.85546875" style="430" customWidth="1"/>
    <col min="10757" max="10757" width="12.28515625" style="430" customWidth="1"/>
    <col min="10758" max="10758" width="10.28515625" style="430" customWidth="1"/>
    <col min="10759" max="10759" width="8.7109375" style="430" customWidth="1"/>
    <col min="10760" max="10760" width="11" style="430" customWidth="1"/>
    <col min="10761" max="10761" width="9.42578125" style="430" customWidth="1"/>
    <col min="10762" max="10762" width="10.42578125" style="430" customWidth="1"/>
    <col min="10763" max="10763" width="14.28515625" style="430" customWidth="1"/>
    <col min="10764" max="10765" width="9.5703125" style="430" customWidth="1"/>
    <col min="10766" max="10769" width="12" style="430" customWidth="1"/>
    <col min="10770" max="10770" width="12.5703125" style="430" customWidth="1"/>
    <col min="10771" max="10771" width="11" style="430" customWidth="1"/>
    <col min="10772" max="10772" width="10.85546875" style="430" customWidth="1"/>
    <col min="10773" max="10773" width="14.28515625" style="430" customWidth="1"/>
    <col min="10774" max="10774" width="10.5703125" style="430" bestFit="1" customWidth="1"/>
    <col min="10775" max="10775" width="9.28515625" style="430" bestFit="1" customWidth="1"/>
    <col min="10776" max="11008" width="9.140625" style="430"/>
    <col min="11009" max="11009" width="3" style="430" customWidth="1"/>
    <col min="11010" max="11010" width="88.42578125" style="430" customWidth="1"/>
    <col min="11011" max="11011" width="12.7109375" style="430" customWidth="1"/>
    <col min="11012" max="11012" width="12.85546875" style="430" customWidth="1"/>
    <col min="11013" max="11013" width="12.28515625" style="430" customWidth="1"/>
    <col min="11014" max="11014" width="10.28515625" style="430" customWidth="1"/>
    <col min="11015" max="11015" width="8.7109375" style="430" customWidth="1"/>
    <col min="11016" max="11016" width="11" style="430" customWidth="1"/>
    <col min="11017" max="11017" width="9.42578125" style="430" customWidth="1"/>
    <col min="11018" max="11018" width="10.42578125" style="430" customWidth="1"/>
    <col min="11019" max="11019" width="14.28515625" style="430" customWidth="1"/>
    <col min="11020" max="11021" width="9.5703125" style="430" customWidth="1"/>
    <col min="11022" max="11025" width="12" style="430" customWidth="1"/>
    <col min="11026" max="11026" width="12.5703125" style="430" customWidth="1"/>
    <col min="11027" max="11027" width="11" style="430" customWidth="1"/>
    <col min="11028" max="11028" width="10.85546875" style="430" customWidth="1"/>
    <col min="11029" max="11029" width="14.28515625" style="430" customWidth="1"/>
    <col min="11030" max="11030" width="10.5703125" style="430" bestFit="1" customWidth="1"/>
    <col min="11031" max="11031" width="9.28515625" style="430" bestFit="1" customWidth="1"/>
    <col min="11032" max="11264" width="9.140625" style="430"/>
    <col min="11265" max="11265" width="3" style="430" customWidth="1"/>
    <col min="11266" max="11266" width="88.42578125" style="430" customWidth="1"/>
    <col min="11267" max="11267" width="12.7109375" style="430" customWidth="1"/>
    <col min="11268" max="11268" width="12.85546875" style="430" customWidth="1"/>
    <col min="11269" max="11269" width="12.28515625" style="430" customWidth="1"/>
    <col min="11270" max="11270" width="10.28515625" style="430" customWidth="1"/>
    <col min="11271" max="11271" width="8.7109375" style="430" customWidth="1"/>
    <col min="11272" max="11272" width="11" style="430" customWidth="1"/>
    <col min="11273" max="11273" width="9.42578125" style="430" customWidth="1"/>
    <col min="11274" max="11274" width="10.42578125" style="430" customWidth="1"/>
    <col min="11275" max="11275" width="14.28515625" style="430" customWidth="1"/>
    <col min="11276" max="11277" width="9.5703125" style="430" customWidth="1"/>
    <col min="11278" max="11281" width="12" style="430" customWidth="1"/>
    <col min="11282" max="11282" width="12.5703125" style="430" customWidth="1"/>
    <col min="11283" max="11283" width="11" style="430" customWidth="1"/>
    <col min="11284" max="11284" width="10.85546875" style="430" customWidth="1"/>
    <col min="11285" max="11285" width="14.28515625" style="430" customWidth="1"/>
    <col min="11286" max="11286" width="10.5703125" style="430" bestFit="1" customWidth="1"/>
    <col min="11287" max="11287" width="9.28515625" style="430" bestFit="1" customWidth="1"/>
    <col min="11288" max="11520" width="9.140625" style="430"/>
    <col min="11521" max="11521" width="3" style="430" customWidth="1"/>
    <col min="11522" max="11522" width="88.42578125" style="430" customWidth="1"/>
    <col min="11523" max="11523" width="12.7109375" style="430" customWidth="1"/>
    <col min="11524" max="11524" width="12.85546875" style="430" customWidth="1"/>
    <col min="11525" max="11525" width="12.28515625" style="430" customWidth="1"/>
    <col min="11526" max="11526" width="10.28515625" style="430" customWidth="1"/>
    <col min="11527" max="11527" width="8.7109375" style="430" customWidth="1"/>
    <col min="11528" max="11528" width="11" style="430" customWidth="1"/>
    <col min="11529" max="11529" width="9.42578125" style="430" customWidth="1"/>
    <col min="11530" max="11530" width="10.42578125" style="430" customWidth="1"/>
    <col min="11531" max="11531" width="14.28515625" style="430" customWidth="1"/>
    <col min="11532" max="11533" width="9.5703125" style="430" customWidth="1"/>
    <col min="11534" max="11537" width="12" style="430" customWidth="1"/>
    <col min="11538" max="11538" width="12.5703125" style="430" customWidth="1"/>
    <col min="11539" max="11539" width="11" style="430" customWidth="1"/>
    <col min="11540" max="11540" width="10.85546875" style="430" customWidth="1"/>
    <col min="11541" max="11541" width="14.28515625" style="430" customWidth="1"/>
    <col min="11542" max="11542" width="10.5703125" style="430" bestFit="1" customWidth="1"/>
    <col min="11543" max="11543" width="9.28515625" style="430" bestFit="1" customWidth="1"/>
    <col min="11544" max="11776" width="9.140625" style="430"/>
    <col min="11777" max="11777" width="3" style="430" customWidth="1"/>
    <col min="11778" max="11778" width="88.42578125" style="430" customWidth="1"/>
    <col min="11779" max="11779" width="12.7109375" style="430" customWidth="1"/>
    <col min="11780" max="11780" width="12.85546875" style="430" customWidth="1"/>
    <col min="11781" max="11781" width="12.28515625" style="430" customWidth="1"/>
    <col min="11782" max="11782" width="10.28515625" style="430" customWidth="1"/>
    <col min="11783" max="11783" width="8.7109375" style="430" customWidth="1"/>
    <col min="11784" max="11784" width="11" style="430" customWidth="1"/>
    <col min="11785" max="11785" width="9.42578125" style="430" customWidth="1"/>
    <col min="11786" max="11786" width="10.42578125" style="430" customWidth="1"/>
    <col min="11787" max="11787" width="14.28515625" style="430" customWidth="1"/>
    <col min="11788" max="11789" width="9.5703125" style="430" customWidth="1"/>
    <col min="11790" max="11793" width="12" style="430" customWidth="1"/>
    <col min="11794" max="11794" width="12.5703125" style="430" customWidth="1"/>
    <col min="11795" max="11795" width="11" style="430" customWidth="1"/>
    <col min="11796" max="11796" width="10.85546875" style="430" customWidth="1"/>
    <col min="11797" max="11797" width="14.28515625" style="430" customWidth="1"/>
    <col min="11798" max="11798" width="10.5703125" style="430" bestFit="1" customWidth="1"/>
    <col min="11799" max="11799" width="9.28515625" style="430" bestFit="1" customWidth="1"/>
    <col min="11800" max="12032" width="9.140625" style="430"/>
    <col min="12033" max="12033" width="3" style="430" customWidth="1"/>
    <col min="12034" max="12034" width="88.42578125" style="430" customWidth="1"/>
    <col min="12035" max="12035" width="12.7109375" style="430" customWidth="1"/>
    <col min="12036" max="12036" width="12.85546875" style="430" customWidth="1"/>
    <col min="12037" max="12037" width="12.28515625" style="430" customWidth="1"/>
    <col min="12038" max="12038" width="10.28515625" style="430" customWidth="1"/>
    <col min="12039" max="12039" width="8.7109375" style="430" customWidth="1"/>
    <col min="12040" max="12040" width="11" style="430" customWidth="1"/>
    <col min="12041" max="12041" width="9.42578125" style="430" customWidth="1"/>
    <col min="12042" max="12042" width="10.42578125" style="430" customWidth="1"/>
    <col min="12043" max="12043" width="14.28515625" style="430" customWidth="1"/>
    <col min="12044" max="12045" width="9.5703125" style="430" customWidth="1"/>
    <col min="12046" max="12049" width="12" style="430" customWidth="1"/>
    <col min="12050" max="12050" width="12.5703125" style="430" customWidth="1"/>
    <col min="12051" max="12051" width="11" style="430" customWidth="1"/>
    <col min="12052" max="12052" width="10.85546875" style="430" customWidth="1"/>
    <col min="12053" max="12053" width="14.28515625" style="430" customWidth="1"/>
    <col min="12054" max="12054" width="10.5703125" style="430" bestFit="1" customWidth="1"/>
    <col min="12055" max="12055" width="9.28515625" style="430" bestFit="1" customWidth="1"/>
    <col min="12056" max="12288" width="9.140625" style="430"/>
    <col min="12289" max="12289" width="3" style="430" customWidth="1"/>
    <col min="12290" max="12290" width="88.42578125" style="430" customWidth="1"/>
    <col min="12291" max="12291" width="12.7109375" style="430" customWidth="1"/>
    <col min="12292" max="12292" width="12.85546875" style="430" customWidth="1"/>
    <col min="12293" max="12293" width="12.28515625" style="430" customWidth="1"/>
    <col min="12294" max="12294" width="10.28515625" style="430" customWidth="1"/>
    <col min="12295" max="12295" width="8.7109375" style="430" customWidth="1"/>
    <col min="12296" max="12296" width="11" style="430" customWidth="1"/>
    <col min="12297" max="12297" width="9.42578125" style="430" customWidth="1"/>
    <col min="12298" max="12298" width="10.42578125" style="430" customWidth="1"/>
    <col min="12299" max="12299" width="14.28515625" style="430" customWidth="1"/>
    <col min="12300" max="12301" width="9.5703125" style="430" customWidth="1"/>
    <col min="12302" max="12305" width="12" style="430" customWidth="1"/>
    <col min="12306" max="12306" width="12.5703125" style="430" customWidth="1"/>
    <col min="12307" max="12307" width="11" style="430" customWidth="1"/>
    <col min="12308" max="12308" width="10.85546875" style="430" customWidth="1"/>
    <col min="12309" max="12309" width="14.28515625" style="430" customWidth="1"/>
    <col min="12310" max="12310" width="10.5703125" style="430" bestFit="1" customWidth="1"/>
    <col min="12311" max="12311" width="9.28515625" style="430" bestFit="1" customWidth="1"/>
    <col min="12312" max="12544" width="9.140625" style="430"/>
    <col min="12545" max="12545" width="3" style="430" customWidth="1"/>
    <col min="12546" max="12546" width="88.42578125" style="430" customWidth="1"/>
    <col min="12547" max="12547" width="12.7109375" style="430" customWidth="1"/>
    <col min="12548" max="12548" width="12.85546875" style="430" customWidth="1"/>
    <col min="12549" max="12549" width="12.28515625" style="430" customWidth="1"/>
    <col min="12550" max="12550" width="10.28515625" style="430" customWidth="1"/>
    <col min="12551" max="12551" width="8.7109375" style="430" customWidth="1"/>
    <col min="12552" max="12552" width="11" style="430" customWidth="1"/>
    <col min="12553" max="12553" width="9.42578125" style="430" customWidth="1"/>
    <col min="12554" max="12554" width="10.42578125" style="430" customWidth="1"/>
    <col min="12555" max="12555" width="14.28515625" style="430" customWidth="1"/>
    <col min="12556" max="12557" width="9.5703125" style="430" customWidth="1"/>
    <col min="12558" max="12561" width="12" style="430" customWidth="1"/>
    <col min="12562" max="12562" width="12.5703125" style="430" customWidth="1"/>
    <col min="12563" max="12563" width="11" style="430" customWidth="1"/>
    <col min="12564" max="12564" width="10.85546875" style="430" customWidth="1"/>
    <col min="12565" max="12565" width="14.28515625" style="430" customWidth="1"/>
    <col min="12566" max="12566" width="10.5703125" style="430" bestFit="1" customWidth="1"/>
    <col min="12567" max="12567" width="9.28515625" style="430" bestFit="1" customWidth="1"/>
    <col min="12568" max="12800" width="9.140625" style="430"/>
    <col min="12801" max="12801" width="3" style="430" customWidth="1"/>
    <col min="12802" max="12802" width="88.42578125" style="430" customWidth="1"/>
    <col min="12803" max="12803" width="12.7109375" style="430" customWidth="1"/>
    <col min="12804" max="12804" width="12.85546875" style="430" customWidth="1"/>
    <col min="12805" max="12805" width="12.28515625" style="430" customWidth="1"/>
    <col min="12806" max="12806" width="10.28515625" style="430" customWidth="1"/>
    <col min="12807" max="12807" width="8.7109375" style="430" customWidth="1"/>
    <col min="12808" max="12808" width="11" style="430" customWidth="1"/>
    <col min="12809" max="12809" width="9.42578125" style="430" customWidth="1"/>
    <col min="12810" max="12810" width="10.42578125" style="430" customWidth="1"/>
    <col min="12811" max="12811" width="14.28515625" style="430" customWidth="1"/>
    <col min="12812" max="12813" width="9.5703125" style="430" customWidth="1"/>
    <col min="12814" max="12817" width="12" style="430" customWidth="1"/>
    <col min="12818" max="12818" width="12.5703125" style="430" customWidth="1"/>
    <col min="12819" max="12819" width="11" style="430" customWidth="1"/>
    <col min="12820" max="12820" width="10.85546875" style="430" customWidth="1"/>
    <col min="12821" max="12821" width="14.28515625" style="430" customWidth="1"/>
    <col min="12822" max="12822" width="10.5703125" style="430" bestFit="1" customWidth="1"/>
    <col min="12823" max="12823" width="9.28515625" style="430" bestFit="1" customWidth="1"/>
    <col min="12824" max="13056" width="9.140625" style="430"/>
    <col min="13057" max="13057" width="3" style="430" customWidth="1"/>
    <col min="13058" max="13058" width="88.42578125" style="430" customWidth="1"/>
    <col min="13059" max="13059" width="12.7109375" style="430" customWidth="1"/>
    <col min="13060" max="13060" width="12.85546875" style="430" customWidth="1"/>
    <col min="13061" max="13061" width="12.28515625" style="430" customWidth="1"/>
    <col min="13062" max="13062" width="10.28515625" style="430" customWidth="1"/>
    <col min="13063" max="13063" width="8.7109375" style="430" customWidth="1"/>
    <col min="13064" max="13064" width="11" style="430" customWidth="1"/>
    <col min="13065" max="13065" width="9.42578125" style="430" customWidth="1"/>
    <col min="13066" max="13066" width="10.42578125" style="430" customWidth="1"/>
    <col min="13067" max="13067" width="14.28515625" style="430" customWidth="1"/>
    <col min="13068" max="13069" width="9.5703125" style="430" customWidth="1"/>
    <col min="13070" max="13073" width="12" style="430" customWidth="1"/>
    <col min="13074" max="13074" width="12.5703125" style="430" customWidth="1"/>
    <col min="13075" max="13075" width="11" style="430" customWidth="1"/>
    <col min="13076" max="13076" width="10.85546875" style="430" customWidth="1"/>
    <col min="13077" max="13077" width="14.28515625" style="430" customWidth="1"/>
    <col min="13078" max="13078" width="10.5703125" style="430" bestFit="1" customWidth="1"/>
    <col min="13079" max="13079" width="9.28515625" style="430" bestFit="1" customWidth="1"/>
    <col min="13080" max="13312" width="9.140625" style="430"/>
    <col min="13313" max="13313" width="3" style="430" customWidth="1"/>
    <col min="13314" max="13314" width="88.42578125" style="430" customWidth="1"/>
    <col min="13315" max="13315" width="12.7109375" style="430" customWidth="1"/>
    <col min="13316" max="13316" width="12.85546875" style="430" customWidth="1"/>
    <col min="13317" max="13317" width="12.28515625" style="430" customWidth="1"/>
    <col min="13318" max="13318" width="10.28515625" style="430" customWidth="1"/>
    <col min="13319" max="13319" width="8.7109375" style="430" customWidth="1"/>
    <col min="13320" max="13320" width="11" style="430" customWidth="1"/>
    <col min="13321" max="13321" width="9.42578125" style="430" customWidth="1"/>
    <col min="13322" max="13322" width="10.42578125" style="430" customWidth="1"/>
    <col min="13323" max="13323" width="14.28515625" style="430" customWidth="1"/>
    <col min="13324" max="13325" width="9.5703125" style="430" customWidth="1"/>
    <col min="13326" max="13329" width="12" style="430" customWidth="1"/>
    <col min="13330" max="13330" width="12.5703125" style="430" customWidth="1"/>
    <col min="13331" max="13331" width="11" style="430" customWidth="1"/>
    <col min="13332" max="13332" width="10.85546875" style="430" customWidth="1"/>
    <col min="13333" max="13333" width="14.28515625" style="430" customWidth="1"/>
    <col min="13334" max="13334" width="10.5703125" style="430" bestFit="1" customWidth="1"/>
    <col min="13335" max="13335" width="9.28515625" style="430" bestFit="1" customWidth="1"/>
    <col min="13336" max="13568" width="9.140625" style="430"/>
    <col min="13569" max="13569" width="3" style="430" customWidth="1"/>
    <col min="13570" max="13570" width="88.42578125" style="430" customWidth="1"/>
    <col min="13571" max="13571" width="12.7109375" style="430" customWidth="1"/>
    <col min="13572" max="13572" width="12.85546875" style="430" customWidth="1"/>
    <col min="13573" max="13573" width="12.28515625" style="430" customWidth="1"/>
    <col min="13574" max="13574" width="10.28515625" style="430" customWidth="1"/>
    <col min="13575" max="13575" width="8.7109375" style="430" customWidth="1"/>
    <col min="13576" max="13576" width="11" style="430" customWidth="1"/>
    <col min="13577" max="13577" width="9.42578125" style="430" customWidth="1"/>
    <col min="13578" max="13578" width="10.42578125" style="430" customWidth="1"/>
    <col min="13579" max="13579" width="14.28515625" style="430" customWidth="1"/>
    <col min="13580" max="13581" width="9.5703125" style="430" customWidth="1"/>
    <col min="13582" max="13585" width="12" style="430" customWidth="1"/>
    <col min="13586" max="13586" width="12.5703125" style="430" customWidth="1"/>
    <col min="13587" max="13587" width="11" style="430" customWidth="1"/>
    <col min="13588" max="13588" width="10.85546875" style="430" customWidth="1"/>
    <col min="13589" max="13589" width="14.28515625" style="430" customWidth="1"/>
    <col min="13590" max="13590" width="10.5703125" style="430" bestFit="1" customWidth="1"/>
    <col min="13591" max="13591" width="9.28515625" style="430" bestFit="1" customWidth="1"/>
    <col min="13592" max="13824" width="9.140625" style="430"/>
    <col min="13825" max="13825" width="3" style="430" customWidth="1"/>
    <col min="13826" max="13826" width="88.42578125" style="430" customWidth="1"/>
    <col min="13827" max="13827" width="12.7109375" style="430" customWidth="1"/>
    <col min="13828" max="13828" width="12.85546875" style="430" customWidth="1"/>
    <col min="13829" max="13829" width="12.28515625" style="430" customWidth="1"/>
    <col min="13830" max="13830" width="10.28515625" style="430" customWidth="1"/>
    <col min="13831" max="13831" width="8.7109375" style="430" customWidth="1"/>
    <col min="13832" max="13832" width="11" style="430" customWidth="1"/>
    <col min="13833" max="13833" width="9.42578125" style="430" customWidth="1"/>
    <col min="13834" max="13834" width="10.42578125" style="430" customWidth="1"/>
    <col min="13835" max="13835" width="14.28515625" style="430" customWidth="1"/>
    <col min="13836" max="13837" width="9.5703125" style="430" customWidth="1"/>
    <col min="13838" max="13841" width="12" style="430" customWidth="1"/>
    <col min="13842" max="13842" width="12.5703125" style="430" customWidth="1"/>
    <col min="13843" max="13843" width="11" style="430" customWidth="1"/>
    <col min="13844" max="13844" width="10.85546875" style="430" customWidth="1"/>
    <col min="13845" max="13845" width="14.28515625" style="430" customWidth="1"/>
    <col min="13846" max="13846" width="10.5703125" style="430" bestFit="1" customWidth="1"/>
    <col min="13847" max="13847" width="9.28515625" style="430" bestFit="1" customWidth="1"/>
    <col min="13848" max="14080" width="9.140625" style="430"/>
    <col min="14081" max="14081" width="3" style="430" customWidth="1"/>
    <col min="14082" max="14082" width="88.42578125" style="430" customWidth="1"/>
    <col min="14083" max="14083" width="12.7109375" style="430" customWidth="1"/>
    <col min="14084" max="14084" width="12.85546875" style="430" customWidth="1"/>
    <col min="14085" max="14085" width="12.28515625" style="430" customWidth="1"/>
    <col min="14086" max="14086" width="10.28515625" style="430" customWidth="1"/>
    <col min="14087" max="14087" width="8.7109375" style="430" customWidth="1"/>
    <col min="14088" max="14088" width="11" style="430" customWidth="1"/>
    <col min="14089" max="14089" width="9.42578125" style="430" customWidth="1"/>
    <col min="14090" max="14090" width="10.42578125" style="430" customWidth="1"/>
    <col min="14091" max="14091" width="14.28515625" style="430" customWidth="1"/>
    <col min="14092" max="14093" width="9.5703125" style="430" customWidth="1"/>
    <col min="14094" max="14097" width="12" style="430" customWidth="1"/>
    <col min="14098" max="14098" width="12.5703125" style="430" customWidth="1"/>
    <col min="14099" max="14099" width="11" style="430" customWidth="1"/>
    <col min="14100" max="14100" width="10.85546875" style="430" customWidth="1"/>
    <col min="14101" max="14101" width="14.28515625" style="430" customWidth="1"/>
    <col min="14102" max="14102" width="10.5703125" style="430" bestFit="1" customWidth="1"/>
    <col min="14103" max="14103" width="9.28515625" style="430" bestFit="1" customWidth="1"/>
    <col min="14104" max="14336" width="9.140625" style="430"/>
    <col min="14337" max="14337" width="3" style="430" customWidth="1"/>
    <col min="14338" max="14338" width="88.42578125" style="430" customWidth="1"/>
    <col min="14339" max="14339" width="12.7109375" style="430" customWidth="1"/>
    <col min="14340" max="14340" width="12.85546875" style="430" customWidth="1"/>
    <col min="14341" max="14341" width="12.28515625" style="430" customWidth="1"/>
    <col min="14342" max="14342" width="10.28515625" style="430" customWidth="1"/>
    <col min="14343" max="14343" width="8.7109375" style="430" customWidth="1"/>
    <col min="14344" max="14344" width="11" style="430" customWidth="1"/>
    <col min="14345" max="14345" width="9.42578125" style="430" customWidth="1"/>
    <col min="14346" max="14346" width="10.42578125" style="430" customWidth="1"/>
    <col min="14347" max="14347" width="14.28515625" style="430" customWidth="1"/>
    <col min="14348" max="14349" width="9.5703125" style="430" customWidth="1"/>
    <col min="14350" max="14353" width="12" style="430" customWidth="1"/>
    <col min="14354" max="14354" width="12.5703125" style="430" customWidth="1"/>
    <col min="14355" max="14355" width="11" style="430" customWidth="1"/>
    <col min="14356" max="14356" width="10.85546875" style="430" customWidth="1"/>
    <col min="14357" max="14357" width="14.28515625" style="430" customWidth="1"/>
    <col min="14358" max="14358" width="10.5703125" style="430" bestFit="1" customWidth="1"/>
    <col min="14359" max="14359" width="9.28515625" style="430" bestFit="1" customWidth="1"/>
    <col min="14360" max="14592" width="9.140625" style="430"/>
    <col min="14593" max="14593" width="3" style="430" customWidth="1"/>
    <col min="14594" max="14594" width="88.42578125" style="430" customWidth="1"/>
    <col min="14595" max="14595" width="12.7109375" style="430" customWidth="1"/>
    <col min="14596" max="14596" width="12.85546875" style="430" customWidth="1"/>
    <col min="14597" max="14597" width="12.28515625" style="430" customWidth="1"/>
    <col min="14598" max="14598" width="10.28515625" style="430" customWidth="1"/>
    <col min="14599" max="14599" width="8.7109375" style="430" customWidth="1"/>
    <col min="14600" max="14600" width="11" style="430" customWidth="1"/>
    <col min="14601" max="14601" width="9.42578125" style="430" customWidth="1"/>
    <col min="14602" max="14602" width="10.42578125" style="430" customWidth="1"/>
    <col min="14603" max="14603" width="14.28515625" style="430" customWidth="1"/>
    <col min="14604" max="14605" width="9.5703125" style="430" customWidth="1"/>
    <col min="14606" max="14609" width="12" style="430" customWidth="1"/>
    <col min="14610" max="14610" width="12.5703125" style="430" customWidth="1"/>
    <col min="14611" max="14611" width="11" style="430" customWidth="1"/>
    <col min="14612" max="14612" width="10.85546875" style="430" customWidth="1"/>
    <col min="14613" max="14613" width="14.28515625" style="430" customWidth="1"/>
    <col min="14614" max="14614" width="10.5703125" style="430" bestFit="1" customWidth="1"/>
    <col min="14615" max="14615" width="9.28515625" style="430" bestFit="1" customWidth="1"/>
    <col min="14616" max="14848" width="9.140625" style="430"/>
    <col min="14849" max="14849" width="3" style="430" customWidth="1"/>
    <col min="14850" max="14850" width="88.42578125" style="430" customWidth="1"/>
    <col min="14851" max="14851" width="12.7109375" style="430" customWidth="1"/>
    <col min="14852" max="14852" width="12.85546875" style="430" customWidth="1"/>
    <col min="14853" max="14853" width="12.28515625" style="430" customWidth="1"/>
    <col min="14854" max="14854" width="10.28515625" style="430" customWidth="1"/>
    <col min="14855" max="14855" width="8.7109375" style="430" customWidth="1"/>
    <col min="14856" max="14856" width="11" style="430" customWidth="1"/>
    <col min="14857" max="14857" width="9.42578125" style="430" customWidth="1"/>
    <col min="14858" max="14858" width="10.42578125" style="430" customWidth="1"/>
    <col min="14859" max="14859" width="14.28515625" style="430" customWidth="1"/>
    <col min="14860" max="14861" width="9.5703125" style="430" customWidth="1"/>
    <col min="14862" max="14865" width="12" style="430" customWidth="1"/>
    <col min="14866" max="14866" width="12.5703125" style="430" customWidth="1"/>
    <col min="14867" max="14867" width="11" style="430" customWidth="1"/>
    <col min="14868" max="14868" width="10.85546875" style="430" customWidth="1"/>
    <col min="14869" max="14869" width="14.28515625" style="430" customWidth="1"/>
    <col min="14870" max="14870" width="10.5703125" style="430" bestFit="1" customWidth="1"/>
    <col min="14871" max="14871" width="9.28515625" style="430" bestFit="1" customWidth="1"/>
    <col min="14872" max="15104" width="9.140625" style="430"/>
    <col min="15105" max="15105" width="3" style="430" customWidth="1"/>
    <col min="15106" max="15106" width="88.42578125" style="430" customWidth="1"/>
    <col min="15107" max="15107" width="12.7109375" style="430" customWidth="1"/>
    <col min="15108" max="15108" width="12.85546875" style="430" customWidth="1"/>
    <col min="15109" max="15109" width="12.28515625" style="430" customWidth="1"/>
    <col min="15110" max="15110" width="10.28515625" style="430" customWidth="1"/>
    <col min="15111" max="15111" width="8.7109375" style="430" customWidth="1"/>
    <col min="15112" max="15112" width="11" style="430" customWidth="1"/>
    <col min="15113" max="15113" width="9.42578125" style="430" customWidth="1"/>
    <col min="15114" max="15114" width="10.42578125" style="430" customWidth="1"/>
    <col min="15115" max="15115" width="14.28515625" style="430" customWidth="1"/>
    <col min="15116" max="15117" width="9.5703125" style="430" customWidth="1"/>
    <col min="15118" max="15121" width="12" style="430" customWidth="1"/>
    <col min="15122" max="15122" width="12.5703125" style="430" customWidth="1"/>
    <col min="15123" max="15123" width="11" style="430" customWidth="1"/>
    <col min="15124" max="15124" width="10.85546875" style="430" customWidth="1"/>
    <col min="15125" max="15125" width="14.28515625" style="430" customWidth="1"/>
    <col min="15126" max="15126" width="10.5703125" style="430" bestFit="1" customWidth="1"/>
    <col min="15127" max="15127" width="9.28515625" style="430" bestFit="1" customWidth="1"/>
    <col min="15128" max="15360" width="9.140625" style="430"/>
    <col min="15361" max="15361" width="3" style="430" customWidth="1"/>
    <col min="15362" max="15362" width="88.42578125" style="430" customWidth="1"/>
    <col min="15363" max="15363" width="12.7109375" style="430" customWidth="1"/>
    <col min="15364" max="15364" width="12.85546875" style="430" customWidth="1"/>
    <col min="15365" max="15365" width="12.28515625" style="430" customWidth="1"/>
    <col min="15366" max="15366" width="10.28515625" style="430" customWidth="1"/>
    <col min="15367" max="15367" width="8.7109375" style="430" customWidth="1"/>
    <col min="15368" max="15368" width="11" style="430" customWidth="1"/>
    <col min="15369" max="15369" width="9.42578125" style="430" customWidth="1"/>
    <col min="15370" max="15370" width="10.42578125" style="430" customWidth="1"/>
    <col min="15371" max="15371" width="14.28515625" style="430" customWidth="1"/>
    <col min="15372" max="15373" width="9.5703125" style="430" customWidth="1"/>
    <col min="15374" max="15377" width="12" style="430" customWidth="1"/>
    <col min="15378" max="15378" width="12.5703125" style="430" customWidth="1"/>
    <col min="15379" max="15379" width="11" style="430" customWidth="1"/>
    <col min="15380" max="15380" width="10.85546875" style="430" customWidth="1"/>
    <col min="15381" max="15381" width="14.28515625" style="430" customWidth="1"/>
    <col min="15382" max="15382" width="10.5703125" style="430" bestFit="1" customWidth="1"/>
    <col min="15383" max="15383" width="9.28515625" style="430" bestFit="1" customWidth="1"/>
    <col min="15384" max="15616" width="9.140625" style="430"/>
    <col min="15617" max="15617" width="3" style="430" customWidth="1"/>
    <col min="15618" max="15618" width="88.42578125" style="430" customWidth="1"/>
    <col min="15619" max="15619" width="12.7109375" style="430" customWidth="1"/>
    <col min="15620" max="15620" width="12.85546875" style="430" customWidth="1"/>
    <col min="15621" max="15621" width="12.28515625" style="430" customWidth="1"/>
    <col min="15622" max="15622" width="10.28515625" style="430" customWidth="1"/>
    <col min="15623" max="15623" width="8.7109375" style="430" customWidth="1"/>
    <col min="15624" max="15624" width="11" style="430" customWidth="1"/>
    <col min="15625" max="15625" width="9.42578125" style="430" customWidth="1"/>
    <col min="15626" max="15626" width="10.42578125" style="430" customWidth="1"/>
    <col min="15627" max="15627" width="14.28515625" style="430" customWidth="1"/>
    <col min="15628" max="15629" width="9.5703125" style="430" customWidth="1"/>
    <col min="15630" max="15633" width="12" style="430" customWidth="1"/>
    <col min="15634" max="15634" width="12.5703125" style="430" customWidth="1"/>
    <col min="15635" max="15635" width="11" style="430" customWidth="1"/>
    <col min="15636" max="15636" width="10.85546875" style="430" customWidth="1"/>
    <col min="15637" max="15637" width="14.28515625" style="430" customWidth="1"/>
    <col min="15638" max="15638" width="10.5703125" style="430" bestFit="1" customWidth="1"/>
    <col min="15639" max="15639" width="9.28515625" style="430" bestFit="1" customWidth="1"/>
    <col min="15640" max="15872" width="9.140625" style="430"/>
    <col min="15873" max="15873" width="3" style="430" customWidth="1"/>
    <col min="15874" max="15874" width="88.42578125" style="430" customWidth="1"/>
    <col min="15875" max="15875" width="12.7109375" style="430" customWidth="1"/>
    <col min="15876" max="15876" width="12.85546875" style="430" customWidth="1"/>
    <col min="15877" max="15877" width="12.28515625" style="430" customWidth="1"/>
    <col min="15878" max="15878" width="10.28515625" style="430" customWidth="1"/>
    <col min="15879" max="15879" width="8.7109375" style="430" customWidth="1"/>
    <col min="15880" max="15880" width="11" style="430" customWidth="1"/>
    <col min="15881" max="15881" width="9.42578125" style="430" customWidth="1"/>
    <col min="15882" max="15882" width="10.42578125" style="430" customWidth="1"/>
    <col min="15883" max="15883" width="14.28515625" style="430" customWidth="1"/>
    <col min="15884" max="15885" width="9.5703125" style="430" customWidth="1"/>
    <col min="15886" max="15889" width="12" style="430" customWidth="1"/>
    <col min="15890" max="15890" width="12.5703125" style="430" customWidth="1"/>
    <col min="15891" max="15891" width="11" style="430" customWidth="1"/>
    <col min="15892" max="15892" width="10.85546875" style="430" customWidth="1"/>
    <col min="15893" max="15893" width="14.28515625" style="430" customWidth="1"/>
    <col min="15894" max="15894" width="10.5703125" style="430" bestFit="1" customWidth="1"/>
    <col min="15895" max="15895" width="9.28515625" style="430" bestFit="1" customWidth="1"/>
    <col min="15896" max="16128" width="9.140625" style="430"/>
    <col min="16129" max="16129" width="3" style="430" customWidth="1"/>
    <col min="16130" max="16130" width="88.42578125" style="430" customWidth="1"/>
    <col min="16131" max="16131" width="12.7109375" style="430" customWidth="1"/>
    <col min="16132" max="16132" width="12.85546875" style="430" customWidth="1"/>
    <col min="16133" max="16133" width="12.28515625" style="430" customWidth="1"/>
    <col min="16134" max="16134" width="10.28515625" style="430" customWidth="1"/>
    <col min="16135" max="16135" width="8.7109375" style="430" customWidth="1"/>
    <col min="16136" max="16136" width="11" style="430" customWidth="1"/>
    <col min="16137" max="16137" width="9.42578125" style="430" customWidth="1"/>
    <col min="16138" max="16138" width="10.42578125" style="430" customWidth="1"/>
    <col min="16139" max="16139" width="14.28515625" style="430" customWidth="1"/>
    <col min="16140" max="16141" width="9.5703125" style="430" customWidth="1"/>
    <col min="16142" max="16145" width="12" style="430" customWidth="1"/>
    <col min="16146" max="16146" width="12.5703125" style="430" customWidth="1"/>
    <col min="16147" max="16147" width="11" style="430" customWidth="1"/>
    <col min="16148" max="16148" width="10.85546875" style="430" customWidth="1"/>
    <col min="16149" max="16149" width="14.28515625" style="430" customWidth="1"/>
    <col min="16150" max="16150" width="10.5703125" style="430" bestFit="1" customWidth="1"/>
    <col min="16151" max="16151" width="9.28515625" style="430" bestFit="1" customWidth="1"/>
    <col min="16152" max="16384" width="9.140625" style="430"/>
  </cols>
  <sheetData>
    <row r="1" spans="1:20" ht="25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25.5" x14ac:dyDescent="0.35">
      <c r="A2" s="3707" t="s">
        <v>30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  <c r="Q2" s="3707"/>
      <c r="R2" s="3707"/>
      <c r="S2" s="3707"/>
      <c r="T2" s="3707"/>
    </row>
    <row r="3" spans="1:20" ht="37.5" customHeight="1" x14ac:dyDescent="0.35">
      <c r="A3" s="3684" t="s">
        <v>364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684"/>
      <c r="O3" s="3684"/>
      <c r="P3" s="3684"/>
      <c r="Q3" s="3684"/>
      <c r="R3" s="3684"/>
      <c r="S3" s="3684"/>
      <c r="T3" s="3684"/>
    </row>
    <row r="4" spans="1:20" ht="22.5" customHeight="1" thickBot="1" x14ac:dyDescent="0.4">
      <c r="B4" s="433"/>
    </row>
    <row r="5" spans="1:20" ht="33" customHeight="1" x14ac:dyDescent="0.35">
      <c r="B5" s="3672" t="s">
        <v>9</v>
      </c>
      <c r="C5" s="3709" t="s">
        <v>0</v>
      </c>
      <c r="D5" s="3710"/>
      <c r="E5" s="3710"/>
      <c r="F5" s="3709" t="s">
        <v>1</v>
      </c>
      <c r="G5" s="3710"/>
      <c r="H5" s="3713"/>
      <c r="I5" s="3717" t="s">
        <v>2</v>
      </c>
      <c r="J5" s="3710"/>
      <c r="K5" s="3710"/>
      <c r="L5" s="3709" t="s">
        <v>3</v>
      </c>
      <c r="M5" s="3710"/>
      <c r="N5" s="3713"/>
      <c r="O5" s="3709">
        <v>5</v>
      </c>
      <c r="P5" s="3710"/>
      <c r="Q5" s="3710"/>
      <c r="R5" s="3662" t="s">
        <v>6</v>
      </c>
      <c r="S5" s="3721"/>
      <c r="T5" s="3664"/>
    </row>
    <row r="6" spans="1:20" ht="10.5" customHeight="1" thickBot="1" x14ac:dyDescent="0.4">
      <c r="B6" s="3673"/>
      <c r="C6" s="3711"/>
      <c r="D6" s="3712"/>
      <c r="E6" s="3712"/>
      <c r="F6" s="3714"/>
      <c r="G6" s="3715"/>
      <c r="H6" s="3716"/>
      <c r="I6" s="3715"/>
      <c r="J6" s="3715"/>
      <c r="K6" s="3715"/>
      <c r="L6" s="3718"/>
      <c r="M6" s="3719"/>
      <c r="N6" s="3720"/>
      <c r="O6" s="3711"/>
      <c r="P6" s="3712"/>
      <c r="Q6" s="3712"/>
      <c r="R6" s="3722"/>
      <c r="S6" s="3723"/>
      <c r="T6" s="3724"/>
    </row>
    <row r="7" spans="1:20" ht="69.75" customHeight="1" thickBot="1" x14ac:dyDescent="0.4">
      <c r="B7" s="3708"/>
      <c r="C7" s="2088" t="s">
        <v>26</v>
      </c>
      <c r="D7" s="2088" t="s">
        <v>27</v>
      </c>
      <c r="E7" s="2089" t="s">
        <v>4</v>
      </c>
      <c r="F7" s="2088" t="s">
        <v>26</v>
      </c>
      <c r="G7" s="2088" t="s">
        <v>27</v>
      </c>
      <c r="H7" s="2089" t="s">
        <v>4</v>
      </c>
      <c r="I7" s="2088" t="s">
        <v>26</v>
      </c>
      <c r="J7" s="2088" t="s">
        <v>27</v>
      </c>
      <c r="K7" s="2089" t="s">
        <v>4</v>
      </c>
      <c r="L7" s="2088" t="s">
        <v>26</v>
      </c>
      <c r="M7" s="2088" t="s">
        <v>27</v>
      </c>
      <c r="N7" s="2089" t="s">
        <v>4</v>
      </c>
      <c r="O7" s="2088" t="s">
        <v>26</v>
      </c>
      <c r="P7" s="2088" t="s">
        <v>27</v>
      </c>
      <c r="Q7" s="2090" t="s">
        <v>4</v>
      </c>
      <c r="R7" s="2088" t="s">
        <v>26</v>
      </c>
      <c r="S7" s="2088" t="s">
        <v>27</v>
      </c>
      <c r="T7" s="24" t="s">
        <v>4</v>
      </c>
    </row>
    <row r="8" spans="1:20" ht="34.5" customHeight="1" x14ac:dyDescent="0.35">
      <c r="B8" s="2044" t="s">
        <v>22</v>
      </c>
      <c r="C8" s="2045"/>
      <c r="D8" s="2046"/>
      <c r="E8" s="2047"/>
      <c r="F8" s="2048"/>
      <c r="G8" s="2048"/>
      <c r="H8" s="488"/>
      <c r="I8" s="2049"/>
      <c r="J8" s="2046"/>
      <c r="K8" s="2047"/>
      <c r="L8" s="2048"/>
      <c r="M8" s="2048"/>
      <c r="N8" s="488"/>
      <c r="O8" s="2050"/>
      <c r="P8" s="2051"/>
      <c r="Q8" s="2047"/>
      <c r="R8" s="2052"/>
      <c r="S8" s="2052"/>
      <c r="T8" s="2086"/>
    </row>
    <row r="9" spans="1:20" ht="31.5" customHeight="1" x14ac:dyDescent="0.35">
      <c r="B9" s="2053" t="s">
        <v>35</v>
      </c>
      <c r="C9" s="1393">
        <f>C23+C16</f>
        <v>0</v>
      </c>
      <c r="D9" s="1393">
        <f>D23+D16</f>
        <v>41</v>
      </c>
      <c r="E9" s="2054">
        <f t="shared" ref="E9:T9" si="0">E23+E16</f>
        <v>41</v>
      </c>
      <c r="F9" s="1393">
        <f t="shared" si="0"/>
        <v>0</v>
      </c>
      <c r="G9" s="1393">
        <f t="shared" si="0"/>
        <v>37</v>
      </c>
      <c r="H9" s="2054">
        <f t="shared" si="0"/>
        <v>37</v>
      </c>
      <c r="I9" s="1393">
        <f t="shared" si="0"/>
        <v>0</v>
      </c>
      <c r="J9" s="1393">
        <f t="shared" si="0"/>
        <v>60</v>
      </c>
      <c r="K9" s="2054">
        <f t="shared" si="0"/>
        <v>60</v>
      </c>
      <c r="L9" s="1393">
        <f t="shared" si="0"/>
        <v>0</v>
      </c>
      <c r="M9" s="1393">
        <f t="shared" si="0"/>
        <v>53</v>
      </c>
      <c r="N9" s="2054">
        <f t="shared" si="0"/>
        <v>53</v>
      </c>
      <c r="O9" s="1393">
        <f t="shared" si="0"/>
        <v>1</v>
      </c>
      <c r="P9" s="1393">
        <f t="shared" si="0"/>
        <v>78</v>
      </c>
      <c r="Q9" s="2054">
        <f t="shared" si="0"/>
        <v>79</v>
      </c>
      <c r="R9" s="2054">
        <f t="shared" si="0"/>
        <v>1</v>
      </c>
      <c r="S9" s="2054">
        <f t="shared" si="0"/>
        <v>269</v>
      </c>
      <c r="T9" s="2087">
        <f t="shared" si="0"/>
        <v>270</v>
      </c>
    </row>
    <row r="10" spans="1:20" ht="27.75" hidden="1" customHeight="1" x14ac:dyDescent="0.35">
      <c r="B10" s="2053" t="s">
        <v>33</v>
      </c>
      <c r="C10" s="1393">
        <f>C24+C17</f>
        <v>0</v>
      </c>
      <c r="D10" s="1393">
        <f t="shared" ref="D10:T11" si="1">D24+D17</f>
        <v>0</v>
      </c>
      <c r="E10" s="2054">
        <f t="shared" si="1"/>
        <v>0</v>
      </c>
      <c r="F10" s="1393">
        <f t="shared" si="1"/>
        <v>0</v>
      </c>
      <c r="G10" s="1393">
        <f t="shared" si="1"/>
        <v>0</v>
      </c>
      <c r="H10" s="2054">
        <f t="shared" si="1"/>
        <v>0</v>
      </c>
      <c r="I10" s="1393">
        <f t="shared" si="1"/>
        <v>0</v>
      </c>
      <c r="J10" s="1393">
        <f t="shared" si="1"/>
        <v>0</v>
      </c>
      <c r="K10" s="2054">
        <f t="shared" si="1"/>
        <v>0</v>
      </c>
      <c r="L10" s="1393">
        <f t="shared" si="1"/>
        <v>0</v>
      </c>
      <c r="M10" s="1393">
        <f t="shared" si="1"/>
        <v>0</v>
      </c>
      <c r="N10" s="2054">
        <f t="shared" si="1"/>
        <v>0</v>
      </c>
      <c r="O10" s="1393">
        <f t="shared" si="1"/>
        <v>0</v>
      </c>
      <c r="P10" s="1393">
        <f t="shared" si="1"/>
        <v>0</v>
      </c>
      <c r="Q10" s="2054">
        <f t="shared" si="1"/>
        <v>0</v>
      </c>
      <c r="R10" s="2054">
        <f t="shared" si="1"/>
        <v>0</v>
      </c>
      <c r="S10" s="2054">
        <f t="shared" si="1"/>
        <v>0</v>
      </c>
      <c r="T10" s="2087">
        <f t="shared" si="1"/>
        <v>0</v>
      </c>
    </row>
    <row r="11" spans="1:20" ht="34.5" customHeight="1" thickBot="1" x14ac:dyDescent="0.4">
      <c r="B11" s="2053" t="s">
        <v>34</v>
      </c>
      <c r="C11" s="1393">
        <f>C25+C18</f>
        <v>0</v>
      </c>
      <c r="D11" s="1393">
        <f>D25+D18</f>
        <v>0</v>
      </c>
      <c r="E11" s="2054">
        <f t="shared" si="1"/>
        <v>0</v>
      </c>
      <c r="F11" s="1393">
        <f t="shared" si="1"/>
        <v>0</v>
      </c>
      <c r="G11" s="1393">
        <f t="shared" si="1"/>
        <v>0</v>
      </c>
      <c r="H11" s="2054">
        <f t="shared" si="1"/>
        <v>0</v>
      </c>
      <c r="I11" s="1393">
        <f t="shared" si="1"/>
        <v>0</v>
      </c>
      <c r="J11" s="1393">
        <f t="shared" si="1"/>
        <v>2</v>
      </c>
      <c r="K11" s="2054">
        <f t="shared" si="1"/>
        <v>2</v>
      </c>
      <c r="L11" s="1393">
        <f t="shared" si="1"/>
        <v>0</v>
      </c>
      <c r="M11" s="1393">
        <f t="shared" si="1"/>
        <v>0</v>
      </c>
      <c r="N11" s="2054">
        <f t="shared" si="1"/>
        <v>0</v>
      </c>
      <c r="O11" s="1393">
        <f t="shared" si="1"/>
        <v>1</v>
      </c>
      <c r="P11" s="1393">
        <f t="shared" si="1"/>
        <v>2</v>
      </c>
      <c r="Q11" s="2054">
        <f t="shared" si="1"/>
        <v>3</v>
      </c>
      <c r="R11" s="2054">
        <f t="shared" si="1"/>
        <v>1</v>
      </c>
      <c r="S11" s="2054">
        <f t="shared" si="1"/>
        <v>4</v>
      </c>
      <c r="T11" s="2087">
        <f t="shared" si="1"/>
        <v>5</v>
      </c>
    </row>
    <row r="12" spans="1:20" ht="33" hidden="1" customHeight="1" thickBot="1" x14ac:dyDescent="0.4">
      <c r="B12" s="2055"/>
      <c r="C12" s="1393">
        <f t="shared" ref="C12:N12" si="2">C27+C19</f>
        <v>0</v>
      </c>
      <c r="D12" s="1436">
        <f t="shared" si="2"/>
        <v>0</v>
      </c>
      <c r="E12" s="1417">
        <f t="shared" si="2"/>
        <v>0</v>
      </c>
      <c r="F12" s="1393">
        <f t="shared" si="2"/>
        <v>0</v>
      </c>
      <c r="G12" s="1436">
        <f t="shared" si="2"/>
        <v>0</v>
      </c>
      <c r="H12" s="1417">
        <f t="shared" si="2"/>
        <v>0</v>
      </c>
      <c r="I12" s="1393">
        <f t="shared" si="2"/>
        <v>0</v>
      </c>
      <c r="J12" s="1436">
        <f t="shared" si="2"/>
        <v>0</v>
      </c>
      <c r="K12" s="1417">
        <f t="shared" si="2"/>
        <v>0</v>
      </c>
      <c r="L12" s="1393">
        <f t="shared" si="2"/>
        <v>0</v>
      </c>
      <c r="M12" s="1436">
        <f t="shared" si="2"/>
        <v>0</v>
      </c>
      <c r="N12" s="1417">
        <f t="shared" si="2"/>
        <v>0</v>
      </c>
      <c r="O12" s="1393">
        <f>O27+O19</f>
        <v>0</v>
      </c>
      <c r="P12" s="1436">
        <f>P27+P19</f>
        <v>0</v>
      </c>
      <c r="Q12" s="1417">
        <f>Q27+Q19</f>
        <v>0</v>
      </c>
      <c r="R12" s="2056">
        <f>C12+F12+I12+L12+O12</f>
        <v>0</v>
      </c>
      <c r="S12" s="2057">
        <f>D12+G12+J12+M12+P12</f>
        <v>0</v>
      </c>
      <c r="T12" s="2058">
        <f>SUM(R12:S12)</f>
        <v>0</v>
      </c>
    </row>
    <row r="13" spans="1:20" ht="34.5" customHeight="1" thickBot="1" x14ac:dyDescent="0.4">
      <c r="B13" s="2044" t="s">
        <v>16</v>
      </c>
      <c r="C13" s="799">
        <f t="shared" ref="C13:H13" si="3">SUM(C9:C12)</f>
        <v>0</v>
      </c>
      <c r="D13" s="2059">
        <f t="shared" si="3"/>
        <v>41</v>
      </c>
      <c r="E13" s="2060">
        <f t="shared" si="3"/>
        <v>41</v>
      </c>
      <c r="F13" s="2013">
        <f t="shared" si="3"/>
        <v>0</v>
      </c>
      <c r="G13" s="2059">
        <f t="shared" si="3"/>
        <v>37</v>
      </c>
      <c r="H13" s="2061">
        <f t="shared" si="3"/>
        <v>37</v>
      </c>
      <c r="I13" s="799">
        <f>SUM(I9+I11)</f>
        <v>0</v>
      </c>
      <c r="J13" s="2059">
        <f t="shared" ref="J13:T13" si="4">SUM(J9:J12)</f>
        <v>62</v>
      </c>
      <c r="K13" s="2060">
        <f t="shared" si="4"/>
        <v>62</v>
      </c>
      <c r="L13" s="2013">
        <f t="shared" si="4"/>
        <v>0</v>
      </c>
      <c r="M13" s="2059">
        <f t="shared" si="4"/>
        <v>53</v>
      </c>
      <c r="N13" s="2061">
        <f t="shared" si="4"/>
        <v>53</v>
      </c>
      <c r="O13" s="799">
        <f t="shared" si="4"/>
        <v>2</v>
      </c>
      <c r="P13" s="2059">
        <f t="shared" si="4"/>
        <v>80</v>
      </c>
      <c r="Q13" s="2060">
        <f t="shared" si="4"/>
        <v>82</v>
      </c>
      <c r="R13" s="2013">
        <f t="shared" si="4"/>
        <v>2</v>
      </c>
      <c r="S13" s="2059">
        <f t="shared" si="4"/>
        <v>273</v>
      </c>
      <c r="T13" s="2060">
        <f t="shared" si="4"/>
        <v>275</v>
      </c>
    </row>
    <row r="14" spans="1:20" ht="30.75" customHeight="1" thickBot="1" x14ac:dyDescent="0.4">
      <c r="B14" s="5" t="s">
        <v>23</v>
      </c>
      <c r="C14" s="2062"/>
      <c r="D14" s="2063"/>
      <c r="E14" s="2064"/>
      <c r="F14" s="2065"/>
      <c r="G14" s="2063"/>
      <c r="H14" s="2064"/>
      <c r="I14" s="2065"/>
      <c r="J14" s="2063"/>
      <c r="K14" s="2064"/>
      <c r="L14" s="2065"/>
      <c r="M14" s="2063"/>
      <c r="N14" s="2064"/>
      <c r="O14" s="2062"/>
      <c r="P14" s="2063"/>
      <c r="Q14" s="2064"/>
      <c r="R14" s="2065"/>
      <c r="S14" s="2065"/>
      <c r="T14" s="2066"/>
    </row>
    <row r="15" spans="1:20" ht="30.75" customHeight="1" thickBot="1" x14ac:dyDescent="0.4">
      <c r="B15" s="2067" t="s">
        <v>11</v>
      </c>
      <c r="C15" s="822"/>
      <c r="D15" s="19"/>
      <c r="E15" s="2061"/>
      <c r="F15" s="822"/>
      <c r="G15" s="19"/>
      <c r="H15" s="2060"/>
      <c r="I15" s="2068"/>
      <c r="J15" s="19" t="s">
        <v>7</v>
      </c>
      <c r="K15" s="2061"/>
      <c r="L15" s="822"/>
      <c r="M15" s="19"/>
      <c r="N15" s="2061"/>
      <c r="O15" s="799"/>
      <c r="P15" s="2059"/>
      <c r="Q15" s="2061"/>
      <c r="R15" s="823"/>
      <c r="S15" s="823"/>
      <c r="T15" s="824"/>
    </row>
    <row r="16" spans="1:20" ht="30" customHeight="1" x14ac:dyDescent="0.35">
      <c r="B16" s="2053" t="s">
        <v>35</v>
      </c>
      <c r="C16" s="825"/>
      <c r="D16" s="826">
        <v>34</v>
      </c>
      <c r="E16" s="827">
        <f>SUM(C16:D16)</f>
        <v>34</v>
      </c>
      <c r="F16" s="825"/>
      <c r="G16" s="826">
        <v>36</v>
      </c>
      <c r="H16" s="827">
        <f>SUM(F16:G16)</f>
        <v>36</v>
      </c>
      <c r="I16" s="825"/>
      <c r="J16" s="826">
        <v>59</v>
      </c>
      <c r="K16" s="827">
        <f>SUM(I16:J16)</f>
        <v>59</v>
      </c>
      <c r="L16" s="825"/>
      <c r="M16" s="826">
        <v>52</v>
      </c>
      <c r="N16" s="827">
        <f>SUM(L16:M16)</f>
        <v>52</v>
      </c>
      <c r="O16" s="825">
        <v>1</v>
      </c>
      <c r="P16" s="826">
        <v>78</v>
      </c>
      <c r="Q16" s="827">
        <f>SUM(O16:P16)</f>
        <v>79</v>
      </c>
      <c r="R16" s="2069">
        <f t="shared" ref="R16:S18" si="5">C16+F16+I16+L16+O16</f>
        <v>1</v>
      </c>
      <c r="S16" s="2022">
        <f t="shared" si="5"/>
        <v>259</v>
      </c>
      <c r="T16" s="2070">
        <f>SUM(R16:S16)</f>
        <v>260</v>
      </c>
    </row>
    <row r="17" spans="2:21" ht="25.5" hidden="1" customHeight="1" thickBot="1" x14ac:dyDescent="0.4">
      <c r="B17" s="2053" t="s">
        <v>33</v>
      </c>
      <c r="C17" s="2071"/>
      <c r="D17" s="2072"/>
      <c r="E17" s="2073">
        <f>SUM(C17:D17)</f>
        <v>0</v>
      </c>
      <c r="F17" s="2071"/>
      <c r="G17" s="2072"/>
      <c r="H17" s="2073">
        <f>SUM(F17:G17)</f>
        <v>0</v>
      </c>
      <c r="I17" s="2071"/>
      <c r="J17" s="2072"/>
      <c r="K17" s="2073">
        <f>SUM(I17:J17)</f>
        <v>0</v>
      </c>
      <c r="L17" s="2071"/>
      <c r="M17" s="2072"/>
      <c r="N17" s="2073">
        <f>SUM(L17:M17)</f>
        <v>0</v>
      </c>
      <c r="O17" s="2071"/>
      <c r="P17" s="2072"/>
      <c r="Q17" s="2073">
        <f>SUM(O17:P17)</f>
        <v>0</v>
      </c>
      <c r="R17" s="1460">
        <f t="shared" si="5"/>
        <v>0</v>
      </c>
      <c r="S17" s="1461">
        <f t="shared" si="5"/>
        <v>0</v>
      </c>
      <c r="T17" s="1462">
        <f>SUM(R17:S17)</f>
        <v>0</v>
      </c>
    </row>
    <row r="18" spans="2:21" ht="31.5" customHeight="1" thickBot="1" x14ac:dyDescent="0.4">
      <c r="B18" s="2053" t="s">
        <v>34</v>
      </c>
      <c r="C18" s="2074"/>
      <c r="D18" s="2075"/>
      <c r="E18" s="1465">
        <f>SUM(C18:D18)</f>
        <v>0</v>
      </c>
      <c r="F18" s="2074"/>
      <c r="G18" s="2075"/>
      <c r="H18" s="1465">
        <f>SUM(F18:G18)</f>
        <v>0</v>
      </c>
      <c r="I18" s="2074"/>
      <c r="J18" s="2075">
        <v>2</v>
      </c>
      <c r="K18" s="1465">
        <f>SUM(I18:J18)</f>
        <v>2</v>
      </c>
      <c r="L18" s="2074"/>
      <c r="M18" s="2075"/>
      <c r="N18" s="1465">
        <f>SUM(L18:M18)</f>
        <v>0</v>
      </c>
      <c r="O18" s="2074">
        <v>1</v>
      </c>
      <c r="P18" s="2075">
        <v>2</v>
      </c>
      <c r="Q18" s="1465">
        <f>SUM(O18:P18)</f>
        <v>3</v>
      </c>
      <c r="R18" s="1460">
        <f t="shared" si="5"/>
        <v>1</v>
      </c>
      <c r="S18" s="1461">
        <f t="shared" si="5"/>
        <v>4</v>
      </c>
      <c r="T18" s="1462">
        <f>SUM(R18:S18)</f>
        <v>5</v>
      </c>
    </row>
    <row r="19" spans="2:21" ht="30" hidden="1" customHeight="1" thickBot="1" x14ac:dyDescent="0.4">
      <c r="B19" s="2055"/>
      <c r="C19" s="2074">
        <v>0</v>
      </c>
      <c r="D19" s="2075">
        <v>0</v>
      </c>
      <c r="E19" s="1465">
        <f>SUM(C19:D19)</f>
        <v>0</v>
      </c>
      <c r="F19" s="2074">
        <v>0</v>
      </c>
      <c r="G19" s="2075">
        <v>0</v>
      </c>
      <c r="H19" s="1465">
        <f>SUM(F19:G19)</f>
        <v>0</v>
      </c>
      <c r="I19" s="2074">
        <v>0</v>
      </c>
      <c r="J19" s="2075">
        <v>0</v>
      </c>
      <c r="K19" s="1465">
        <f>SUM(I19:J19)</f>
        <v>0</v>
      </c>
      <c r="L19" s="2074">
        <v>0</v>
      </c>
      <c r="M19" s="2075">
        <v>0</v>
      </c>
      <c r="N19" s="1465">
        <f>SUM(L19:M19)</f>
        <v>0</v>
      </c>
      <c r="O19" s="2074">
        <v>0</v>
      </c>
      <c r="P19" s="2075">
        <v>0</v>
      </c>
      <c r="Q19" s="1465">
        <f>SUM(O19:P19)</f>
        <v>0</v>
      </c>
      <c r="R19" s="1460">
        <f>C19+F19+I19+L19+O19</f>
        <v>0</v>
      </c>
      <c r="S19" s="1461">
        <f>D19+G19+J19+M19+P19</f>
        <v>0</v>
      </c>
      <c r="T19" s="1462">
        <f>SUM(R19:S19)</f>
        <v>0</v>
      </c>
    </row>
    <row r="20" spans="2:21" ht="36" hidden="1" customHeight="1" thickBot="1" x14ac:dyDescent="0.4">
      <c r="B20" s="2055"/>
      <c r="C20" s="2074">
        <v>0</v>
      </c>
      <c r="D20" s="2075">
        <v>0</v>
      </c>
      <c r="E20" s="1465">
        <f>SUM(C20:D20)</f>
        <v>0</v>
      </c>
      <c r="F20" s="2074">
        <v>0</v>
      </c>
      <c r="G20" s="2075">
        <v>0</v>
      </c>
      <c r="H20" s="1465">
        <f>SUM(F20:G20)</f>
        <v>0</v>
      </c>
      <c r="I20" s="2074">
        <v>0</v>
      </c>
      <c r="J20" s="2075">
        <v>0</v>
      </c>
      <c r="K20" s="1465">
        <f>SUM(I20:J20)</f>
        <v>0</v>
      </c>
      <c r="L20" s="2074">
        <v>0</v>
      </c>
      <c r="M20" s="2075">
        <v>0</v>
      </c>
      <c r="N20" s="1465">
        <f>SUM(L20:M20)</f>
        <v>0</v>
      </c>
      <c r="O20" s="2074">
        <v>0</v>
      </c>
      <c r="P20" s="2075">
        <v>0</v>
      </c>
      <c r="Q20" s="1465">
        <f>SUM(O20:P20)</f>
        <v>0</v>
      </c>
      <c r="R20" s="1460">
        <f>C20+F20+I20+L20+O20</f>
        <v>0</v>
      </c>
      <c r="S20" s="1461">
        <f>D20+G20+J20+M20+P20</f>
        <v>0</v>
      </c>
      <c r="T20" s="1462">
        <f>SUM(R20:S20)</f>
        <v>0</v>
      </c>
    </row>
    <row r="21" spans="2:21" ht="24.95" customHeight="1" thickBot="1" x14ac:dyDescent="0.4">
      <c r="B21" s="2076" t="s">
        <v>8</v>
      </c>
      <c r="C21" s="2062">
        <f t="shared" ref="C21:T21" si="6">SUM(C16:C20)</f>
        <v>0</v>
      </c>
      <c r="D21" s="2062">
        <f t="shared" si="6"/>
        <v>34</v>
      </c>
      <c r="E21" s="2062">
        <f t="shared" si="6"/>
        <v>34</v>
      </c>
      <c r="F21" s="2062">
        <f t="shared" si="6"/>
        <v>0</v>
      </c>
      <c r="G21" s="2062">
        <f t="shared" si="6"/>
        <v>36</v>
      </c>
      <c r="H21" s="2062">
        <f t="shared" si="6"/>
        <v>36</v>
      </c>
      <c r="I21" s="2062">
        <f t="shared" si="6"/>
        <v>0</v>
      </c>
      <c r="J21" s="2062">
        <f t="shared" si="6"/>
        <v>61</v>
      </c>
      <c r="K21" s="2062">
        <f t="shared" si="6"/>
        <v>61</v>
      </c>
      <c r="L21" s="2062">
        <f t="shared" si="6"/>
        <v>0</v>
      </c>
      <c r="M21" s="2062">
        <f t="shared" si="6"/>
        <v>52</v>
      </c>
      <c r="N21" s="2062">
        <f t="shared" si="6"/>
        <v>52</v>
      </c>
      <c r="O21" s="2062">
        <f t="shared" si="6"/>
        <v>2</v>
      </c>
      <c r="P21" s="2062">
        <f t="shared" si="6"/>
        <v>80</v>
      </c>
      <c r="Q21" s="2062">
        <f t="shared" si="6"/>
        <v>82</v>
      </c>
      <c r="R21" s="2062">
        <f t="shared" si="6"/>
        <v>2</v>
      </c>
      <c r="S21" s="2062">
        <f t="shared" si="6"/>
        <v>263</v>
      </c>
      <c r="T21" s="800">
        <f t="shared" si="6"/>
        <v>265</v>
      </c>
    </row>
    <row r="22" spans="2:21" ht="30.75" customHeight="1" x14ac:dyDescent="0.35">
      <c r="B22" s="22" t="s">
        <v>25</v>
      </c>
      <c r="C22" s="2033"/>
      <c r="D22" s="2077"/>
      <c r="E22" s="2078"/>
      <c r="F22" s="2033"/>
      <c r="G22" s="2077"/>
      <c r="H22" s="2079"/>
      <c r="I22" s="2077"/>
      <c r="J22" s="2077"/>
      <c r="K22" s="2078"/>
      <c r="L22" s="2033"/>
      <c r="M22" s="2077"/>
      <c r="N22" s="2079"/>
      <c r="O22" s="2077"/>
      <c r="P22" s="2077"/>
      <c r="Q22" s="2078"/>
      <c r="R22" s="2033"/>
      <c r="S22" s="2077"/>
      <c r="T22" s="1472"/>
    </row>
    <row r="23" spans="2:21" ht="24.95" customHeight="1" x14ac:dyDescent="0.35">
      <c r="B23" s="2053" t="s">
        <v>35</v>
      </c>
      <c r="C23" s="825">
        <v>0</v>
      </c>
      <c r="D23" s="826">
        <v>7</v>
      </c>
      <c r="E23" s="827">
        <f>SUM(C23:D23)</f>
        <v>7</v>
      </c>
      <c r="F23" s="825">
        <v>0</v>
      </c>
      <c r="G23" s="826">
        <v>1</v>
      </c>
      <c r="H23" s="2080">
        <f>SUM(F23:G23)</f>
        <v>1</v>
      </c>
      <c r="I23" s="828">
        <v>0</v>
      </c>
      <c r="J23" s="826">
        <v>1</v>
      </c>
      <c r="K23" s="827">
        <f>SUM(I23:J23)</f>
        <v>1</v>
      </c>
      <c r="L23" s="2074">
        <v>0</v>
      </c>
      <c r="M23" s="2075">
        <v>1</v>
      </c>
      <c r="N23" s="1459">
        <f>SUM(L23:M23)</f>
        <v>1</v>
      </c>
      <c r="O23" s="829">
        <v>0</v>
      </c>
      <c r="P23" s="830"/>
      <c r="Q23" s="827">
        <f>SUM(O23:P23)</f>
        <v>0</v>
      </c>
      <c r="R23" s="819">
        <f t="shared" ref="R23:S27" si="7">C23+F23+I23+L23+O23</f>
        <v>0</v>
      </c>
      <c r="S23" s="821">
        <f t="shared" si="7"/>
        <v>10</v>
      </c>
      <c r="T23" s="820">
        <f>SUM(R23:S23)</f>
        <v>10</v>
      </c>
    </row>
    <row r="24" spans="2:21" ht="24.95" hidden="1" customHeight="1" thickBot="1" x14ac:dyDescent="0.4">
      <c r="B24" s="2053" t="s">
        <v>33</v>
      </c>
      <c r="C24" s="2071">
        <v>0</v>
      </c>
      <c r="D24" s="2072">
        <v>0</v>
      </c>
      <c r="E24" s="2073">
        <f>SUM(C24:D24)</f>
        <v>0</v>
      </c>
      <c r="F24" s="2071">
        <v>0</v>
      </c>
      <c r="G24" s="2072">
        <v>0</v>
      </c>
      <c r="H24" s="1459">
        <f>SUM(F24:G24)</f>
        <v>0</v>
      </c>
      <c r="I24" s="2048">
        <v>0</v>
      </c>
      <c r="J24" s="2072">
        <v>0</v>
      </c>
      <c r="K24" s="2073">
        <f>SUM(I24:J24)</f>
        <v>0</v>
      </c>
      <c r="L24" s="2071">
        <v>0</v>
      </c>
      <c r="M24" s="2072">
        <v>0</v>
      </c>
      <c r="N24" s="2080">
        <f>SUM(L24:M24)</f>
        <v>0</v>
      </c>
      <c r="O24" s="2081">
        <v>0</v>
      </c>
      <c r="P24" s="2082">
        <v>0</v>
      </c>
      <c r="Q24" s="2073">
        <f>SUM(O24:P24)</f>
        <v>0</v>
      </c>
      <c r="R24" s="2069">
        <f t="shared" si="7"/>
        <v>0</v>
      </c>
      <c r="S24" s="2022">
        <f t="shared" si="7"/>
        <v>0</v>
      </c>
      <c r="T24" s="2070">
        <f>SUM(R24:S24)</f>
        <v>0</v>
      </c>
    </row>
    <row r="25" spans="2:21" ht="27.75" customHeight="1" thickBot="1" x14ac:dyDescent="0.4">
      <c r="B25" s="2053" t="s">
        <v>34</v>
      </c>
      <c r="C25" s="2074">
        <v>0</v>
      </c>
      <c r="D25" s="2075">
        <v>0</v>
      </c>
      <c r="E25" s="1465">
        <f>SUM(C25:D25)</f>
        <v>0</v>
      </c>
      <c r="F25" s="2074">
        <v>0</v>
      </c>
      <c r="G25" s="2075">
        <v>0</v>
      </c>
      <c r="H25" s="1459">
        <f>SUM(F25:G25)</f>
        <v>0</v>
      </c>
      <c r="I25" s="2083">
        <v>0</v>
      </c>
      <c r="J25" s="2075">
        <v>0</v>
      </c>
      <c r="K25" s="1465">
        <f>SUM(I25:J25)</f>
        <v>0</v>
      </c>
      <c r="L25" s="2074">
        <v>0</v>
      </c>
      <c r="M25" s="2075">
        <v>0</v>
      </c>
      <c r="N25" s="1459">
        <f>SUM(L25:M25)</f>
        <v>0</v>
      </c>
      <c r="O25" s="2084">
        <v>0</v>
      </c>
      <c r="P25" s="2085">
        <v>0</v>
      </c>
      <c r="Q25" s="1465">
        <f>SUM(O25:P25)</f>
        <v>0</v>
      </c>
      <c r="R25" s="1460">
        <f>C25+F25+I25+L25+O25</f>
        <v>0</v>
      </c>
      <c r="S25" s="1461">
        <f>D25+G25+J25+M25+P25</f>
        <v>0</v>
      </c>
      <c r="T25" s="1462">
        <f>SUM(R25:S25)</f>
        <v>0</v>
      </c>
    </row>
    <row r="26" spans="2:21" ht="29.25" hidden="1" customHeight="1" thickBot="1" x14ac:dyDescent="0.4">
      <c r="B26" s="2055"/>
      <c r="C26" s="2074">
        <v>0</v>
      </c>
      <c r="D26" s="2075">
        <v>0</v>
      </c>
      <c r="E26" s="1465">
        <f>SUM(C26:D26)</f>
        <v>0</v>
      </c>
      <c r="F26" s="2074">
        <v>0</v>
      </c>
      <c r="G26" s="2075">
        <v>0</v>
      </c>
      <c r="H26" s="1459">
        <f>SUM(F26:G26)</f>
        <v>0</v>
      </c>
      <c r="I26" s="2083">
        <v>0</v>
      </c>
      <c r="J26" s="2075">
        <v>0</v>
      </c>
      <c r="K26" s="1465">
        <f>SUM(I26:J26)</f>
        <v>0</v>
      </c>
      <c r="L26" s="2074">
        <v>0</v>
      </c>
      <c r="M26" s="2075">
        <v>0</v>
      </c>
      <c r="N26" s="1459">
        <f>SUM(L26:M26)</f>
        <v>0</v>
      </c>
      <c r="O26" s="2084">
        <v>0</v>
      </c>
      <c r="P26" s="2085">
        <v>0</v>
      </c>
      <c r="Q26" s="1465">
        <f>SUM(O26:P26)</f>
        <v>0</v>
      </c>
      <c r="R26" s="1460">
        <f>C26+F26+I26+L26+O26</f>
        <v>0</v>
      </c>
      <c r="S26" s="1461">
        <f>D26+G26+J26+M26+P26</f>
        <v>0</v>
      </c>
      <c r="T26" s="1462">
        <f>SUM(R26:S26)</f>
        <v>0</v>
      </c>
    </row>
    <row r="27" spans="2:21" ht="31.5" hidden="1" customHeight="1" thickBot="1" x14ac:dyDescent="0.4">
      <c r="B27" s="2055"/>
      <c r="C27" s="2074">
        <v>0</v>
      </c>
      <c r="D27" s="2075">
        <v>0</v>
      </c>
      <c r="E27" s="1465">
        <f>SUM(C27:D27)</f>
        <v>0</v>
      </c>
      <c r="F27" s="2074">
        <v>0</v>
      </c>
      <c r="G27" s="2075">
        <v>0</v>
      </c>
      <c r="H27" s="1459">
        <f>SUM(F27:G27)</f>
        <v>0</v>
      </c>
      <c r="I27" s="2083">
        <v>0</v>
      </c>
      <c r="J27" s="2075">
        <v>0</v>
      </c>
      <c r="K27" s="1465">
        <f>SUM(I27:J27)</f>
        <v>0</v>
      </c>
      <c r="L27" s="2074">
        <v>0</v>
      </c>
      <c r="M27" s="2075">
        <v>0</v>
      </c>
      <c r="N27" s="1459">
        <f>SUM(L27:M27)</f>
        <v>0</v>
      </c>
      <c r="O27" s="2084">
        <v>0</v>
      </c>
      <c r="P27" s="2085">
        <v>0</v>
      </c>
      <c r="Q27" s="1465">
        <f>SUM(O27:P27)</f>
        <v>0</v>
      </c>
      <c r="R27" s="1460">
        <f t="shared" si="7"/>
        <v>0</v>
      </c>
      <c r="S27" s="1461">
        <f t="shared" si="7"/>
        <v>0</v>
      </c>
      <c r="T27" s="1462">
        <f>SUM(R27:S27)</f>
        <v>0</v>
      </c>
    </row>
    <row r="28" spans="2:21" ht="27" customHeight="1" thickBot="1" x14ac:dyDescent="0.4">
      <c r="B28" s="1" t="s">
        <v>13</v>
      </c>
      <c r="C28" s="2060">
        <f t="shared" ref="C28:T28" si="8">SUM(C23:C27)</f>
        <v>0</v>
      </c>
      <c r="D28" s="799">
        <f t="shared" si="8"/>
        <v>7</v>
      </c>
      <c r="E28" s="2014">
        <f t="shared" si="8"/>
        <v>7</v>
      </c>
      <c r="F28" s="799">
        <f t="shared" si="8"/>
        <v>0</v>
      </c>
      <c r="G28" s="799">
        <f t="shared" si="8"/>
        <v>1</v>
      </c>
      <c r="H28" s="800">
        <f t="shared" si="8"/>
        <v>1</v>
      </c>
      <c r="I28" s="2013">
        <f t="shared" si="8"/>
        <v>0</v>
      </c>
      <c r="J28" s="799">
        <f t="shared" si="8"/>
        <v>1</v>
      </c>
      <c r="K28" s="799">
        <f t="shared" si="8"/>
        <v>1</v>
      </c>
      <c r="L28" s="799">
        <f t="shared" si="8"/>
        <v>0</v>
      </c>
      <c r="M28" s="799">
        <f t="shared" si="8"/>
        <v>1</v>
      </c>
      <c r="N28" s="799">
        <f t="shared" si="8"/>
        <v>1</v>
      </c>
      <c r="O28" s="799">
        <f t="shared" si="8"/>
        <v>0</v>
      </c>
      <c r="P28" s="799">
        <f t="shared" si="8"/>
        <v>0</v>
      </c>
      <c r="Q28" s="2014">
        <f t="shared" si="8"/>
        <v>0</v>
      </c>
      <c r="R28" s="799">
        <f t="shared" si="8"/>
        <v>0</v>
      </c>
      <c r="S28" s="799">
        <f t="shared" si="8"/>
        <v>10</v>
      </c>
      <c r="T28" s="800">
        <f t="shared" si="8"/>
        <v>10</v>
      </c>
    </row>
    <row r="29" spans="2:21" ht="30.75" customHeight="1" thickBot="1" x14ac:dyDescent="0.4">
      <c r="B29" s="1702" t="s">
        <v>10</v>
      </c>
      <c r="C29" s="831">
        <f t="shared" ref="C29:T29" si="9">C21</f>
        <v>0</v>
      </c>
      <c r="D29" s="832">
        <f>D21</f>
        <v>34</v>
      </c>
      <c r="E29" s="833">
        <f t="shared" si="9"/>
        <v>34</v>
      </c>
      <c r="F29" s="834">
        <f t="shared" si="9"/>
        <v>0</v>
      </c>
      <c r="G29" s="832">
        <f t="shared" si="9"/>
        <v>36</v>
      </c>
      <c r="H29" s="835">
        <f t="shared" si="9"/>
        <v>36</v>
      </c>
      <c r="I29" s="831">
        <f t="shared" si="9"/>
        <v>0</v>
      </c>
      <c r="J29" s="832">
        <f t="shared" si="9"/>
        <v>61</v>
      </c>
      <c r="K29" s="833">
        <f t="shared" si="9"/>
        <v>61</v>
      </c>
      <c r="L29" s="834">
        <f t="shared" si="9"/>
        <v>0</v>
      </c>
      <c r="M29" s="832">
        <f t="shared" si="9"/>
        <v>52</v>
      </c>
      <c r="N29" s="835">
        <f t="shared" si="9"/>
        <v>52</v>
      </c>
      <c r="O29" s="831">
        <f t="shared" si="9"/>
        <v>2</v>
      </c>
      <c r="P29" s="832">
        <f t="shared" si="9"/>
        <v>80</v>
      </c>
      <c r="Q29" s="833">
        <f t="shared" si="9"/>
        <v>82</v>
      </c>
      <c r="R29" s="834">
        <f t="shared" si="9"/>
        <v>2</v>
      </c>
      <c r="S29" s="832">
        <f t="shared" si="9"/>
        <v>263</v>
      </c>
      <c r="T29" s="833">
        <f t="shared" si="9"/>
        <v>265</v>
      </c>
      <c r="U29" s="440"/>
    </row>
    <row r="30" spans="2:21" ht="37.5" customHeight="1" thickBot="1" x14ac:dyDescent="0.4">
      <c r="B30" s="12" t="s">
        <v>17</v>
      </c>
      <c r="C30" s="2091">
        <f t="shared" ref="C30:T30" si="10">C28</f>
        <v>0</v>
      </c>
      <c r="D30" s="2092">
        <f t="shared" si="10"/>
        <v>7</v>
      </c>
      <c r="E30" s="2093">
        <f t="shared" si="10"/>
        <v>7</v>
      </c>
      <c r="F30" s="2094">
        <f t="shared" si="10"/>
        <v>0</v>
      </c>
      <c r="G30" s="2092">
        <f t="shared" si="10"/>
        <v>1</v>
      </c>
      <c r="H30" s="2095">
        <f t="shared" si="10"/>
        <v>1</v>
      </c>
      <c r="I30" s="2091">
        <f t="shared" si="10"/>
        <v>0</v>
      </c>
      <c r="J30" s="2092">
        <f t="shared" si="10"/>
        <v>1</v>
      </c>
      <c r="K30" s="2093">
        <f t="shared" si="10"/>
        <v>1</v>
      </c>
      <c r="L30" s="2094">
        <f t="shared" si="10"/>
        <v>0</v>
      </c>
      <c r="M30" s="2092">
        <f t="shared" si="10"/>
        <v>1</v>
      </c>
      <c r="N30" s="2095">
        <f t="shared" si="10"/>
        <v>1</v>
      </c>
      <c r="O30" s="2091">
        <f t="shared" si="10"/>
        <v>0</v>
      </c>
      <c r="P30" s="2092">
        <f t="shared" si="10"/>
        <v>0</v>
      </c>
      <c r="Q30" s="2093">
        <f t="shared" si="10"/>
        <v>0</v>
      </c>
      <c r="R30" s="2094">
        <f t="shared" si="10"/>
        <v>0</v>
      </c>
      <c r="S30" s="2092">
        <f t="shared" si="10"/>
        <v>10</v>
      </c>
      <c r="T30" s="2093">
        <f t="shared" si="10"/>
        <v>10</v>
      </c>
    </row>
    <row r="31" spans="2:21" ht="36" customHeight="1" thickBot="1" x14ac:dyDescent="0.4">
      <c r="B31" s="2" t="s">
        <v>18</v>
      </c>
      <c r="C31" s="2038">
        <f t="shared" ref="C31:S31" si="11">SUM(C29:C30)</f>
        <v>0</v>
      </c>
      <c r="D31" s="2096">
        <f t="shared" si="11"/>
        <v>41</v>
      </c>
      <c r="E31" s="2097">
        <f t="shared" si="11"/>
        <v>41</v>
      </c>
      <c r="F31" s="2039">
        <f t="shared" si="11"/>
        <v>0</v>
      </c>
      <c r="G31" s="2096">
        <f t="shared" si="11"/>
        <v>37</v>
      </c>
      <c r="H31" s="2098">
        <f t="shared" si="11"/>
        <v>37</v>
      </c>
      <c r="I31" s="2038">
        <f t="shared" si="11"/>
        <v>0</v>
      </c>
      <c r="J31" s="2096">
        <f t="shared" si="11"/>
        <v>62</v>
      </c>
      <c r="K31" s="2097">
        <f t="shared" si="11"/>
        <v>62</v>
      </c>
      <c r="L31" s="2039">
        <f t="shared" si="11"/>
        <v>0</v>
      </c>
      <c r="M31" s="2096">
        <f t="shared" si="11"/>
        <v>53</v>
      </c>
      <c r="N31" s="2098">
        <f t="shared" si="11"/>
        <v>53</v>
      </c>
      <c r="O31" s="2038">
        <f t="shared" si="11"/>
        <v>2</v>
      </c>
      <c r="P31" s="2096">
        <f t="shared" si="11"/>
        <v>80</v>
      </c>
      <c r="Q31" s="2097">
        <f t="shared" si="11"/>
        <v>82</v>
      </c>
      <c r="R31" s="2039">
        <f t="shared" si="11"/>
        <v>2</v>
      </c>
      <c r="S31" s="2096">
        <f t="shared" si="11"/>
        <v>273</v>
      </c>
      <c r="T31" s="2097">
        <f>SUM(T29:T30)</f>
        <v>275</v>
      </c>
    </row>
    <row r="32" spans="2:21" ht="25.5" x14ac:dyDescent="0.35">
      <c r="B32" s="436"/>
      <c r="C32" s="439"/>
      <c r="D32" s="439"/>
      <c r="E32" s="439"/>
      <c r="F32" s="439"/>
      <c r="G32" s="439"/>
      <c r="H32" s="439"/>
      <c r="I32" s="439"/>
      <c r="J32" s="439"/>
      <c r="K32" s="439"/>
      <c r="L32" s="439"/>
      <c r="M32" s="439"/>
      <c r="N32" s="439"/>
      <c r="O32" s="439"/>
      <c r="P32" s="439"/>
      <c r="Q32" s="439"/>
      <c r="R32" s="439"/>
      <c r="S32" s="439"/>
      <c r="T32" s="439"/>
    </row>
    <row r="33" spans="2:20" ht="25.5" x14ac:dyDescent="0.35">
      <c r="B33" s="436"/>
      <c r="C33" s="439"/>
      <c r="D33" s="439"/>
      <c r="E33" s="439"/>
      <c r="F33" s="439"/>
      <c r="G33" s="439"/>
      <c r="H33" s="439"/>
      <c r="I33" s="439"/>
      <c r="J33" s="439"/>
      <c r="K33" s="439"/>
      <c r="L33" s="439"/>
      <c r="M33" s="439"/>
      <c r="N33" s="439"/>
      <c r="O33" s="439"/>
      <c r="P33" s="439"/>
      <c r="Q33" s="439"/>
      <c r="R33" s="439"/>
      <c r="S33" s="439"/>
      <c r="T33" s="439"/>
    </row>
    <row r="34" spans="2:20" ht="25.5" x14ac:dyDescent="0.35">
      <c r="B34" s="3668"/>
      <c r="C34" s="3668"/>
      <c r="D34" s="3668"/>
      <c r="E34" s="3668"/>
      <c r="F34" s="3668"/>
      <c r="G34" s="3668"/>
      <c r="H34" s="3668"/>
      <c r="I34" s="3668"/>
      <c r="J34" s="3668"/>
      <c r="K34" s="3668"/>
      <c r="L34" s="3668"/>
      <c r="M34" s="3668"/>
      <c r="N34" s="3668"/>
      <c r="O34" s="3668"/>
      <c r="P34" s="3668"/>
      <c r="Q34" s="3668"/>
      <c r="R34" s="3668"/>
      <c r="S34" s="3668"/>
      <c r="T34" s="3668"/>
    </row>
    <row r="35" spans="2:20" ht="25.5" x14ac:dyDescent="0.35">
      <c r="B35" s="436"/>
      <c r="C35" s="439"/>
      <c r="D35" s="439"/>
      <c r="E35" s="439"/>
      <c r="F35" s="439"/>
      <c r="G35" s="439"/>
      <c r="H35" s="439"/>
      <c r="I35" s="439"/>
      <c r="J35" s="439"/>
      <c r="K35" s="439"/>
      <c r="L35" s="439"/>
      <c r="M35" s="439"/>
      <c r="N35" s="439"/>
      <c r="O35" s="439"/>
      <c r="P35" s="439"/>
      <c r="Q35" s="439"/>
      <c r="R35" s="439"/>
      <c r="S35" s="439"/>
      <c r="T35" s="439"/>
    </row>
    <row r="36" spans="2:20" ht="25.5" x14ac:dyDescent="0.35"/>
    <row r="37" spans="2:20" ht="25.5" x14ac:dyDescent="0.35">
      <c r="B37" s="440"/>
      <c r="C37" s="439"/>
      <c r="D37" s="439"/>
      <c r="E37" s="439"/>
      <c r="F37" s="439"/>
      <c r="G37" s="439"/>
      <c r="H37" s="439"/>
      <c r="I37" s="439"/>
      <c r="J37" s="439"/>
      <c r="K37" s="439"/>
      <c r="L37" s="439"/>
      <c r="M37" s="439"/>
      <c r="N37" s="439"/>
      <c r="O37" s="439"/>
      <c r="P37" s="439"/>
      <c r="Q37" s="439"/>
      <c r="R37" s="439"/>
      <c r="S37" s="439"/>
      <c r="T37" s="439"/>
    </row>
    <row r="38" spans="2:20" ht="25.5" x14ac:dyDescent="0.35">
      <c r="B38" s="440"/>
      <c r="C38" s="440"/>
      <c r="D38" s="440"/>
      <c r="E38" s="440"/>
      <c r="F38" s="440"/>
      <c r="G38" s="440"/>
      <c r="H38" s="440"/>
      <c r="I38" s="440"/>
      <c r="J38" s="440"/>
      <c r="K38" s="440"/>
      <c r="L38" s="440"/>
      <c r="M38" s="440"/>
      <c r="N38" s="440"/>
      <c r="O38" s="440"/>
      <c r="P38" s="440"/>
      <c r="Q38" s="440"/>
      <c r="R38" s="440"/>
      <c r="S38" s="440"/>
      <c r="T38" s="440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000"/>
  <sheetViews>
    <sheetView zoomScale="50" zoomScaleNormal="50" workbookViewId="0">
      <selection activeCell="C28" sqref="C28"/>
    </sheetView>
  </sheetViews>
  <sheetFormatPr defaultRowHeight="15" customHeight="1" x14ac:dyDescent="0.35"/>
  <cols>
    <col min="1" max="1" width="93" style="430" customWidth="1"/>
    <col min="2" max="2" width="16.140625" style="430" customWidth="1"/>
    <col min="3" max="3" width="12.140625" style="430" customWidth="1"/>
    <col min="4" max="4" width="11" style="430" customWidth="1"/>
    <col min="5" max="5" width="14.42578125" style="430" customWidth="1"/>
    <col min="6" max="6" width="11.85546875" style="430" customWidth="1"/>
    <col min="7" max="7" width="9.5703125" style="430" customWidth="1"/>
    <col min="8" max="8" width="14.28515625" style="430" customWidth="1"/>
    <col min="9" max="9" width="13.140625" style="430" customWidth="1"/>
    <col min="10" max="10" width="14.7109375" style="430" customWidth="1"/>
    <col min="11" max="12" width="10.7109375" style="430" customWidth="1"/>
    <col min="13" max="13" width="9.140625" style="430"/>
    <col min="14" max="14" width="12.85546875" style="430" customWidth="1"/>
    <col min="15" max="15" width="23.42578125" style="430" customWidth="1"/>
    <col min="16" max="17" width="9.140625" style="430"/>
    <col min="18" max="18" width="10.5703125" style="430" bestFit="1" customWidth="1"/>
    <col min="19" max="19" width="11.28515625" style="430" customWidth="1"/>
    <col min="20" max="256" width="9.140625" style="430"/>
    <col min="257" max="257" width="93" style="430" customWidth="1"/>
    <col min="258" max="258" width="16.140625" style="430" customWidth="1"/>
    <col min="259" max="259" width="12.140625" style="430" customWidth="1"/>
    <col min="260" max="260" width="11" style="430" customWidth="1"/>
    <col min="261" max="261" width="14.42578125" style="430" customWidth="1"/>
    <col min="262" max="262" width="11.85546875" style="430" customWidth="1"/>
    <col min="263" max="263" width="9.5703125" style="430" customWidth="1"/>
    <col min="264" max="264" width="14.28515625" style="430" customWidth="1"/>
    <col min="265" max="265" width="13.140625" style="430" customWidth="1"/>
    <col min="266" max="268" width="10.7109375" style="430" customWidth="1"/>
    <col min="269" max="269" width="9.140625" style="430"/>
    <col min="270" max="270" width="12.85546875" style="430" customWidth="1"/>
    <col min="271" max="271" width="23.42578125" style="430" customWidth="1"/>
    <col min="272" max="273" width="9.140625" style="430"/>
    <col min="274" max="274" width="10.5703125" style="430" bestFit="1" customWidth="1"/>
    <col min="275" max="275" width="11.28515625" style="430" customWidth="1"/>
    <col min="276" max="512" width="9.140625" style="430"/>
    <col min="513" max="513" width="93" style="430" customWidth="1"/>
    <col min="514" max="514" width="16.140625" style="430" customWidth="1"/>
    <col min="515" max="515" width="12.140625" style="430" customWidth="1"/>
    <col min="516" max="516" width="11" style="430" customWidth="1"/>
    <col min="517" max="517" width="14.42578125" style="430" customWidth="1"/>
    <col min="518" max="518" width="11.85546875" style="430" customWidth="1"/>
    <col min="519" max="519" width="9.5703125" style="430" customWidth="1"/>
    <col min="520" max="520" width="14.28515625" style="430" customWidth="1"/>
    <col min="521" max="521" width="13.140625" style="430" customWidth="1"/>
    <col min="522" max="524" width="10.7109375" style="430" customWidth="1"/>
    <col min="525" max="525" width="9.140625" style="430"/>
    <col min="526" max="526" width="12.85546875" style="430" customWidth="1"/>
    <col min="527" max="527" width="23.42578125" style="430" customWidth="1"/>
    <col min="528" max="529" width="9.140625" style="430"/>
    <col min="530" max="530" width="10.5703125" style="430" bestFit="1" customWidth="1"/>
    <col min="531" max="531" width="11.28515625" style="430" customWidth="1"/>
    <col min="532" max="768" width="9.140625" style="430"/>
    <col min="769" max="769" width="93" style="430" customWidth="1"/>
    <col min="770" max="770" width="16.140625" style="430" customWidth="1"/>
    <col min="771" max="771" width="12.140625" style="430" customWidth="1"/>
    <col min="772" max="772" width="11" style="430" customWidth="1"/>
    <col min="773" max="773" width="14.42578125" style="430" customWidth="1"/>
    <col min="774" max="774" width="11.85546875" style="430" customWidth="1"/>
    <col min="775" max="775" width="9.5703125" style="430" customWidth="1"/>
    <col min="776" max="776" width="14.28515625" style="430" customWidth="1"/>
    <col min="777" max="777" width="13.140625" style="430" customWidth="1"/>
    <col min="778" max="780" width="10.7109375" style="430" customWidth="1"/>
    <col min="781" max="781" width="9.140625" style="430"/>
    <col min="782" max="782" width="12.85546875" style="430" customWidth="1"/>
    <col min="783" max="783" width="23.42578125" style="430" customWidth="1"/>
    <col min="784" max="785" width="9.140625" style="430"/>
    <col min="786" max="786" width="10.5703125" style="430" bestFit="1" customWidth="1"/>
    <col min="787" max="787" width="11.28515625" style="430" customWidth="1"/>
    <col min="788" max="1024" width="9.140625" style="430"/>
    <col min="1025" max="1025" width="93" style="430" customWidth="1"/>
    <col min="1026" max="1026" width="16.140625" style="430" customWidth="1"/>
    <col min="1027" max="1027" width="12.140625" style="430" customWidth="1"/>
    <col min="1028" max="1028" width="11" style="430" customWidth="1"/>
    <col min="1029" max="1029" width="14.42578125" style="430" customWidth="1"/>
    <col min="1030" max="1030" width="11.85546875" style="430" customWidth="1"/>
    <col min="1031" max="1031" width="9.5703125" style="430" customWidth="1"/>
    <col min="1032" max="1032" width="14.28515625" style="430" customWidth="1"/>
    <col min="1033" max="1033" width="13.140625" style="430" customWidth="1"/>
    <col min="1034" max="1036" width="10.7109375" style="430" customWidth="1"/>
    <col min="1037" max="1037" width="9.140625" style="430"/>
    <col min="1038" max="1038" width="12.85546875" style="430" customWidth="1"/>
    <col min="1039" max="1039" width="23.42578125" style="430" customWidth="1"/>
    <col min="1040" max="1041" width="9.140625" style="430"/>
    <col min="1042" max="1042" width="10.5703125" style="430" bestFit="1" customWidth="1"/>
    <col min="1043" max="1043" width="11.28515625" style="430" customWidth="1"/>
    <col min="1044" max="1280" width="9.140625" style="430"/>
    <col min="1281" max="1281" width="93" style="430" customWidth="1"/>
    <col min="1282" max="1282" width="16.140625" style="430" customWidth="1"/>
    <col min="1283" max="1283" width="12.140625" style="430" customWidth="1"/>
    <col min="1284" max="1284" width="11" style="430" customWidth="1"/>
    <col min="1285" max="1285" width="14.42578125" style="430" customWidth="1"/>
    <col min="1286" max="1286" width="11.85546875" style="430" customWidth="1"/>
    <col min="1287" max="1287" width="9.5703125" style="430" customWidth="1"/>
    <col min="1288" max="1288" width="14.28515625" style="430" customWidth="1"/>
    <col min="1289" max="1289" width="13.140625" style="430" customWidth="1"/>
    <col min="1290" max="1292" width="10.7109375" style="430" customWidth="1"/>
    <col min="1293" max="1293" width="9.140625" style="430"/>
    <col min="1294" max="1294" width="12.85546875" style="430" customWidth="1"/>
    <col min="1295" max="1295" width="23.42578125" style="430" customWidth="1"/>
    <col min="1296" max="1297" width="9.140625" style="430"/>
    <col min="1298" max="1298" width="10.5703125" style="430" bestFit="1" customWidth="1"/>
    <col min="1299" max="1299" width="11.28515625" style="430" customWidth="1"/>
    <col min="1300" max="1536" width="9.140625" style="430"/>
    <col min="1537" max="1537" width="93" style="430" customWidth="1"/>
    <col min="1538" max="1538" width="16.140625" style="430" customWidth="1"/>
    <col min="1539" max="1539" width="12.140625" style="430" customWidth="1"/>
    <col min="1540" max="1540" width="11" style="430" customWidth="1"/>
    <col min="1541" max="1541" width="14.42578125" style="430" customWidth="1"/>
    <col min="1542" max="1542" width="11.85546875" style="430" customWidth="1"/>
    <col min="1543" max="1543" width="9.5703125" style="430" customWidth="1"/>
    <col min="1544" max="1544" width="14.28515625" style="430" customWidth="1"/>
    <col min="1545" max="1545" width="13.140625" style="430" customWidth="1"/>
    <col min="1546" max="1548" width="10.7109375" style="430" customWidth="1"/>
    <col min="1549" max="1549" width="9.140625" style="430"/>
    <col min="1550" max="1550" width="12.85546875" style="430" customWidth="1"/>
    <col min="1551" max="1551" width="23.42578125" style="430" customWidth="1"/>
    <col min="1552" max="1553" width="9.140625" style="430"/>
    <col min="1554" max="1554" width="10.5703125" style="430" bestFit="1" customWidth="1"/>
    <col min="1555" max="1555" width="11.28515625" style="430" customWidth="1"/>
    <col min="1556" max="1792" width="9.140625" style="430"/>
    <col min="1793" max="1793" width="93" style="430" customWidth="1"/>
    <col min="1794" max="1794" width="16.140625" style="430" customWidth="1"/>
    <col min="1795" max="1795" width="12.140625" style="430" customWidth="1"/>
    <col min="1796" max="1796" width="11" style="430" customWidth="1"/>
    <col min="1797" max="1797" width="14.42578125" style="430" customWidth="1"/>
    <col min="1798" max="1798" width="11.85546875" style="430" customWidth="1"/>
    <col min="1799" max="1799" width="9.5703125" style="430" customWidth="1"/>
    <col min="1800" max="1800" width="14.28515625" style="430" customWidth="1"/>
    <col min="1801" max="1801" width="13.140625" style="430" customWidth="1"/>
    <col min="1802" max="1804" width="10.7109375" style="430" customWidth="1"/>
    <col min="1805" max="1805" width="9.140625" style="430"/>
    <col min="1806" max="1806" width="12.85546875" style="430" customWidth="1"/>
    <col min="1807" max="1807" width="23.42578125" style="430" customWidth="1"/>
    <col min="1808" max="1809" width="9.140625" style="430"/>
    <col min="1810" max="1810" width="10.5703125" style="430" bestFit="1" customWidth="1"/>
    <col min="1811" max="1811" width="11.28515625" style="430" customWidth="1"/>
    <col min="1812" max="2048" width="9.140625" style="430"/>
    <col min="2049" max="2049" width="93" style="430" customWidth="1"/>
    <col min="2050" max="2050" width="16.140625" style="430" customWidth="1"/>
    <col min="2051" max="2051" width="12.140625" style="430" customWidth="1"/>
    <col min="2052" max="2052" width="11" style="430" customWidth="1"/>
    <col min="2053" max="2053" width="14.42578125" style="430" customWidth="1"/>
    <col min="2054" max="2054" width="11.85546875" style="430" customWidth="1"/>
    <col min="2055" max="2055" width="9.5703125" style="430" customWidth="1"/>
    <col min="2056" max="2056" width="14.28515625" style="430" customWidth="1"/>
    <col min="2057" max="2057" width="13.140625" style="430" customWidth="1"/>
    <col min="2058" max="2060" width="10.7109375" style="430" customWidth="1"/>
    <col min="2061" max="2061" width="9.140625" style="430"/>
    <col min="2062" max="2062" width="12.85546875" style="430" customWidth="1"/>
    <col min="2063" max="2063" width="23.42578125" style="430" customWidth="1"/>
    <col min="2064" max="2065" width="9.140625" style="430"/>
    <col min="2066" max="2066" width="10.5703125" style="430" bestFit="1" customWidth="1"/>
    <col min="2067" max="2067" width="11.28515625" style="430" customWidth="1"/>
    <col min="2068" max="2304" width="9.140625" style="430"/>
    <col min="2305" max="2305" width="93" style="430" customWidth="1"/>
    <col min="2306" max="2306" width="16.140625" style="430" customWidth="1"/>
    <col min="2307" max="2307" width="12.140625" style="430" customWidth="1"/>
    <col min="2308" max="2308" width="11" style="430" customWidth="1"/>
    <col min="2309" max="2309" width="14.42578125" style="430" customWidth="1"/>
    <col min="2310" max="2310" width="11.85546875" style="430" customWidth="1"/>
    <col min="2311" max="2311" width="9.5703125" style="430" customWidth="1"/>
    <col min="2312" max="2312" width="14.28515625" style="430" customWidth="1"/>
    <col min="2313" max="2313" width="13.140625" style="430" customWidth="1"/>
    <col min="2314" max="2316" width="10.7109375" style="430" customWidth="1"/>
    <col min="2317" max="2317" width="9.140625" style="430"/>
    <col min="2318" max="2318" width="12.85546875" style="430" customWidth="1"/>
    <col min="2319" max="2319" width="23.42578125" style="430" customWidth="1"/>
    <col min="2320" max="2321" width="9.140625" style="430"/>
    <col min="2322" max="2322" width="10.5703125" style="430" bestFit="1" customWidth="1"/>
    <col min="2323" max="2323" width="11.28515625" style="430" customWidth="1"/>
    <col min="2324" max="2560" width="9.140625" style="430"/>
    <col min="2561" max="2561" width="93" style="430" customWidth="1"/>
    <col min="2562" max="2562" width="16.140625" style="430" customWidth="1"/>
    <col min="2563" max="2563" width="12.140625" style="430" customWidth="1"/>
    <col min="2564" max="2564" width="11" style="430" customWidth="1"/>
    <col min="2565" max="2565" width="14.42578125" style="430" customWidth="1"/>
    <col min="2566" max="2566" width="11.85546875" style="430" customWidth="1"/>
    <col min="2567" max="2567" width="9.5703125" style="430" customWidth="1"/>
    <col min="2568" max="2568" width="14.28515625" style="430" customWidth="1"/>
    <col min="2569" max="2569" width="13.140625" style="430" customWidth="1"/>
    <col min="2570" max="2572" width="10.7109375" style="430" customWidth="1"/>
    <col min="2573" max="2573" width="9.140625" style="430"/>
    <col min="2574" max="2574" width="12.85546875" style="430" customWidth="1"/>
    <col min="2575" max="2575" width="23.42578125" style="430" customWidth="1"/>
    <col min="2576" max="2577" width="9.140625" style="430"/>
    <col min="2578" max="2578" width="10.5703125" style="430" bestFit="1" customWidth="1"/>
    <col min="2579" max="2579" width="11.28515625" style="430" customWidth="1"/>
    <col min="2580" max="2816" width="9.140625" style="430"/>
    <col min="2817" max="2817" width="93" style="430" customWidth="1"/>
    <col min="2818" max="2818" width="16.140625" style="430" customWidth="1"/>
    <col min="2819" max="2819" width="12.140625" style="430" customWidth="1"/>
    <col min="2820" max="2820" width="11" style="430" customWidth="1"/>
    <col min="2821" max="2821" width="14.42578125" style="430" customWidth="1"/>
    <col min="2822" max="2822" width="11.85546875" style="430" customWidth="1"/>
    <col min="2823" max="2823" width="9.5703125" style="430" customWidth="1"/>
    <col min="2824" max="2824" width="14.28515625" style="430" customWidth="1"/>
    <col min="2825" max="2825" width="13.140625" style="430" customWidth="1"/>
    <col min="2826" max="2828" width="10.7109375" style="430" customWidth="1"/>
    <col min="2829" max="2829" width="9.140625" style="430"/>
    <col min="2830" max="2830" width="12.85546875" style="430" customWidth="1"/>
    <col min="2831" max="2831" width="23.42578125" style="430" customWidth="1"/>
    <col min="2832" max="2833" width="9.140625" style="430"/>
    <col min="2834" max="2834" width="10.5703125" style="430" bestFit="1" customWidth="1"/>
    <col min="2835" max="2835" width="11.28515625" style="430" customWidth="1"/>
    <col min="2836" max="3072" width="9.140625" style="430"/>
    <col min="3073" max="3073" width="93" style="430" customWidth="1"/>
    <col min="3074" max="3074" width="16.140625" style="430" customWidth="1"/>
    <col min="3075" max="3075" width="12.140625" style="430" customWidth="1"/>
    <col min="3076" max="3076" width="11" style="430" customWidth="1"/>
    <col min="3077" max="3077" width="14.42578125" style="430" customWidth="1"/>
    <col min="3078" max="3078" width="11.85546875" style="430" customWidth="1"/>
    <col min="3079" max="3079" width="9.5703125" style="430" customWidth="1"/>
    <col min="3080" max="3080" width="14.28515625" style="430" customWidth="1"/>
    <col min="3081" max="3081" width="13.140625" style="430" customWidth="1"/>
    <col min="3082" max="3084" width="10.7109375" style="430" customWidth="1"/>
    <col min="3085" max="3085" width="9.140625" style="430"/>
    <col min="3086" max="3086" width="12.85546875" style="430" customWidth="1"/>
    <col min="3087" max="3087" width="23.42578125" style="430" customWidth="1"/>
    <col min="3088" max="3089" width="9.140625" style="430"/>
    <col min="3090" max="3090" width="10.5703125" style="430" bestFit="1" customWidth="1"/>
    <col min="3091" max="3091" width="11.28515625" style="430" customWidth="1"/>
    <col min="3092" max="3328" width="9.140625" style="430"/>
    <col min="3329" max="3329" width="93" style="430" customWidth="1"/>
    <col min="3330" max="3330" width="16.140625" style="430" customWidth="1"/>
    <col min="3331" max="3331" width="12.140625" style="430" customWidth="1"/>
    <col min="3332" max="3332" width="11" style="430" customWidth="1"/>
    <col min="3333" max="3333" width="14.42578125" style="430" customWidth="1"/>
    <col min="3334" max="3334" width="11.85546875" style="430" customWidth="1"/>
    <col min="3335" max="3335" width="9.5703125" style="430" customWidth="1"/>
    <col min="3336" max="3336" width="14.28515625" style="430" customWidth="1"/>
    <col min="3337" max="3337" width="13.140625" style="430" customWidth="1"/>
    <col min="3338" max="3340" width="10.7109375" style="430" customWidth="1"/>
    <col min="3341" max="3341" width="9.140625" style="430"/>
    <col min="3342" max="3342" width="12.85546875" style="430" customWidth="1"/>
    <col min="3343" max="3343" width="23.42578125" style="430" customWidth="1"/>
    <col min="3344" max="3345" width="9.140625" style="430"/>
    <col min="3346" max="3346" width="10.5703125" style="430" bestFit="1" customWidth="1"/>
    <col min="3347" max="3347" width="11.28515625" style="430" customWidth="1"/>
    <col min="3348" max="3584" width="9.140625" style="430"/>
    <col min="3585" max="3585" width="93" style="430" customWidth="1"/>
    <col min="3586" max="3586" width="16.140625" style="430" customWidth="1"/>
    <col min="3587" max="3587" width="12.140625" style="430" customWidth="1"/>
    <col min="3588" max="3588" width="11" style="430" customWidth="1"/>
    <col min="3589" max="3589" width="14.42578125" style="430" customWidth="1"/>
    <col min="3590" max="3590" width="11.85546875" style="430" customWidth="1"/>
    <col min="3591" max="3591" width="9.5703125" style="430" customWidth="1"/>
    <col min="3592" max="3592" width="14.28515625" style="430" customWidth="1"/>
    <col min="3593" max="3593" width="13.140625" style="430" customWidth="1"/>
    <col min="3594" max="3596" width="10.7109375" style="430" customWidth="1"/>
    <col min="3597" max="3597" width="9.140625" style="430"/>
    <col min="3598" max="3598" width="12.85546875" style="430" customWidth="1"/>
    <col min="3599" max="3599" width="23.42578125" style="430" customWidth="1"/>
    <col min="3600" max="3601" width="9.140625" style="430"/>
    <col min="3602" max="3602" width="10.5703125" style="430" bestFit="1" customWidth="1"/>
    <col min="3603" max="3603" width="11.28515625" style="430" customWidth="1"/>
    <col min="3604" max="3840" width="9.140625" style="430"/>
    <col min="3841" max="3841" width="93" style="430" customWidth="1"/>
    <col min="3842" max="3842" width="16.140625" style="430" customWidth="1"/>
    <col min="3843" max="3843" width="12.140625" style="430" customWidth="1"/>
    <col min="3844" max="3844" width="11" style="430" customWidth="1"/>
    <col min="3845" max="3845" width="14.42578125" style="430" customWidth="1"/>
    <col min="3846" max="3846" width="11.85546875" style="430" customWidth="1"/>
    <col min="3847" max="3847" width="9.5703125" style="430" customWidth="1"/>
    <col min="3848" max="3848" width="14.28515625" style="430" customWidth="1"/>
    <col min="3849" max="3849" width="13.140625" style="430" customWidth="1"/>
    <col min="3850" max="3852" width="10.7109375" style="430" customWidth="1"/>
    <col min="3853" max="3853" width="9.140625" style="430"/>
    <col min="3854" max="3854" width="12.85546875" style="430" customWidth="1"/>
    <col min="3855" max="3855" width="23.42578125" style="430" customWidth="1"/>
    <col min="3856" max="3857" width="9.140625" style="430"/>
    <col min="3858" max="3858" width="10.5703125" style="430" bestFit="1" customWidth="1"/>
    <col min="3859" max="3859" width="11.28515625" style="430" customWidth="1"/>
    <col min="3860" max="4096" width="9.140625" style="430"/>
    <col min="4097" max="4097" width="93" style="430" customWidth="1"/>
    <col min="4098" max="4098" width="16.140625" style="430" customWidth="1"/>
    <col min="4099" max="4099" width="12.140625" style="430" customWidth="1"/>
    <col min="4100" max="4100" width="11" style="430" customWidth="1"/>
    <col min="4101" max="4101" width="14.42578125" style="430" customWidth="1"/>
    <col min="4102" max="4102" width="11.85546875" style="430" customWidth="1"/>
    <col min="4103" max="4103" width="9.5703125" style="430" customWidth="1"/>
    <col min="4104" max="4104" width="14.28515625" style="430" customWidth="1"/>
    <col min="4105" max="4105" width="13.140625" style="430" customWidth="1"/>
    <col min="4106" max="4108" width="10.7109375" style="430" customWidth="1"/>
    <col min="4109" max="4109" width="9.140625" style="430"/>
    <col min="4110" max="4110" width="12.85546875" style="430" customWidth="1"/>
    <col min="4111" max="4111" width="23.42578125" style="430" customWidth="1"/>
    <col min="4112" max="4113" width="9.140625" style="430"/>
    <col min="4114" max="4114" width="10.5703125" style="430" bestFit="1" customWidth="1"/>
    <col min="4115" max="4115" width="11.28515625" style="430" customWidth="1"/>
    <col min="4116" max="4352" width="9.140625" style="430"/>
    <col min="4353" max="4353" width="93" style="430" customWidth="1"/>
    <col min="4354" max="4354" width="16.140625" style="430" customWidth="1"/>
    <col min="4355" max="4355" width="12.140625" style="430" customWidth="1"/>
    <col min="4356" max="4356" width="11" style="430" customWidth="1"/>
    <col min="4357" max="4357" width="14.42578125" style="430" customWidth="1"/>
    <col min="4358" max="4358" width="11.85546875" style="430" customWidth="1"/>
    <col min="4359" max="4359" width="9.5703125" style="430" customWidth="1"/>
    <col min="4360" max="4360" width="14.28515625" style="430" customWidth="1"/>
    <col min="4361" max="4361" width="13.140625" style="430" customWidth="1"/>
    <col min="4362" max="4364" width="10.7109375" style="430" customWidth="1"/>
    <col min="4365" max="4365" width="9.140625" style="430"/>
    <col min="4366" max="4366" width="12.85546875" style="430" customWidth="1"/>
    <col min="4367" max="4367" width="23.42578125" style="430" customWidth="1"/>
    <col min="4368" max="4369" width="9.140625" style="430"/>
    <col min="4370" max="4370" width="10.5703125" style="430" bestFit="1" customWidth="1"/>
    <col min="4371" max="4371" width="11.28515625" style="430" customWidth="1"/>
    <col min="4372" max="4608" width="9.140625" style="430"/>
    <col min="4609" max="4609" width="93" style="430" customWidth="1"/>
    <col min="4610" max="4610" width="16.140625" style="430" customWidth="1"/>
    <col min="4611" max="4611" width="12.140625" style="430" customWidth="1"/>
    <col min="4612" max="4612" width="11" style="430" customWidth="1"/>
    <col min="4613" max="4613" width="14.42578125" style="430" customWidth="1"/>
    <col min="4614" max="4614" width="11.85546875" style="430" customWidth="1"/>
    <col min="4615" max="4615" width="9.5703125" style="430" customWidth="1"/>
    <col min="4616" max="4616" width="14.28515625" style="430" customWidth="1"/>
    <col min="4617" max="4617" width="13.140625" style="430" customWidth="1"/>
    <col min="4618" max="4620" width="10.7109375" style="430" customWidth="1"/>
    <col min="4621" max="4621" width="9.140625" style="430"/>
    <col min="4622" max="4622" width="12.85546875" style="430" customWidth="1"/>
    <col min="4623" max="4623" width="23.42578125" style="430" customWidth="1"/>
    <col min="4624" max="4625" width="9.140625" style="430"/>
    <col min="4626" max="4626" width="10.5703125" style="430" bestFit="1" customWidth="1"/>
    <col min="4627" max="4627" width="11.28515625" style="430" customWidth="1"/>
    <col min="4628" max="4864" width="9.140625" style="430"/>
    <col min="4865" max="4865" width="93" style="430" customWidth="1"/>
    <col min="4866" max="4866" width="16.140625" style="430" customWidth="1"/>
    <col min="4867" max="4867" width="12.140625" style="430" customWidth="1"/>
    <col min="4868" max="4868" width="11" style="430" customWidth="1"/>
    <col min="4869" max="4869" width="14.42578125" style="430" customWidth="1"/>
    <col min="4870" max="4870" width="11.85546875" style="430" customWidth="1"/>
    <col min="4871" max="4871" width="9.5703125" style="430" customWidth="1"/>
    <col min="4872" max="4872" width="14.28515625" style="430" customWidth="1"/>
    <col min="4873" max="4873" width="13.140625" style="430" customWidth="1"/>
    <col min="4874" max="4876" width="10.7109375" style="430" customWidth="1"/>
    <col min="4877" max="4877" width="9.140625" style="430"/>
    <col min="4878" max="4878" width="12.85546875" style="430" customWidth="1"/>
    <col min="4879" max="4879" width="23.42578125" style="430" customWidth="1"/>
    <col min="4880" max="4881" width="9.140625" style="430"/>
    <col min="4882" max="4882" width="10.5703125" style="430" bestFit="1" customWidth="1"/>
    <col min="4883" max="4883" width="11.28515625" style="430" customWidth="1"/>
    <col min="4884" max="5120" width="9.140625" style="430"/>
    <col min="5121" max="5121" width="93" style="430" customWidth="1"/>
    <col min="5122" max="5122" width="16.140625" style="430" customWidth="1"/>
    <col min="5123" max="5123" width="12.140625" style="430" customWidth="1"/>
    <col min="5124" max="5124" width="11" style="430" customWidth="1"/>
    <col min="5125" max="5125" width="14.42578125" style="430" customWidth="1"/>
    <col min="5126" max="5126" width="11.85546875" style="430" customWidth="1"/>
    <col min="5127" max="5127" width="9.5703125" style="430" customWidth="1"/>
    <col min="5128" max="5128" width="14.28515625" style="430" customWidth="1"/>
    <col min="5129" max="5129" width="13.140625" style="430" customWidth="1"/>
    <col min="5130" max="5132" width="10.7109375" style="430" customWidth="1"/>
    <col min="5133" max="5133" width="9.140625" style="430"/>
    <col min="5134" max="5134" width="12.85546875" style="430" customWidth="1"/>
    <col min="5135" max="5135" width="23.42578125" style="430" customWidth="1"/>
    <col min="5136" max="5137" width="9.140625" style="430"/>
    <col min="5138" max="5138" width="10.5703125" style="430" bestFit="1" customWidth="1"/>
    <col min="5139" max="5139" width="11.28515625" style="430" customWidth="1"/>
    <col min="5140" max="5376" width="9.140625" style="430"/>
    <col min="5377" max="5377" width="93" style="430" customWidth="1"/>
    <col min="5378" max="5378" width="16.140625" style="430" customWidth="1"/>
    <col min="5379" max="5379" width="12.140625" style="430" customWidth="1"/>
    <col min="5380" max="5380" width="11" style="430" customWidth="1"/>
    <col min="5381" max="5381" width="14.42578125" style="430" customWidth="1"/>
    <col min="5382" max="5382" width="11.85546875" style="430" customWidth="1"/>
    <col min="5383" max="5383" width="9.5703125" style="430" customWidth="1"/>
    <col min="5384" max="5384" width="14.28515625" style="430" customWidth="1"/>
    <col min="5385" max="5385" width="13.140625" style="430" customWidth="1"/>
    <col min="5386" max="5388" width="10.7109375" style="430" customWidth="1"/>
    <col min="5389" max="5389" width="9.140625" style="430"/>
    <col min="5390" max="5390" width="12.85546875" style="430" customWidth="1"/>
    <col min="5391" max="5391" width="23.42578125" style="430" customWidth="1"/>
    <col min="5392" max="5393" width="9.140625" style="430"/>
    <col min="5394" max="5394" width="10.5703125" style="430" bestFit="1" customWidth="1"/>
    <col min="5395" max="5395" width="11.28515625" style="430" customWidth="1"/>
    <col min="5396" max="5632" width="9.140625" style="430"/>
    <col min="5633" max="5633" width="93" style="430" customWidth="1"/>
    <col min="5634" max="5634" width="16.140625" style="430" customWidth="1"/>
    <col min="5635" max="5635" width="12.140625" style="430" customWidth="1"/>
    <col min="5636" max="5636" width="11" style="430" customWidth="1"/>
    <col min="5637" max="5637" width="14.42578125" style="430" customWidth="1"/>
    <col min="5638" max="5638" width="11.85546875" style="430" customWidth="1"/>
    <col min="5639" max="5639" width="9.5703125" style="430" customWidth="1"/>
    <col min="5640" max="5640" width="14.28515625" style="430" customWidth="1"/>
    <col min="5641" max="5641" width="13.140625" style="430" customWidth="1"/>
    <col min="5642" max="5644" width="10.7109375" style="430" customWidth="1"/>
    <col min="5645" max="5645" width="9.140625" style="430"/>
    <col min="5646" max="5646" width="12.85546875" style="430" customWidth="1"/>
    <col min="5647" max="5647" width="23.42578125" style="430" customWidth="1"/>
    <col min="5648" max="5649" width="9.140625" style="430"/>
    <col min="5650" max="5650" width="10.5703125" style="430" bestFit="1" customWidth="1"/>
    <col min="5651" max="5651" width="11.28515625" style="430" customWidth="1"/>
    <col min="5652" max="5888" width="9.140625" style="430"/>
    <col min="5889" max="5889" width="93" style="430" customWidth="1"/>
    <col min="5890" max="5890" width="16.140625" style="430" customWidth="1"/>
    <col min="5891" max="5891" width="12.140625" style="430" customWidth="1"/>
    <col min="5892" max="5892" width="11" style="430" customWidth="1"/>
    <col min="5893" max="5893" width="14.42578125" style="430" customWidth="1"/>
    <col min="5894" max="5894" width="11.85546875" style="430" customWidth="1"/>
    <col min="5895" max="5895" width="9.5703125" style="430" customWidth="1"/>
    <col min="5896" max="5896" width="14.28515625" style="430" customWidth="1"/>
    <col min="5897" max="5897" width="13.140625" style="430" customWidth="1"/>
    <col min="5898" max="5900" width="10.7109375" style="430" customWidth="1"/>
    <col min="5901" max="5901" width="9.140625" style="430"/>
    <col min="5902" max="5902" width="12.85546875" style="430" customWidth="1"/>
    <col min="5903" max="5903" width="23.42578125" style="430" customWidth="1"/>
    <col min="5904" max="5905" width="9.140625" style="430"/>
    <col min="5906" max="5906" width="10.5703125" style="430" bestFit="1" customWidth="1"/>
    <col min="5907" max="5907" width="11.28515625" style="430" customWidth="1"/>
    <col min="5908" max="6144" width="9.140625" style="430"/>
    <col min="6145" max="6145" width="93" style="430" customWidth="1"/>
    <col min="6146" max="6146" width="16.140625" style="430" customWidth="1"/>
    <col min="6147" max="6147" width="12.140625" style="430" customWidth="1"/>
    <col min="6148" max="6148" width="11" style="430" customWidth="1"/>
    <col min="6149" max="6149" width="14.42578125" style="430" customWidth="1"/>
    <col min="6150" max="6150" width="11.85546875" style="430" customWidth="1"/>
    <col min="6151" max="6151" width="9.5703125" style="430" customWidth="1"/>
    <col min="6152" max="6152" width="14.28515625" style="430" customWidth="1"/>
    <col min="6153" max="6153" width="13.140625" style="430" customWidth="1"/>
    <col min="6154" max="6156" width="10.7109375" style="430" customWidth="1"/>
    <col min="6157" max="6157" width="9.140625" style="430"/>
    <col min="6158" max="6158" width="12.85546875" style="430" customWidth="1"/>
    <col min="6159" max="6159" width="23.42578125" style="430" customWidth="1"/>
    <col min="6160" max="6161" width="9.140625" style="430"/>
    <col min="6162" max="6162" width="10.5703125" style="430" bestFit="1" customWidth="1"/>
    <col min="6163" max="6163" width="11.28515625" style="430" customWidth="1"/>
    <col min="6164" max="6400" width="9.140625" style="430"/>
    <col min="6401" max="6401" width="93" style="430" customWidth="1"/>
    <col min="6402" max="6402" width="16.140625" style="430" customWidth="1"/>
    <col min="6403" max="6403" width="12.140625" style="430" customWidth="1"/>
    <col min="6404" max="6404" width="11" style="430" customWidth="1"/>
    <col min="6405" max="6405" width="14.42578125" style="430" customWidth="1"/>
    <col min="6406" max="6406" width="11.85546875" style="430" customWidth="1"/>
    <col min="6407" max="6407" width="9.5703125" style="430" customWidth="1"/>
    <col min="6408" max="6408" width="14.28515625" style="430" customWidth="1"/>
    <col min="6409" max="6409" width="13.140625" style="430" customWidth="1"/>
    <col min="6410" max="6412" width="10.7109375" style="430" customWidth="1"/>
    <col min="6413" max="6413" width="9.140625" style="430"/>
    <col min="6414" max="6414" width="12.85546875" style="430" customWidth="1"/>
    <col min="6415" max="6415" width="23.42578125" style="430" customWidth="1"/>
    <col min="6416" max="6417" width="9.140625" style="430"/>
    <col min="6418" max="6418" width="10.5703125" style="430" bestFit="1" customWidth="1"/>
    <col min="6419" max="6419" width="11.28515625" style="430" customWidth="1"/>
    <col min="6420" max="6656" width="9.140625" style="430"/>
    <col min="6657" max="6657" width="93" style="430" customWidth="1"/>
    <col min="6658" max="6658" width="16.140625" style="430" customWidth="1"/>
    <col min="6659" max="6659" width="12.140625" style="430" customWidth="1"/>
    <col min="6660" max="6660" width="11" style="430" customWidth="1"/>
    <col min="6661" max="6661" width="14.42578125" style="430" customWidth="1"/>
    <col min="6662" max="6662" width="11.85546875" style="430" customWidth="1"/>
    <col min="6663" max="6663" width="9.5703125" style="430" customWidth="1"/>
    <col min="6664" max="6664" width="14.28515625" style="430" customWidth="1"/>
    <col min="6665" max="6665" width="13.140625" style="430" customWidth="1"/>
    <col min="6666" max="6668" width="10.7109375" style="430" customWidth="1"/>
    <col min="6669" max="6669" width="9.140625" style="430"/>
    <col min="6670" max="6670" width="12.85546875" style="430" customWidth="1"/>
    <col min="6671" max="6671" width="23.42578125" style="430" customWidth="1"/>
    <col min="6672" max="6673" width="9.140625" style="430"/>
    <col min="6674" max="6674" width="10.5703125" style="430" bestFit="1" customWidth="1"/>
    <col min="6675" max="6675" width="11.28515625" style="430" customWidth="1"/>
    <col min="6676" max="6912" width="9.140625" style="430"/>
    <col min="6913" max="6913" width="93" style="430" customWidth="1"/>
    <col min="6914" max="6914" width="16.140625" style="430" customWidth="1"/>
    <col min="6915" max="6915" width="12.140625" style="430" customWidth="1"/>
    <col min="6916" max="6916" width="11" style="430" customWidth="1"/>
    <col min="6917" max="6917" width="14.42578125" style="430" customWidth="1"/>
    <col min="6918" max="6918" width="11.85546875" style="430" customWidth="1"/>
    <col min="6919" max="6919" width="9.5703125" style="430" customWidth="1"/>
    <col min="6920" max="6920" width="14.28515625" style="430" customWidth="1"/>
    <col min="6921" max="6921" width="13.140625" style="430" customWidth="1"/>
    <col min="6922" max="6924" width="10.7109375" style="430" customWidth="1"/>
    <col min="6925" max="6925" width="9.140625" style="430"/>
    <col min="6926" max="6926" width="12.85546875" style="430" customWidth="1"/>
    <col min="6927" max="6927" width="23.42578125" style="430" customWidth="1"/>
    <col min="6928" max="6929" width="9.140625" style="430"/>
    <col min="6930" max="6930" width="10.5703125" style="430" bestFit="1" customWidth="1"/>
    <col min="6931" max="6931" width="11.28515625" style="430" customWidth="1"/>
    <col min="6932" max="7168" width="9.140625" style="430"/>
    <col min="7169" max="7169" width="93" style="430" customWidth="1"/>
    <col min="7170" max="7170" width="16.140625" style="430" customWidth="1"/>
    <col min="7171" max="7171" width="12.140625" style="430" customWidth="1"/>
    <col min="7172" max="7172" width="11" style="430" customWidth="1"/>
    <col min="7173" max="7173" width="14.42578125" style="430" customWidth="1"/>
    <col min="7174" max="7174" width="11.85546875" style="430" customWidth="1"/>
    <col min="7175" max="7175" width="9.5703125" style="430" customWidth="1"/>
    <col min="7176" max="7176" width="14.28515625" style="430" customWidth="1"/>
    <col min="7177" max="7177" width="13.140625" style="430" customWidth="1"/>
    <col min="7178" max="7180" width="10.7109375" style="430" customWidth="1"/>
    <col min="7181" max="7181" width="9.140625" style="430"/>
    <col min="7182" max="7182" width="12.85546875" style="430" customWidth="1"/>
    <col min="7183" max="7183" width="23.42578125" style="430" customWidth="1"/>
    <col min="7184" max="7185" width="9.140625" style="430"/>
    <col min="7186" max="7186" width="10.5703125" style="430" bestFit="1" customWidth="1"/>
    <col min="7187" max="7187" width="11.28515625" style="430" customWidth="1"/>
    <col min="7188" max="7424" width="9.140625" style="430"/>
    <col min="7425" max="7425" width="93" style="430" customWidth="1"/>
    <col min="7426" max="7426" width="16.140625" style="430" customWidth="1"/>
    <col min="7427" max="7427" width="12.140625" style="430" customWidth="1"/>
    <col min="7428" max="7428" width="11" style="430" customWidth="1"/>
    <col min="7429" max="7429" width="14.42578125" style="430" customWidth="1"/>
    <col min="7430" max="7430" width="11.85546875" style="430" customWidth="1"/>
    <col min="7431" max="7431" width="9.5703125" style="430" customWidth="1"/>
    <col min="7432" max="7432" width="14.28515625" style="430" customWidth="1"/>
    <col min="7433" max="7433" width="13.140625" style="430" customWidth="1"/>
    <col min="7434" max="7436" width="10.7109375" style="430" customWidth="1"/>
    <col min="7437" max="7437" width="9.140625" style="430"/>
    <col min="7438" max="7438" width="12.85546875" style="430" customWidth="1"/>
    <col min="7439" max="7439" width="23.42578125" style="430" customWidth="1"/>
    <col min="7440" max="7441" width="9.140625" style="430"/>
    <col min="7442" max="7442" width="10.5703125" style="430" bestFit="1" customWidth="1"/>
    <col min="7443" max="7443" width="11.28515625" style="430" customWidth="1"/>
    <col min="7444" max="7680" width="9.140625" style="430"/>
    <col min="7681" max="7681" width="93" style="430" customWidth="1"/>
    <col min="7682" max="7682" width="16.140625" style="430" customWidth="1"/>
    <col min="7683" max="7683" width="12.140625" style="430" customWidth="1"/>
    <col min="7684" max="7684" width="11" style="430" customWidth="1"/>
    <col min="7685" max="7685" width="14.42578125" style="430" customWidth="1"/>
    <col min="7686" max="7686" width="11.85546875" style="430" customWidth="1"/>
    <col min="7687" max="7687" width="9.5703125" style="430" customWidth="1"/>
    <col min="7688" max="7688" width="14.28515625" style="430" customWidth="1"/>
    <col min="7689" max="7689" width="13.140625" style="430" customWidth="1"/>
    <col min="7690" max="7692" width="10.7109375" style="430" customWidth="1"/>
    <col min="7693" max="7693" width="9.140625" style="430"/>
    <col min="7694" max="7694" width="12.85546875" style="430" customWidth="1"/>
    <col min="7695" max="7695" width="23.42578125" style="430" customWidth="1"/>
    <col min="7696" max="7697" width="9.140625" style="430"/>
    <col min="7698" max="7698" width="10.5703125" style="430" bestFit="1" customWidth="1"/>
    <col min="7699" max="7699" width="11.28515625" style="430" customWidth="1"/>
    <col min="7700" max="7936" width="9.140625" style="430"/>
    <col min="7937" max="7937" width="93" style="430" customWidth="1"/>
    <col min="7938" max="7938" width="16.140625" style="430" customWidth="1"/>
    <col min="7939" max="7939" width="12.140625" style="430" customWidth="1"/>
    <col min="7940" max="7940" width="11" style="430" customWidth="1"/>
    <col min="7941" max="7941" width="14.42578125" style="430" customWidth="1"/>
    <col min="7942" max="7942" width="11.85546875" style="430" customWidth="1"/>
    <col min="7943" max="7943" width="9.5703125" style="430" customWidth="1"/>
    <col min="7944" max="7944" width="14.28515625" style="430" customWidth="1"/>
    <col min="7945" max="7945" width="13.140625" style="430" customWidth="1"/>
    <col min="7946" max="7948" width="10.7109375" style="430" customWidth="1"/>
    <col min="7949" max="7949" width="9.140625" style="430"/>
    <col min="7950" max="7950" width="12.85546875" style="430" customWidth="1"/>
    <col min="7951" max="7951" width="23.42578125" style="430" customWidth="1"/>
    <col min="7952" max="7953" width="9.140625" style="430"/>
    <col min="7954" max="7954" width="10.5703125" style="430" bestFit="1" customWidth="1"/>
    <col min="7955" max="7955" width="11.28515625" style="430" customWidth="1"/>
    <col min="7956" max="8192" width="9.140625" style="430"/>
    <col min="8193" max="8193" width="93" style="430" customWidth="1"/>
    <col min="8194" max="8194" width="16.140625" style="430" customWidth="1"/>
    <col min="8195" max="8195" width="12.140625" style="430" customWidth="1"/>
    <col min="8196" max="8196" width="11" style="430" customWidth="1"/>
    <col min="8197" max="8197" width="14.42578125" style="430" customWidth="1"/>
    <col min="8198" max="8198" width="11.85546875" style="430" customWidth="1"/>
    <col min="8199" max="8199" width="9.5703125" style="430" customWidth="1"/>
    <col min="8200" max="8200" width="14.28515625" style="430" customWidth="1"/>
    <col min="8201" max="8201" width="13.140625" style="430" customWidth="1"/>
    <col min="8202" max="8204" width="10.7109375" style="430" customWidth="1"/>
    <col min="8205" max="8205" width="9.140625" style="430"/>
    <col min="8206" max="8206" width="12.85546875" style="430" customWidth="1"/>
    <col min="8207" max="8207" width="23.42578125" style="430" customWidth="1"/>
    <col min="8208" max="8209" width="9.140625" style="430"/>
    <col min="8210" max="8210" width="10.5703125" style="430" bestFit="1" customWidth="1"/>
    <col min="8211" max="8211" width="11.28515625" style="430" customWidth="1"/>
    <col min="8212" max="8448" width="9.140625" style="430"/>
    <col min="8449" max="8449" width="93" style="430" customWidth="1"/>
    <col min="8450" max="8450" width="16.140625" style="430" customWidth="1"/>
    <col min="8451" max="8451" width="12.140625" style="430" customWidth="1"/>
    <col min="8452" max="8452" width="11" style="430" customWidth="1"/>
    <col min="8453" max="8453" width="14.42578125" style="430" customWidth="1"/>
    <col min="8454" max="8454" width="11.85546875" style="430" customWidth="1"/>
    <col min="8455" max="8455" width="9.5703125" style="430" customWidth="1"/>
    <col min="8456" max="8456" width="14.28515625" style="430" customWidth="1"/>
    <col min="8457" max="8457" width="13.140625" style="430" customWidth="1"/>
    <col min="8458" max="8460" width="10.7109375" style="430" customWidth="1"/>
    <col min="8461" max="8461" width="9.140625" style="430"/>
    <col min="8462" max="8462" width="12.85546875" style="430" customWidth="1"/>
    <col min="8463" max="8463" width="23.42578125" style="430" customWidth="1"/>
    <col min="8464" max="8465" width="9.140625" style="430"/>
    <col min="8466" max="8466" width="10.5703125" style="430" bestFit="1" customWidth="1"/>
    <col min="8467" max="8467" width="11.28515625" style="430" customWidth="1"/>
    <col min="8468" max="8704" width="9.140625" style="430"/>
    <col min="8705" max="8705" width="93" style="430" customWidth="1"/>
    <col min="8706" max="8706" width="16.140625" style="430" customWidth="1"/>
    <col min="8707" max="8707" width="12.140625" style="430" customWidth="1"/>
    <col min="8708" max="8708" width="11" style="430" customWidth="1"/>
    <col min="8709" max="8709" width="14.42578125" style="430" customWidth="1"/>
    <col min="8710" max="8710" width="11.85546875" style="430" customWidth="1"/>
    <col min="8711" max="8711" width="9.5703125" style="430" customWidth="1"/>
    <col min="8712" max="8712" width="14.28515625" style="430" customWidth="1"/>
    <col min="8713" max="8713" width="13.140625" style="430" customWidth="1"/>
    <col min="8714" max="8716" width="10.7109375" style="430" customWidth="1"/>
    <col min="8717" max="8717" width="9.140625" style="430"/>
    <col min="8718" max="8718" width="12.85546875" style="430" customWidth="1"/>
    <col min="8719" max="8719" width="23.42578125" style="430" customWidth="1"/>
    <col min="8720" max="8721" width="9.140625" style="430"/>
    <col min="8722" max="8722" width="10.5703125" style="430" bestFit="1" customWidth="1"/>
    <col min="8723" max="8723" width="11.28515625" style="430" customWidth="1"/>
    <col min="8724" max="8960" width="9.140625" style="430"/>
    <col min="8961" max="8961" width="93" style="430" customWidth="1"/>
    <col min="8962" max="8962" width="16.140625" style="430" customWidth="1"/>
    <col min="8963" max="8963" width="12.140625" style="430" customWidth="1"/>
    <col min="8964" max="8964" width="11" style="430" customWidth="1"/>
    <col min="8965" max="8965" width="14.42578125" style="430" customWidth="1"/>
    <col min="8966" max="8966" width="11.85546875" style="430" customWidth="1"/>
    <col min="8967" max="8967" width="9.5703125" style="430" customWidth="1"/>
    <col min="8968" max="8968" width="14.28515625" style="430" customWidth="1"/>
    <col min="8969" max="8969" width="13.140625" style="430" customWidth="1"/>
    <col min="8970" max="8972" width="10.7109375" style="430" customWidth="1"/>
    <col min="8973" max="8973" width="9.140625" style="430"/>
    <col min="8974" max="8974" width="12.85546875" style="430" customWidth="1"/>
    <col min="8975" max="8975" width="23.42578125" style="430" customWidth="1"/>
    <col min="8976" max="8977" width="9.140625" style="430"/>
    <col min="8978" max="8978" width="10.5703125" style="430" bestFit="1" customWidth="1"/>
    <col min="8979" max="8979" width="11.28515625" style="430" customWidth="1"/>
    <col min="8980" max="9216" width="9.140625" style="430"/>
    <col min="9217" max="9217" width="93" style="430" customWidth="1"/>
    <col min="9218" max="9218" width="16.140625" style="430" customWidth="1"/>
    <col min="9219" max="9219" width="12.140625" style="430" customWidth="1"/>
    <col min="9220" max="9220" width="11" style="430" customWidth="1"/>
    <col min="9221" max="9221" width="14.42578125" style="430" customWidth="1"/>
    <col min="9222" max="9222" width="11.85546875" style="430" customWidth="1"/>
    <col min="9223" max="9223" width="9.5703125" style="430" customWidth="1"/>
    <col min="9224" max="9224" width="14.28515625" style="430" customWidth="1"/>
    <col min="9225" max="9225" width="13.140625" style="430" customWidth="1"/>
    <col min="9226" max="9228" width="10.7109375" style="430" customWidth="1"/>
    <col min="9229" max="9229" width="9.140625" style="430"/>
    <col min="9230" max="9230" width="12.85546875" style="430" customWidth="1"/>
    <col min="9231" max="9231" width="23.42578125" style="430" customWidth="1"/>
    <col min="9232" max="9233" width="9.140625" style="430"/>
    <col min="9234" max="9234" width="10.5703125" style="430" bestFit="1" customWidth="1"/>
    <col min="9235" max="9235" width="11.28515625" style="430" customWidth="1"/>
    <col min="9236" max="9472" width="9.140625" style="430"/>
    <col min="9473" max="9473" width="93" style="430" customWidth="1"/>
    <col min="9474" max="9474" width="16.140625" style="430" customWidth="1"/>
    <col min="9475" max="9475" width="12.140625" style="430" customWidth="1"/>
    <col min="9476" max="9476" width="11" style="430" customWidth="1"/>
    <col min="9477" max="9477" width="14.42578125" style="430" customWidth="1"/>
    <col min="9478" max="9478" width="11.85546875" style="430" customWidth="1"/>
    <col min="9479" max="9479" width="9.5703125" style="430" customWidth="1"/>
    <col min="9480" max="9480" width="14.28515625" style="430" customWidth="1"/>
    <col min="9481" max="9481" width="13.140625" style="430" customWidth="1"/>
    <col min="9482" max="9484" width="10.7109375" style="430" customWidth="1"/>
    <col min="9485" max="9485" width="9.140625" style="430"/>
    <col min="9486" max="9486" width="12.85546875" style="430" customWidth="1"/>
    <col min="9487" max="9487" width="23.42578125" style="430" customWidth="1"/>
    <col min="9488" max="9489" width="9.140625" style="430"/>
    <col min="9490" max="9490" width="10.5703125" style="430" bestFit="1" customWidth="1"/>
    <col min="9491" max="9491" width="11.28515625" style="430" customWidth="1"/>
    <col min="9492" max="9728" width="9.140625" style="430"/>
    <col min="9729" max="9729" width="93" style="430" customWidth="1"/>
    <col min="9730" max="9730" width="16.140625" style="430" customWidth="1"/>
    <col min="9731" max="9731" width="12.140625" style="430" customWidth="1"/>
    <col min="9732" max="9732" width="11" style="430" customWidth="1"/>
    <col min="9733" max="9733" width="14.42578125" style="430" customWidth="1"/>
    <col min="9734" max="9734" width="11.85546875" style="430" customWidth="1"/>
    <col min="9735" max="9735" width="9.5703125" style="430" customWidth="1"/>
    <col min="9736" max="9736" width="14.28515625" style="430" customWidth="1"/>
    <col min="9737" max="9737" width="13.140625" style="430" customWidth="1"/>
    <col min="9738" max="9740" width="10.7109375" style="430" customWidth="1"/>
    <col min="9741" max="9741" width="9.140625" style="430"/>
    <col min="9742" max="9742" width="12.85546875" style="430" customWidth="1"/>
    <col min="9743" max="9743" width="23.42578125" style="430" customWidth="1"/>
    <col min="9744" max="9745" width="9.140625" style="430"/>
    <col min="9746" max="9746" width="10.5703125" style="430" bestFit="1" customWidth="1"/>
    <col min="9747" max="9747" width="11.28515625" style="430" customWidth="1"/>
    <col min="9748" max="9984" width="9.140625" style="430"/>
    <col min="9985" max="9985" width="93" style="430" customWidth="1"/>
    <col min="9986" max="9986" width="16.140625" style="430" customWidth="1"/>
    <col min="9987" max="9987" width="12.140625" style="430" customWidth="1"/>
    <col min="9988" max="9988" width="11" style="430" customWidth="1"/>
    <col min="9989" max="9989" width="14.42578125" style="430" customWidth="1"/>
    <col min="9990" max="9990" width="11.85546875" style="430" customWidth="1"/>
    <col min="9991" max="9991" width="9.5703125" style="430" customWidth="1"/>
    <col min="9992" max="9992" width="14.28515625" style="430" customWidth="1"/>
    <col min="9993" max="9993" width="13.140625" style="430" customWidth="1"/>
    <col min="9994" max="9996" width="10.7109375" style="430" customWidth="1"/>
    <col min="9997" max="9997" width="9.140625" style="430"/>
    <col min="9998" max="9998" width="12.85546875" style="430" customWidth="1"/>
    <col min="9999" max="9999" width="23.42578125" style="430" customWidth="1"/>
    <col min="10000" max="10001" width="9.140625" style="430"/>
    <col min="10002" max="10002" width="10.5703125" style="430" bestFit="1" customWidth="1"/>
    <col min="10003" max="10003" width="11.28515625" style="430" customWidth="1"/>
    <col min="10004" max="10240" width="9.140625" style="430"/>
    <col min="10241" max="10241" width="93" style="430" customWidth="1"/>
    <col min="10242" max="10242" width="16.140625" style="430" customWidth="1"/>
    <col min="10243" max="10243" width="12.140625" style="430" customWidth="1"/>
    <col min="10244" max="10244" width="11" style="430" customWidth="1"/>
    <col min="10245" max="10245" width="14.42578125" style="430" customWidth="1"/>
    <col min="10246" max="10246" width="11.85546875" style="430" customWidth="1"/>
    <col min="10247" max="10247" width="9.5703125" style="430" customWidth="1"/>
    <col min="10248" max="10248" width="14.28515625" style="430" customWidth="1"/>
    <col min="10249" max="10249" width="13.140625" style="430" customWidth="1"/>
    <col min="10250" max="10252" width="10.7109375" style="430" customWidth="1"/>
    <col min="10253" max="10253" width="9.140625" style="430"/>
    <col min="10254" max="10254" width="12.85546875" style="430" customWidth="1"/>
    <col min="10255" max="10255" width="23.42578125" style="430" customWidth="1"/>
    <col min="10256" max="10257" width="9.140625" style="430"/>
    <col min="10258" max="10258" width="10.5703125" style="430" bestFit="1" customWidth="1"/>
    <col min="10259" max="10259" width="11.28515625" style="430" customWidth="1"/>
    <col min="10260" max="10496" width="9.140625" style="430"/>
    <col min="10497" max="10497" width="93" style="430" customWidth="1"/>
    <col min="10498" max="10498" width="16.140625" style="430" customWidth="1"/>
    <col min="10499" max="10499" width="12.140625" style="430" customWidth="1"/>
    <col min="10500" max="10500" width="11" style="430" customWidth="1"/>
    <col min="10501" max="10501" width="14.42578125" style="430" customWidth="1"/>
    <col min="10502" max="10502" width="11.85546875" style="430" customWidth="1"/>
    <col min="10503" max="10503" width="9.5703125" style="430" customWidth="1"/>
    <col min="10504" max="10504" width="14.28515625" style="430" customWidth="1"/>
    <col min="10505" max="10505" width="13.140625" style="430" customWidth="1"/>
    <col min="10506" max="10508" width="10.7109375" style="430" customWidth="1"/>
    <col min="10509" max="10509" width="9.140625" style="430"/>
    <col min="10510" max="10510" width="12.85546875" style="430" customWidth="1"/>
    <col min="10511" max="10511" width="23.42578125" style="430" customWidth="1"/>
    <col min="10512" max="10513" width="9.140625" style="430"/>
    <col min="10514" max="10514" width="10.5703125" style="430" bestFit="1" customWidth="1"/>
    <col min="10515" max="10515" width="11.28515625" style="430" customWidth="1"/>
    <col min="10516" max="10752" width="9.140625" style="430"/>
    <col min="10753" max="10753" width="93" style="430" customWidth="1"/>
    <col min="10754" max="10754" width="16.140625" style="430" customWidth="1"/>
    <col min="10755" max="10755" width="12.140625" style="430" customWidth="1"/>
    <col min="10756" max="10756" width="11" style="430" customWidth="1"/>
    <col min="10757" max="10757" width="14.42578125" style="430" customWidth="1"/>
    <col min="10758" max="10758" width="11.85546875" style="430" customWidth="1"/>
    <col min="10759" max="10759" width="9.5703125" style="430" customWidth="1"/>
    <col min="10760" max="10760" width="14.28515625" style="430" customWidth="1"/>
    <col min="10761" max="10761" width="13.140625" style="430" customWidth="1"/>
    <col min="10762" max="10764" width="10.7109375" style="430" customWidth="1"/>
    <col min="10765" max="10765" width="9.140625" style="430"/>
    <col min="10766" max="10766" width="12.85546875" style="430" customWidth="1"/>
    <col min="10767" max="10767" width="23.42578125" style="430" customWidth="1"/>
    <col min="10768" max="10769" width="9.140625" style="430"/>
    <col min="10770" max="10770" width="10.5703125" style="430" bestFit="1" customWidth="1"/>
    <col min="10771" max="10771" width="11.28515625" style="430" customWidth="1"/>
    <col min="10772" max="11008" width="9.140625" style="430"/>
    <col min="11009" max="11009" width="93" style="430" customWidth="1"/>
    <col min="11010" max="11010" width="16.140625" style="430" customWidth="1"/>
    <col min="11011" max="11011" width="12.140625" style="430" customWidth="1"/>
    <col min="11012" max="11012" width="11" style="430" customWidth="1"/>
    <col min="11013" max="11013" width="14.42578125" style="430" customWidth="1"/>
    <col min="11014" max="11014" width="11.85546875" style="430" customWidth="1"/>
    <col min="11015" max="11015" width="9.5703125" style="430" customWidth="1"/>
    <col min="11016" max="11016" width="14.28515625" style="430" customWidth="1"/>
    <col min="11017" max="11017" width="13.140625" style="430" customWidth="1"/>
    <col min="11018" max="11020" width="10.7109375" style="430" customWidth="1"/>
    <col min="11021" max="11021" width="9.140625" style="430"/>
    <col min="11022" max="11022" width="12.85546875" style="430" customWidth="1"/>
    <col min="11023" max="11023" width="23.42578125" style="430" customWidth="1"/>
    <col min="11024" max="11025" width="9.140625" style="430"/>
    <col min="11026" max="11026" width="10.5703125" style="430" bestFit="1" customWidth="1"/>
    <col min="11027" max="11027" width="11.28515625" style="430" customWidth="1"/>
    <col min="11028" max="11264" width="9.140625" style="430"/>
    <col min="11265" max="11265" width="93" style="430" customWidth="1"/>
    <col min="11266" max="11266" width="16.140625" style="430" customWidth="1"/>
    <col min="11267" max="11267" width="12.140625" style="430" customWidth="1"/>
    <col min="11268" max="11268" width="11" style="430" customWidth="1"/>
    <col min="11269" max="11269" width="14.42578125" style="430" customWidth="1"/>
    <col min="11270" max="11270" width="11.85546875" style="430" customWidth="1"/>
    <col min="11271" max="11271" width="9.5703125" style="430" customWidth="1"/>
    <col min="11272" max="11272" width="14.28515625" style="430" customWidth="1"/>
    <col min="11273" max="11273" width="13.140625" style="430" customWidth="1"/>
    <col min="11274" max="11276" width="10.7109375" style="430" customWidth="1"/>
    <col min="11277" max="11277" width="9.140625" style="430"/>
    <col min="11278" max="11278" width="12.85546875" style="430" customWidth="1"/>
    <col min="11279" max="11279" width="23.42578125" style="430" customWidth="1"/>
    <col min="11280" max="11281" width="9.140625" style="430"/>
    <col min="11282" max="11282" width="10.5703125" style="430" bestFit="1" customWidth="1"/>
    <col min="11283" max="11283" width="11.28515625" style="430" customWidth="1"/>
    <col min="11284" max="11520" width="9.140625" style="430"/>
    <col min="11521" max="11521" width="93" style="430" customWidth="1"/>
    <col min="11522" max="11522" width="16.140625" style="430" customWidth="1"/>
    <col min="11523" max="11523" width="12.140625" style="430" customWidth="1"/>
    <col min="11524" max="11524" width="11" style="430" customWidth="1"/>
    <col min="11525" max="11525" width="14.42578125" style="430" customWidth="1"/>
    <col min="11526" max="11526" width="11.85546875" style="430" customWidth="1"/>
    <col min="11527" max="11527" width="9.5703125" style="430" customWidth="1"/>
    <col min="11528" max="11528" width="14.28515625" style="430" customWidth="1"/>
    <col min="11529" max="11529" width="13.140625" style="430" customWidth="1"/>
    <col min="11530" max="11532" width="10.7109375" style="430" customWidth="1"/>
    <col min="11533" max="11533" width="9.140625" style="430"/>
    <col min="11534" max="11534" width="12.85546875" style="430" customWidth="1"/>
    <col min="11535" max="11535" width="23.42578125" style="430" customWidth="1"/>
    <col min="11536" max="11537" width="9.140625" style="430"/>
    <col min="11538" max="11538" width="10.5703125" style="430" bestFit="1" customWidth="1"/>
    <col min="11539" max="11539" width="11.28515625" style="430" customWidth="1"/>
    <col min="11540" max="11776" width="9.140625" style="430"/>
    <col min="11777" max="11777" width="93" style="430" customWidth="1"/>
    <col min="11778" max="11778" width="16.140625" style="430" customWidth="1"/>
    <col min="11779" max="11779" width="12.140625" style="430" customWidth="1"/>
    <col min="11780" max="11780" width="11" style="430" customWidth="1"/>
    <col min="11781" max="11781" width="14.42578125" style="430" customWidth="1"/>
    <col min="11782" max="11782" width="11.85546875" style="430" customWidth="1"/>
    <col min="11783" max="11783" width="9.5703125" style="430" customWidth="1"/>
    <col min="11784" max="11784" width="14.28515625" style="430" customWidth="1"/>
    <col min="11785" max="11785" width="13.140625" style="430" customWidth="1"/>
    <col min="11786" max="11788" width="10.7109375" style="430" customWidth="1"/>
    <col min="11789" max="11789" width="9.140625" style="430"/>
    <col min="11790" max="11790" width="12.85546875" style="430" customWidth="1"/>
    <col min="11791" max="11791" width="23.42578125" style="430" customWidth="1"/>
    <col min="11792" max="11793" width="9.140625" style="430"/>
    <col min="11794" max="11794" width="10.5703125" style="430" bestFit="1" customWidth="1"/>
    <col min="11795" max="11795" width="11.28515625" style="430" customWidth="1"/>
    <col min="11796" max="12032" width="9.140625" style="430"/>
    <col min="12033" max="12033" width="93" style="430" customWidth="1"/>
    <col min="12034" max="12034" width="16.140625" style="430" customWidth="1"/>
    <col min="12035" max="12035" width="12.140625" style="430" customWidth="1"/>
    <col min="12036" max="12036" width="11" style="430" customWidth="1"/>
    <col min="12037" max="12037" width="14.42578125" style="430" customWidth="1"/>
    <col min="12038" max="12038" width="11.85546875" style="430" customWidth="1"/>
    <col min="12039" max="12039" width="9.5703125" style="430" customWidth="1"/>
    <col min="12040" max="12040" width="14.28515625" style="430" customWidth="1"/>
    <col min="12041" max="12041" width="13.140625" style="430" customWidth="1"/>
    <col min="12042" max="12044" width="10.7109375" style="430" customWidth="1"/>
    <col min="12045" max="12045" width="9.140625" style="430"/>
    <col min="12046" max="12046" width="12.85546875" style="430" customWidth="1"/>
    <col min="12047" max="12047" width="23.42578125" style="430" customWidth="1"/>
    <col min="12048" max="12049" width="9.140625" style="430"/>
    <col min="12050" max="12050" width="10.5703125" style="430" bestFit="1" customWidth="1"/>
    <col min="12051" max="12051" width="11.28515625" style="430" customWidth="1"/>
    <col min="12052" max="12288" width="9.140625" style="430"/>
    <col min="12289" max="12289" width="93" style="430" customWidth="1"/>
    <col min="12290" max="12290" width="16.140625" style="430" customWidth="1"/>
    <col min="12291" max="12291" width="12.140625" style="430" customWidth="1"/>
    <col min="12292" max="12292" width="11" style="430" customWidth="1"/>
    <col min="12293" max="12293" width="14.42578125" style="430" customWidth="1"/>
    <col min="12294" max="12294" width="11.85546875" style="430" customWidth="1"/>
    <col min="12295" max="12295" width="9.5703125" style="430" customWidth="1"/>
    <col min="12296" max="12296" width="14.28515625" style="430" customWidth="1"/>
    <col min="12297" max="12297" width="13.140625" style="430" customWidth="1"/>
    <col min="12298" max="12300" width="10.7109375" style="430" customWidth="1"/>
    <col min="12301" max="12301" width="9.140625" style="430"/>
    <col min="12302" max="12302" width="12.85546875" style="430" customWidth="1"/>
    <col min="12303" max="12303" width="23.42578125" style="430" customWidth="1"/>
    <col min="12304" max="12305" width="9.140625" style="430"/>
    <col min="12306" max="12306" width="10.5703125" style="430" bestFit="1" customWidth="1"/>
    <col min="12307" max="12307" width="11.28515625" style="430" customWidth="1"/>
    <col min="12308" max="12544" width="9.140625" style="430"/>
    <col min="12545" max="12545" width="93" style="430" customWidth="1"/>
    <col min="12546" max="12546" width="16.140625" style="430" customWidth="1"/>
    <col min="12547" max="12547" width="12.140625" style="430" customWidth="1"/>
    <col min="12548" max="12548" width="11" style="430" customWidth="1"/>
    <col min="12549" max="12549" width="14.42578125" style="430" customWidth="1"/>
    <col min="12550" max="12550" width="11.85546875" style="430" customWidth="1"/>
    <col min="12551" max="12551" width="9.5703125" style="430" customWidth="1"/>
    <col min="12552" max="12552" width="14.28515625" style="430" customWidth="1"/>
    <col min="12553" max="12553" width="13.140625" style="430" customWidth="1"/>
    <col min="12554" max="12556" width="10.7109375" style="430" customWidth="1"/>
    <col min="12557" max="12557" width="9.140625" style="430"/>
    <col min="12558" max="12558" width="12.85546875" style="430" customWidth="1"/>
    <col min="12559" max="12559" width="23.42578125" style="430" customWidth="1"/>
    <col min="12560" max="12561" width="9.140625" style="430"/>
    <col min="12562" max="12562" width="10.5703125" style="430" bestFit="1" customWidth="1"/>
    <col min="12563" max="12563" width="11.28515625" style="430" customWidth="1"/>
    <col min="12564" max="12800" width="9.140625" style="430"/>
    <col min="12801" max="12801" width="93" style="430" customWidth="1"/>
    <col min="12802" max="12802" width="16.140625" style="430" customWidth="1"/>
    <col min="12803" max="12803" width="12.140625" style="430" customWidth="1"/>
    <col min="12804" max="12804" width="11" style="430" customWidth="1"/>
    <col min="12805" max="12805" width="14.42578125" style="430" customWidth="1"/>
    <col min="12806" max="12806" width="11.85546875" style="430" customWidth="1"/>
    <col min="12807" max="12807" width="9.5703125" style="430" customWidth="1"/>
    <col min="12808" max="12808" width="14.28515625" style="430" customWidth="1"/>
    <col min="12809" max="12809" width="13.140625" style="430" customWidth="1"/>
    <col min="12810" max="12812" width="10.7109375" style="430" customWidth="1"/>
    <col min="12813" max="12813" width="9.140625" style="430"/>
    <col min="12814" max="12814" width="12.85546875" style="430" customWidth="1"/>
    <col min="12815" max="12815" width="23.42578125" style="430" customWidth="1"/>
    <col min="12816" max="12817" width="9.140625" style="430"/>
    <col min="12818" max="12818" width="10.5703125" style="430" bestFit="1" customWidth="1"/>
    <col min="12819" max="12819" width="11.28515625" style="430" customWidth="1"/>
    <col min="12820" max="13056" width="9.140625" style="430"/>
    <col min="13057" max="13057" width="93" style="430" customWidth="1"/>
    <col min="13058" max="13058" width="16.140625" style="430" customWidth="1"/>
    <col min="13059" max="13059" width="12.140625" style="430" customWidth="1"/>
    <col min="13060" max="13060" width="11" style="430" customWidth="1"/>
    <col min="13061" max="13061" width="14.42578125" style="430" customWidth="1"/>
    <col min="13062" max="13062" width="11.85546875" style="430" customWidth="1"/>
    <col min="13063" max="13063" width="9.5703125" style="430" customWidth="1"/>
    <col min="13064" max="13064" width="14.28515625" style="430" customWidth="1"/>
    <col min="13065" max="13065" width="13.140625" style="430" customWidth="1"/>
    <col min="13066" max="13068" width="10.7109375" style="430" customWidth="1"/>
    <col min="13069" max="13069" width="9.140625" style="430"/>
    <col min="13070" max="13070" width="12.85546875" style="430" customWidth="1"/>
    <col min="13071" max="13071" width="23.42578125" style="430" customWidth="1"/>
    <col min="13072" max="13073" width="9.140625" style="430"/>
    <col min="13074" max="13074" width="10.5703125" style="430" bestFit="1" customWidth="1"/>
    <col min="13075" max="13075" width="11.28515625" style="430" customWidth="1"/>
    <col min="13076" max="13312" width="9.140625" style="430"/>
    <col min="13313" max="13313" width="93" style="430" customWidth="1"/>
    <col min="13314" max="13314" width="16.140625" style="430" customWidth="1"/>
    <col min="13315" max="13315" width="12.140625" style="430" customWidth="1"/>
    <col min="13316" max="13316" width="11" style="430" customWidth="1"/>
    <col min="13317" max="13317" width="14.42578125" style="430" customWidth="1"/>
    <col min="13318" max="13318" width="11.85546875" style="430" customWidth="1"/>
    <col min="13319" max="13319" width="9.5703125" style="430" customWidth="1"/>
    <col min="13320" max="13320" width="14.28515625" style="430" customWidth="1"/>
    <col min="13321" max="13321" width="13.140625" style="430" customWidth="1"/>
    <col min="13322" max="13324" width="10.7109375" style="430" customWidth="1"/>
    <col min="13325" max="13325" width="9.140625" style="430"/>
    <col min="13326" max="13326" width="12.85546875" style="430" customWidth="1"/>
    <col min="13327" max="13327" width="23.42578125" style="430" customWidth="1"/>
    <col min="13328" max="13329" width="9.140625" style="430"/>
    <col min="13330" max="13330" width="10.5703125" style="430" bestFit="1" customWidth="1"/>
    <col min="13331" max="13331" width="11.28515625" style="430" customWidth="1"/>
    <col min="13332" max="13568" width="9.140625" style="430"/>
    <col min="13569" max="13569" width="93" style="430" customWidth="1"/>
    <col min="13570" max="13570" width="16.140625" style="430" customWidth="1"/>
    <col min="13571" max="13571" width="12.140625" style="430" customWidth="1"/>
    <col min="13572" max="13572" width="11" style="430" customWidth="1"/>
    <col min="13573" max="13573" width="14.42578125" style="430" customWidth="1"/>
    <col min="13574" max="13574" width="11.85546875" style="430" customWidth="1"/>
    <col min="13575" max="13575" width="9.5703125" style="430" customWidth="1"/>
    <col min="13576" max="13576" width="14.28515625" style="430" customWidth="1"/>
    <col min="13577" max="13577" width="13.140625" style="430" customWidth="1"/>
    <col min="13578" max="13580" width="10.7109375" style="430" customWidth="1"/>
    <col min="13581" max="13581" width="9.140625" style="430"/>
    <col min="13582" max="13582" width="12.85546875" style="430" customWidth="1"/>
    <col min="13583" max="13583" width="23.42578125" style="430" customWidth="1"/>
    <col min="13584" max="13585" width="9.140625" style="430"/>
    <col min="13586" max="13586" width="10.5703125" style="430" bestFit="1" customWidth="1"/>
    <col min="13587" max="13587" width="11.28515625" style="430" customWidth="1"/>
    <col min="13588" max="13824" width="9.140625" style="430"/>
    <col min="13825" max="13825" width="93" style="430" customWidth="1"/>
    <col min="13826" max="13826" width="16.140625" style="430" customWidth="1"/>
    <col min="13827" max="13827" width="12.140625" style="430" customWidth="1"/>
    <col min="13828" max="13828" width="11" style="430" customWidth="1"/>
    <col min="13829" max="13829" width="14.42578125" style="430" customWidth="1"/>
    <col min="13830" max="13830" width="11.85546875" style="430" customWidth="1"/>
    <col min="13831" max="13831" width="9.5703125" style="430" customWidth="1"/>
    <col min="13832" max="13832" width="14.28515625" style="430" customWidth="1"/>
    <col min="13833" max="13833" width="13.140625" style="430" customWidth="1"/>
    <col min="13834" max="13836" width="10.7109375" style="430" customWidth="1"/>
    <col min="13837" max="13837" width="9.140625" style="430"/>
    <col min="13838" max="13838" width="12.85546875" style="430" customWidth="1"/>
    <col min="13839" max="13839" width="23.42578125" style="430" customWidth="1"/>
    <col min="13840" max="13841" width="9.140625" style="430"/>
    <col min="13842" max="13842" width="10.5703125" style="430" bestFit="1" customWidth="1"/>
    <col min="13843" max="13843" width="11.28515625" style="430" customWidth="1"/>
    <col min="13844" max="14080" width="9.140625" style="430"/>
    <col min="14081" max="14081" width="93" style="430" customWidth="1"/>
    <col min="14082" max="14082" width="16.140625" style="430" customWidth="1"/>
    <col min="14083" max="14083" width="12.140625" style="430" customWidth="1"/>
    <col min="14084" max="14084" width="11" style="430" customWidth="1"/>
    <col min="14085" max="14085" width="14.42578125" style="430" customWidth="1"/>
    <col min="14086" max="14086" width="11.85546875" style="430" customWidth="1"/>
    <col min="14087" max="14087" width="9.5703125" style="430" customWidth="1"/>
    <col min="14088" max="14088" width="14.28515625" style="430" customWidth="1"/>
    <col min="14089" max="14089" width="13.140625" style="430" customWidth="1"/>
    <col min="14090" max="14092" width="10.7109375" style="430" customWidth="1"/>
    <col min="14093" max="14093" width="9.140625" style="430"/>
    <col min="14094" max="14094" width="12.85546875" style="430" customWidth="1"/>
    <col min="14095" max="14095" width="23.42578125" style="430" customWidth="1"/>
    <col min="14096" max="14097" width="9.140625" style="430"/>
    <col min="14098" max="14098" width="10.5703125" style="430" bestFit="1" customWidth="1"/>
    <col min="14099" max="14099" width="11.28515625" style="430" customWidth="1"/>
    <col min="14100" max="14336" width="9.140625" style="430"/>
    <col min="14337" max="14337" width="93" style="430" customWidth="1"/>
    <col min="14338" max="14338" width="16.140625" style="430" customWidth="1"/>
    <col min="14339" max="14339" width="12.140625" style="430" customWidth="1"/>
    <col min="14340" max="14340" width="11" style="430" customWidth="1"/>
    <col min="14341" max="14341" width="14.42578125" style="430" customWidth="1"/>
    <col min="14342" max="14342" width="11.85546875" style="430" customWidth="1"/>
    <col min="14343" max="14343" width="9.5703125" style="430" customWidth="1"/>
    <col min="14344" max="14344" width="14.28515625" style="430" customWidth="1"/>
    <col min="14345" max="14345" width="13.140625" style="430" customWidth="1"/>
    <col min="14346" max="14348" width="10.7109375" style="430" customWidth="1"/>
    <col min="14349" max="14349" width="9.140625" style="430"/>
    <col min="14350" max="14350" width="12.85546875" style="430" customWidth="1"/>
    <col min="14351" max="14351" width="23.42578125" style="430" customWidth="1"/>
    <col min="14352" max="14353" width="9.140625" style="430"/>
    <col min="14354" max="14354" width="10.5703125" style="430" bestFit="1" customWidth="1"/>
    <col min="14355" max="14355" width="11.28515625" style="430" customWidth="1"/>
    <col min="14356" max="14592" width="9.140625" style="430"/>
    <col min="14593" max="14593" width="93" style="430" customWidth="1"/>
    <col min="14594" max="14594" width="16.140625" style="430" customWidth="1"/>
    <col min="14595" max="14595" width="12.140625" style="430" customWidth="1"/>
    <col min="14596" max="14596" width="11" style="430" customWidth="1"/>
    <col min="14597" max="14597" width="14.42578125" style="430" customWidth="1"/>
    <col min="14598" max="14598" width="11.85546875" style="430" customWidth="1"/>
    <col min="14599" max="14599" width="9.5703125" style="430" customWidth="1"/>
    <col min="14600" max="14600" width="14.28515625" style="430" customWidth="1"/>
    <col min="14601" max="14601" width="13.140625" style="430" customWidth="1"/>
    <col min="14602" max="14604" width="10.7109375" style="430" customWidth="1"/>
    <col min="14605" max="14605" width="9.140625" style="430"/>
    <col min="14606" max="14606" width="12.85546875" style="430" customWidth="1"/>
    <col min="14607" max="14607" width="23.42578125" style="430" customWidth="1"/>
    <col min="14608" max="14609" width="9.140625" style="430"/>
    <col min="14610" max="14610" width="10.5703125" style="430" bestFit="1" customWidth="1"/>
    <col min="14611" max="14611" width="11.28515625" style="430" customWidth="1"/>
    <col min="14612" max="14848" width="9.140625" style="430"/>
    <col min="14849" max="14849" width="93" style="430" customWidth="1"/>
    <col min="14850" max="14850" width="16.140625" style="430" customWidth="1"/>
    <col min="14851" max="14851" width="12.140625" style="430" customWidth="1"/>
    <col min="14852" max="14852" width="11" style="430" customWidth="1"/>
    <col min="14853" max="14853" width="14.42578125" style="430" customWidth="1"/>
    <col min="14854" max="14854" width="11.85546875" style="430" customWidth="1"/>
    <col min="14855" max="14855" width="9.5703125" style="430" customWidth="1"/>
    <col min="14856" max="14856" width="14.28515625" style="430" customWidth="1"/>
    <col min="14857" max="14857" width="13.140625" style="430" customWidth="1"/>
    <col min="14858" max="14860" width="10.7109375" style="430" customWidth="1"/>
    <col min="14861" max="14861" width="9.140625" style="430"/>
    <col min="14862" max="14862" width="12.85546875" style="430" customWidth="1"/>
    <col min="14863" max="14863" width="23.42578125" style="430" customWidth="1"/>
    <col min="14864" max="14865" width="9.140625" style="430"/>
    <col min="14866" max="14866" width="10.5703125" style="430" bestFit="1" customWidth="1"/>
    <col min="14867" max="14867" width="11.28515625" style="430" customWidth="1"/>
    <col min="14868" max="15104" width="9.140625" style="430"/>
    <col min="15105" max="15105" width="93" style="430" customWidth="1"/>
    <col min="15106" max="15106" width="16.140625" style="430" customWidth="1"/>
    <col min="15107" max="15107" width="12.140625" style="430" customWidth="1"/>
    <col min="15108" max="15108" width="11" style="430" customWidth="1"/>
    <col min="15109" max="15109" width="14.42578125" style="430" customWidth="1"/>
    <col min="15110" max="15110" width="11.85546875" style="430" customWidth="1"/>
    <col min="15111" max="15111" width="9.5703125" style="430" customWidth="1"/>
    <col min="15112" max="15112" width="14.28515625" style="430" customWidth="1"/>
    <col min="15113" max="15113" width="13.140625" style="430" customWidth="1"/>
    <col min="15114" max="15116" width="10.7109375" style="430" customWidth="1"/>
    <col min="15117" max="15117" width="9.140625" style="430"/>
    <col min="15118" max="15118" width="12.85546875" style="430" customWidth="1"/>
    <col min="15119" max="15119" width="23.42578125" style="430" customWidth="1"/>
    <col min="15120" max="15121" width="9.140625" style="430"/>
    <col min="15122" max="15122" width="10.5703125" style="430" bestFit="1" customWidth="1"/>
    <col min="15123" max="15123" width="11.28515625" style="430" customWidth="1"/>
    <col min="15124" max="15360" width="9.140625" style="430"/>
    <col min="15361" max="15361" width="93" style="430" customWidth="1"/>
    <col min="15362" max="15362" width="16.140625" style="430" customWidth="1"/>
    <col min="15363" max="15363" width="12.140625" style="430" customWidth="1"/>
    <col min="15364" max="15364" width="11" style="430" customWidth="1"/>
    <col min="15365" max="15365" width="14.42578125" style="430" customWidth="1"/>
    <col min="15366" max="15366" width="11.85546875" style="430" customWidth="1"/>
    <col min="15367" max="15367" width="9.5703125" style="430" customWidth="1"/>
    <col min="15368" max="15368" width="14.28515625" style="430" customWidth="1"/>
    <col min="15369" max="15369" width="13.140625" style="430" customWidth="1"/>
    <col min="15370" max="15372" width="10.7109375" style="430" customWidth="1"/>
    <col min="15373" max="15373" width="9.140625" style="430"/>
    <col min="15374" max="15374" width="12.85546875" style="430" customWidth="1"/>
    <col min="15375" max="15375" width="23.42578125" style="430" customWidth="1"/>
    <col min="15376" max="15377" width="9.140625" style="430"/>
    <col min="15378" max="15378" width="10.5703125" style="430" bestFit="1" customWidth="1"/>
    <col min="15379" max="15379" width="11.28515625" style="430" customWidth="1"/>
    <col min="15380" max="15616" width="9.140625" style="430"/>
    <col min="15617" max="15617" width="93" style="430" customWidth="1"/>
    <col min="15618" max="15618" width="16.140625" style="430" customWidth="1"/>
    <col min="15619" max="15619" width="12.140625" style="430" customWidth="1"/>
    <col min="15620" max="15620" width="11" style="430" customWidth="1"/>
    <col min="15621" max="15621" width="14.42578125" style="430" customWidth="1"/>
    <col min="15622" max="15622" width="11.85546875" style="430" customWidth="1"/>
    <col min="15623" max="15623" width="9.5703125" style="430" customWidth="1"/>
    <col min="15624" max="15624" width="14.28515625" style="430" customWidth="1"/>
    <col min="15625" max="15625" width="13.140625" style="430" customWidth="1"/>
    <col min="15626" max="15628" width="10.7109375" style="430" customWidth="1"/>
    <col min="15629" max="15629" width="9.140625" style="430"/>
    <col min="15630" max="15630" width="12.85546875" style="430" customWidth="1"/>
    <col min="15631" max="15631" width="23.42578125" style="430" customWidth="1"/>
    <col min="15632" max="15633" width="9.140625" style="430"/>
    <col min="15634" max="15634" width="10.5703125" style="430" bestFit="1" customWidth="1"/>
    <col min="15635" max="15635" width="11.28515625" style="430" customWidth="1"/>
    <col min="15636" max="15872" width="9.140625" style="430"/>
    <col min="15873" max="15873" width="93" style="430" customWidth="1"/>
    <col min="15874" max="15874" width="16.140625" style="430" customWidth="1"/>
    <col min="15875" max="15875" width="12.140625" style="430" customWidth="1"/>
    <col min="15876" max="15876" width="11" style="430" customWidth="1"/>
    <col min="15877" max="15877" width="14.42578125" style="430" customWidth="1"/>
    <col min="15878" max="15878" width="11.85546875" style="430" customWidth="1"/>
    <col min="15879" max="15879" width="9.5703125" style="430" customWidth="1"/>
    <col min="15880" max="15880" width="14.28515625" style="430" customWidth="1"/>
    <col min="15881" max="15881" width="13.140625" style="430" customWidth="1"/>
    <col min="15882" max="15884" width="10.7109375" style="430" customWidth="1"/>
    <col min="15885" max="15885" width="9.140625" style="430"/>
    <col min="15886" max="15886" width="12.85546875" style="430" customWidth="1"/>
    <col min="15887" max="15887" width="23.42578125" style="430" customWidth="1"/>
    <col min="15888" max="15889" width="9.140625" style="430"/>
    <col min="15890" max="15890" width="10.5703125" style="430" bestFit="1" customWidth="1"/>
    <col min="15891" max="15891" width="11.28515625" style="430" customWidth="1"/>
    <col min="15892" max="16128" width="9.140625" style="430"/>
    <col min="16129" max="16129" width="93" style="430" customWidth="1"/>
    <col min="16130" max="16130" width="16.140625" style="430" customWidth="1"/>
    <col min="16131" max="16131" width="12.140625" style="430" customWidth="1"/>
    <col min="16132" max="16132" width="11" style="430" customWidth="1"/>
    <col min="16133" max="16133" width="14.42578125" style="430" customWidth="1"/>
    <col min="16134" max="16134" width="11.85546875" style="430" customWidth="1"/>
    <col min="16135" max="16135" width="9.5703125" style="430" customWidth="1"/>
    <col min="16136" max="16136" width="14.28515625" style="430" customWidth="1"/>
    <col min="16137" max="16137" width="13.140625" style="430" customWidth="1"/>
    <col min="16138" max="16140" width="10.7109375" style="430" customWidth="1"/>
    <col min="16141" max="16141" width="9.140625" style="430"/>
    <col min="16142" max="16142" width="12.85546875" style="430" customWidth="1"/>
    <col min="16143" max="16143" width="23.42578125" style="430" customWidth="1"/>
    <col min="16144" max="16145" width="9.140625" style="430"/>
    <col min="16146" max="16146" width="10.5703125" style="430" bestFit="1" customWidth="1"/>
    <col min="16147" max="16147" width="11.28515625" style="430" customWidth="1"/>
    <col min="16148" max="16384" width="9.140625" style="430"/>
  </cols>
  <sheetData>
    <row r="1" spans="1:17" ht="25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</row>
    <row r="2" spans="1:17" ht="27.75" customHeight="1" x14ac:dyDescent="0.35">
      <c r="A2" s="3684" t="s">
        <v>30</v>
      </c>
      <c r="B2" s="3684"/>
      <c r="C2" s="3684"/>
      <c r="D2" s="3684"/>
      <c r="E2" s="3684"/>
      <c r="F2" s="3684"/>
      <c r="G2" s="3684"/>
      <c r="H2" s="3684"/>
      <c r="I2" s="3684"/>
      <c r="J2" s="3684"/>
      <c r="K2" s="3684"/>
      <c r="L2" s="3684"/>
      <c r="M2" s="3684"/>
    </row>
    <row r="3" spans="1:17" ht="24.75" customHeight="1" x14ac:dyDescent="0.35">
      <c r="A3" s="3684" t="s">
        <v>365</v>
      </c>
      <c r="B3" s="3684"/>
      <c r="C3" s="3684"/>
      <c r="D3" s="3684"/>
      <c r="E3" s="3684"/>
      <c r="F3" s="3684"/>
      <c r="G3" s="3684"/>
      <c r="H3" s="3684"/>
      <c r="I3" s="3684"/>
      <c r="J3" s="3684"/>
      <c r="K3" s="1570"/>
      <c r="L3" s="1570"/>
    </row>
    <row r="4" spans="1:17" ht="33" customHeight="1" thickBot="1" x14ac:dyDescent="0.4">
      <c r="A4" s="433"/>
    </row>
    <row r="5" spans="1:17" ht="33" customHeight="1" thickBot="1" x14ac:dyDescent="0.4">
      <c r="A5" s="3672" t="s">
        <v>9</v>
      </c>
      <c r="B5" s="3681" t="s">
        <v>19</v>
      </c>
      <c r="C5" s="3682"/>
      <c r="D5" s="3683"/>
      <c r="E5" s="3681" t="s">
        <v>20</v>
      </c>
      <c r="F5" s="3682"/>
      <c r="G5" s="3683"/>
      <c r="H5" s="3662" t="s">
        <v>21</v>
      </c>
      <c r="I5" s="3721"/>
      <c r="J5" s="3664"/>
      <c r="K5" s="434"/>
      <c r="L5" s="434"/>
    </row>
    <row r="6" spans="1:17" ht="33" customHeight="1" thickBot="1" x14ac:dyDescent="0.4">
      <c r="A6" s="3673"/>
      <c r="B6" s="3676" t="s">
        <v>5</v>
      </c>
      <c r="C6" s="3677"/>
      <c r="D6" s="3678"/>
      <c r="E6" s="3676" t="s">
        <v>5</v>
      </c>
      <c r="F6" s="3677"/>
      <c r="G6" s="3678"/>
      <c r="H6" s="3722"/>
      <c r="I6" s="3723"/>
      <c r="J6" s="3724"/>
      <c r="K6" s="434"/>
      <c r="L6" s="434"/>
    </row>
    <row r="7" spans="1:17" ht="99.75" customHeight="1" thickBot="1" x14ac:dyDescent="0.4">
      <c r="A7" s="3708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434"/>
      <c r="L7" s="434"/>
    </row>
    <row r="8" spans="1:17" ht="36.75" customHeight="1" thickBot="1" x14ac:dyDescent="0.4">
      <c r="A8" s="1488" t="s">
        <v>22</v>
      </c>
      <c r="B8" s="2099"/>
      <c r="C8" s="2100"/>
      <c r="D8" s="2101"/>
      <c r="E8" s="2099"/>
      <c r="F8" s="2100"/>
      <c r="G8" s="2102"/>
      <c r="H8" s="2103"/>
      <c r="I8" s="2104"/>
      <c r="J8" s="2105"/>
      <c r="K8" s="434"/>
      <c r="L8" s="434"/>
    </row>
    <row r="9" spans="1:17" ht="29.25" customHeight="1" x14ac:dyDescent="0.35">
      <c r="A9" s="2106" t="s">
        <v>36</v>
      </c>
      <c r="B9" s="20">
        <f>B16+B23</f>
        <v>30</v>
      </c>
      <c r="C9" s="2107">
        <f>C23+C16</f>
        <v>0</v>
      </c>
      <c r="D9" s="2108">
        <f>D23+D16</f>
        <v>30</v>
      </c>
      <c r="E9" s="20">
        <f>E23+E16</f>
        <v>24</v>
      </c>
      <c r="F9" s="2107">
        <f t="shared" ref="E9:G12" si="0">F24+F16</f>
        <v>8</v>
      </c>
      <c r="G9" s="2017">
        <f>G23+G16</f>
        <v>32</v>
      </c>
      <c r="H9" s="2109">
        <f>B9+E9</f>
        <v>54</v>
      </c>
      <c r="I9" s="2109">
        <f>C9+F9</f>
        <v>8</v>
      </c>
      <c r="J9" s="2110">
        <f t="shared" ref="H9:J12" si="1">D9+G9</f>
        <v>62</v>
      </c>
      <c r="K9" s="434"/>
      <c r="L9" s="434"/>
    </row>
    <row r="10" spans="1:17" ht="29.25" customHeight="1" x14ac:dyDescent="0.35">
      <c r="A10" s="2106" t="s">
        <v>37</v>
      </c>
      <c r="B10" s="1393">
        <f>B25+B17</f>
        <v>75</v>
      </c>
      <c r="C10" s="1394">
        <f>C24+C17</f>
        <v>0</v>
      </c>
      <c r="D10" s="1395">
        <f>D24+D17</f>
        <v>75</v>
      </c>
      <c r="E10" s="1393">
        <f>+E24+E17</f>
        <v>75</v>
      </c>
      <c r="F10" s="1394">
        <f t="shared" si="0"/>
        <v>11</v>
      </c>
      <c r="G10" s="1417">
        <f>G24+G17</f>
        <v>86</v>
      </c>
      <c r="H10" s="2111">
        <f>B10+E10</f>
        <v>150</v>
      </c>
      <c r="I10" s="2111">
        <f t="shared" si="1"/>
        <v>11</v>
      </c>
      <c r="J10" s="2112">
        <f t="shared" si="1"/>
        <v>161</v>
      </c>
      <c r="K10" s="434"/>
      <c r="L10" s="434"/>
    </row>
    <row r="11" spans="1:17" ht="27.75" hidden="1" customHeight="1" x14ac:dyDescent="0.35">
      <c r="A11" s="2106" t="s">
        <v>38</v>
      </c>
      <c r="B11" s="1393">
        <f>B26+B18</f>
        <v>0</v>
      </c>
      <c r="C11" s="1394">
        <f>C26+C18</f>
        <v>0</v>
      </c>
      <c r="D11" s="1417">
        <f>D26+D18</f>
        <v>0</v>
      </c>
      <c r="E11" s="1393"/>
      <c r="F11" s="1394">
        <f t="shared" si="0"/>
        <v>0</v>
      </c>
      <c r="G11" s="1417"/>
      <c r="H11" s="2111">
        <f t="shared" si="1"/>
        <v>0</v>
      </c>
      <c r="I11" s="2111">
        <f t="shared" si="1"/>
        <v>0</v>
      </c>
      <c r="J11" s="2112">
        <f t="shared" si="1"/>
        <v>0</v>
      </c>
      <c r="K11" s="434"/>
      <c r="L11" s="434"/>
    </row>
    <row r="12" spans="1:17" ht="30.75" customHeight="1" thickBot="1" x14ac:dyDescent="0.4">
      <c r="A12" s="2106" t="s">
        <v>39</v>
      </c>
      <c r="B12" s="1393">
        <f>B26+B19</f>
        <v>15</v>
      </c>
      <c r="C12" s="1394">
        <f>C26+C18</f>
        <v>0</v>
      </c>
      <c r="D12" s="1417">
        <f>D26+D19</f>
        <v>15</v>
      </c>
      <c r="E12" s="1393">
        <f t="shared" si="0"/>
        <v>5</v>
      </c>
      <c r="F12" s="1394">
        <f t="shared" si="0"/>
        <v>0</v>
      </c>
      <c r="G12" s="1417">
        <f t="shared" si="0"/>
        <v>5</v>
      </c>
      <c r="H12" s="2111">
        <f t="shared" si="1"/>
        <v>20</v>
      </c>
      <c r="I12" s="2111">
        <f t="shared" si="1"/>
        <v>0</v>
      </c>
      <c r="J12" s="2112">
        <f t="shared" si="1"/>
        <v>20</v>
      </c>
      <c r="K12" s="434"/>
      <c r="L12" s="434"/>
    </row>
    <row r="13" spans="1:17" ht="36.75" customHeight="1" thickBot="1" x14ac:dyDescent="0.4">
      <c r="A13" s="5" t="s">
        <v>12</v>
      </c>
      <c r="B13" s="799">
        <f t="shared" ref="B13:G13" si="2">SUM(B8:B12)</f>
        <v>120</v>
      </c>
      <c r="C13" s="799">
        <f t="shared" si="2"/>
        <v>0</v>
      </c>
      <c r="D13" s="799">
        <f t="shared" si="2"/>
        <v>120</v>
      </c>
      <c r="E13" s="799">
        <f t="shared" si="2"/>
        <v>104</v>
      </c>
      <c r="F13" s="799">
        <f t="shared" si="2"/>
        <v>19</v>
      </c>
      <c r="G13" s="799">
        <f t="shared" si="2"/>
        <v>123</v>
      </c>
      <c r="H13" s="799">
        <f>SUM(H9:H12)</f>
        <v>224</v>
      </c>
      <c r="I13" s="799">
        <f>SUM(I9:I12)</f>
        <v>19</v>
      </c>
      <c r="J13" s="800">
        <f>SUM(J9:J12)</f>
        <v>243</v>
      </c>
      <c r="K13" s="434"/>
      <c r="L13" s="434"/>
    </row>
    <row r="14" spans="1:17" ht="27" customHeight="1" thickBot="1" x14ac:dyDescent="0.4">
      <c r="A14" s="5" t="s">
        <v>23</v>
      </c>
      <c r="B14" s="2062"/>
      <c r="C14" s="2065"/>
      <c r="D14" s="1502"/>
      <c r="E14" s="2062"/>
      <c r="F14" s="2065"/>
      <c r="G14" s="1502"/>
      <c r="H14" s="2113"/>
      <c r="I14" s="2065"/>
      <c r="J14" s="2066"/>
      <c r="K14" s="434"/>
      <c r="L14" s="434"/>
    </row>
    <row r="15" spans="1:17" ht="31.5" customHeight="1" thickBot="1" x14ac:dyDescent="0.4">
      <c r="A15" s="14" t="s">
        <v>11</v>
      </c>
      <c r="B15" s="2114"/>
      <c r="C15" s="2115"/>
      <c r="D15" s="2006"/>
      <c r="E15" s="2114"/>
      <c r="F15" s="2115"/>
      <c r="G15" s="2006"/>
      <c r="H15" s="2113"/>
      <c r="I15" s="388"/>
      <c r="J15" s="389"/>
      <c r="K15" s="435"/>
      <c r="L15" s="435"/>
    </row>
    <row r="16" spans="1:17" ht="24.95" customHeight="1" x14ac:dyDescent="0.35">
      <c r="A16" s="2106" t="s">
        <v>36</v>
      </c>
      <c r="B16" s="2121">
        <v>28</v>
      </c>
      <c r="C16" s="2121">
        <v>0</v>
      </c>
      <c r="D16" s="2122">
        <f>SUM(B16:C16)</f>
        <v>28</v>
      </c>
      <c r="E16" s="2121">
        <v>24</v>
      </c>
      <c r="F16" s="2121">
        <v>8</v>
      </c>
      <c r="G16" s="2122">
        <f>SUM(E16:F16)</f>
        <v>32</v>
      </c>
      <c r="H16" s="2109">
        <f t="shared" ref="H16:J20" si="3">B16+E16</f>
        <v>52</v>
      </c>
      <c r="I16" s="2109">
        <f t="shared" si="3"/>
        <v>8</v>
      </c>
      <c r="J16" s="2110">
        <f t="shared" si="3"/>
        <v>60</v>
      </c>
      <c r="K16" s="436"/>
      <c r="L16" s="436"/>
    </row>
    <row r="17" spans="1:12" ht="24.75" customHeight="1" x14ac:dyDescent="0.35">
      <c r="A17" s="2106" t="s">
        <v>37</v>
      </c>
      <c r="B17" s="1537">
        <v>75</v>
      </c>
      <c r="C17" s="1537">
        <v>0</v>
      </c>
      <c r="D17" s="1465">
        <f>SUM(B17:C17)</f>
        <v>75</v>
      </c>
      <c r="E17" s="1537">
        <v>74</v>
      </c>
      <c r="F17" s="1537">
        <v>11</v>
      </c>
      <c r="G17" s="1465">
        <f>SUM(E17:F17)</f>
        <v>85</v>
      </c>
      <c r="H17" s="2111">
        <f t="shared" si="3"/>
        <v>149</v>
      </c>
      <c r="I17" s="2111">
        <f t="shared" si="3"/>
        <v>11</v>
      </c>
      <c r="J17" s="2112">
        <f t="shared" si="3"/>
        <v>160</v>
      </c>
      <c r="K17" s="436"/>
      <c r="L17" s="436"/>
    </row>
    <row r="18" spans="1:12" ht="24.95" hidden="1" customHeight="1" x14ac:dyDescent="0.35">
      <c r="A18" s="2106" t="s">
        <v>38</v>
      </c>
      <c r="B18" s="1537"/>
      <c r="C18" s="1537"/>
      <c r="D18" s="1465">
        <f>SUM(B18:C18)</f>
        <v>0</v>
      </c>
      <c r="E18" s="1537"/>
      <c r="F18" s="1537"/>
      <c r="G18" s="1465">
        <f>SUM(E18:F18)</f>
        <v>0</v>
      </c>
      <c r="H18" s="2111">
        <f t="shared" si="3"/>
        <v>0</v>
      </c>
      <c r="I18" s="2111">
        <f t="shared" si="3"/>
        <v>0</v>
      </c>
      <c r="J18" s="2112">
        <f t="shared" si="3"/>
        <v>0</v>
      </c>
      <c r="K18" s="436"/>
      <c r="L18" s="436"/>
    </row>
    <row r="19" spans="1:12" ht="29.25" customHeight="1" thickBot="1" x14ac:dyDescent="0.4">
      <c r="A19" s="2106" t="s">
        <v>39</v>
      </c>
      <c r="B19" s="1537">
        <v>15</v>
      </c>
      <c r="C19" s="1537">
        <v>0</v>
      </c>
      <c r="D19" s="1465">
        <f>SUM(B19:C19)</f>
        <v>15</v>
      </c>
      <c r="E19" s="1537">
        <v>5</v>
      </c>
      <c r="F19" s="1537">
        <v>0</v>
      </c>
      <c r="G19" s="1465">
        <f>SUM(E19:F19)</f>
        <v>5</v>
      </c>
      <c r="H19" s="2111">
        <f t="shared" si="3"/>
        <v>20</v>
      </c>
      <c r="I19" s="2111">
        <f t="shared" si="3"/>
        <v>0</v>
      </c>
      <c r="J19" s="2112">
        <f t="shared" si="3"/>
        <v>20</v>
      </c>
      <c r="K19" s="436"/>
      <c r="L19" s="436"/>
    </row>
    <row r="20" spans="1:12" ht="43.5" hidden="1" customHeight="1" thickBot="1" x14ac:dyDescent="0.4">
      <c r="A20" s="1714"/>
      <c r="B20" s="2027">
        <v>0</v>
      </c>
      <c r="C20" s="2123">
        <v>0</v>
      </c>
      <c r="D20" s="2124">
        <f>SUM(B20:C20)</f>
        <v>0</v>
      </c>
      <c r="E20" s="2027">
        <v>0</v>
      </c>
      <c r="F20" s="2123">
        <v>0</v>
      </c>
      <c r="G20" s="2124">
        <f>SUM(E20:F20)</f>
        <v>0</v>
      </c>
      <c r="H20" s="2111">
        <f t="shared" si="3"/>
        <v>0</v>
      </c>
      <c r="I20" s="2111">
        <f t="shared" si="3"/>
        <v>0</v>
      </c>
      <c r="J20" s="2112">
        <f t="shared" si="3"/>
        <v>0</v>
      </c>
      <c r="K20" s="437"/>
      <c r="L20" s="437"/>
    </row>
    <row r="21" spans="1:12" ht="24.95" customHeight="1" thickBot="1" x14ac:dyDescent="0.4">
      <c r="A21" s="1" t="s">
        <v>8</v>
      </c>
      <c r="B21" s="815">
        <f>SUM(B16:B20)</f>
        <v>118</v>
      </c>
      <c r="C21" s="815">
        <f t="shared" ref="C21:J21" si="4">SUM(C16:C20)</f>
        <v>0</v>
      </c>
      <c r="D21" s="815">
        <f t="shared" si="4"/>
        <v>118</v>
      </c>
      <c r="E21" s="815">
        <f t="shared" si="4"/>
        <v>103</v>
      </c>
      <c r="F21" s="815">
        <f t="shared" si="4"/>
        <v>19</v>
      </c>
      <c r="G21" s="807">
        <f t="shared" si="4"/>
        <v>122</v>
      </c>
      <c r="H21" s="815">
        <f>SUM(H16:H20)</f>
        <v>221</v>
      </c>
      <c r="I21" s="815">
        <f>SUM(I16:I20)</f>
        <v>19</v>
      </c>
      <c r="J21" s="807">
        <f t="shared" si="4"/>
        <v>240</v>
      </c>
      <c r="K21" s="437"/>
      <c r="L21" s="437"/>
    </row>
    <row r="22" spans="1:12" ht="24.95" customHeight="1" thickBot="1" x14ac:dyDescent="0.4">
      <c r="A22" s="22" t="s">
        <v>25</v>
      </c>
      <c r="B22" s="822"/>
      <c r="C22" s="2068"/>
      <c r="D22" s="2125"/>
      <c r="E22" s="822"/>
      <c r="F22" s="2068"/>
      <c r="G22" s="94"/>
      <c r="H22" s="2117"/>
      <c r="I22" s="2118"/>
      <c r="J22" s="2119"/>
      <c r="K22" s="436"/>
      <c r="L22" s="436"/>
    </row>
    <row r="23" spans="1:12" ht="24.95" customHeight="1" x14ac:dyDescent="0.35">
      <c r="A23" s="2106" t="s">
        <v>36</v>
      </c>
      <c r="B23" s="1698">
        <v>2</v>
      </c>
      <c r="C23" s="813">
        <v>0</v>
      </c>
      <c r="D23" s="827">
        <f>SUM(B23:C23)</f>
        <v>2</v>
      </c>
      <c r="E23" s="812">
        <v>0</v>
      </c>
      <c r="F23" s="1699">
        <v>0</v>
      </c>
      <c r="G23" s="827">
        <f>SUM(E23:F23)</f>
        <v>0</v>
      </c>
      <c r="H23" s="2109">
        <f t="shared" ref="H23:J27" si="5">B23+E23</f>
        <v>2</v>
      </c>
      <c r="I23" s="2120">
        <f t="shared" si="5"/>
        <v>0</v>
      </c>
      <c r="J23" s="2110">
        <f t="shared" si="5"/>
        <v>2</v>
      </c>
      <c r="K23" s="436"/>
      <c r="L23" s="436"/>
    </row>
    <row r="24" spans="1:12" ht="33" customHeight="1" x14ac:dyDescent="0.35">
      <c r="A24" s="2106" t="s">
        <v>37</v>
      </c>
      <c r="B24" s="1393">
        <v>0</v>
      </c>
      <c r="C24" s="1394">
        <v>0</v>
      </c>
      <c r="D24" s="1465">
        <f>SUM(B24:C24)</f>
        <v>0</v>
      </c>
      <c r="E24" s="1537">
        <v>1</v>
      </c>
      <c r="F24" s="1417">
        <v>0</v>
      </c>
      <c r="G24" s="1465">
        <f>SUM(E24:F24)</f>
        <v>1</v>
      </c>
      <c r="H24" s="1526">
        <f t="shared" si="5"/>
        <v>1</v>
      </c>
      <c r="I24" s="1527">
        <f t="shared" si="5"/>
        <v>0</v>
      </c>
      <c r="J24" s="1528">
        <f t="shared" si="5"/>
        <v>1</v>
      </c>
      <c r="K24" s="436"/>
      <c r="L24" s="436"/>
    </row>
    <row r="25" spans="1:12" ht="24.95" hidden="1" customHeight="1" x14ac:dyDescent="0.35">
      <c r="A25" s="2106" t="s">
        <v>38</v>
      </c>
      <c r="B25" s="1393"/>
      <c r="C25" s="1394"/>
      <c r="D25" s="1465">
        <f>SUM(B25:C25)</f>
        <v>0</v>
      </c>
      <c r="E25" s="1537"/>
      <c r="F25" s="1417"/>
      <c r="G25" s="1465">
        <f>SUM(E25:F25)</f>
        <v>0</v>
      </c>
      <c r="H25" s="1526">
        <f t="shared" si="5"/>
        <v>0</v>
      </c>
      <c r="I25" s="1527">
        <f t="shared" si="5"/>
        <v>0</v>
      </c>
      <c r="J25" s="1528">
        <f t="shared" si="5"/>
        <v>0</v>
      </c>
      <c r="K25" s="437"/>
      <c r="L25" s="437"/>
    </row>
    <row r="26" spans="1:12" ht="32.25" customHeight="1" thickBot="1" x14ac:dyDescent="0.4">
      <c r="A26" s="2106" t="s">
        <v>39</v>
      </c>
      <c r="B26" s="1393">
        <v>0</v>
      </c>
      <c r="C26" s="1394">
        <v>0</v>
      </c>
      <c r="D26" s="1465">
        <f>SUM(B26:C26)</f>
        <v>0</v>
      </c>
      <c r="E26" s="1537">
        <v>0</v>
      </c>
      <c r="F26" s="1417">
        <v>0</v>
      </c>
      <c r="G26" s="1465">
        <f>SUM(E26:F26)</f>
        <v>0</v>
      </c>
      <c r="H26" s="1526">
        <f t="shared" si="5"/>
        <v>0</v>
      </c>
      <c r="I26" s="1527">
        <f t="shared" si="5"/>
        <v>0</v>
      </c>
      <c r="J26" s="1528">
        <f t="shared" si="5"/>
        <v>0</v>
      </c>
      <c r="K26" s="438"/>
      <c r="L26" s="438"/>
    </row>
    <row r="27" spans="1:12" ht="29.25" hidden="1" customHeight="1" thickBot="1" x14ac:dyDescent="0.4">
      <c r="A27" s="1714"/>
      <c r="B27" s="1393">
        <v>0</v>
      </c>
      <c r="C27" s="1394">
        <v>0</v>
      </c>
      <c r="D27" s="1465">
        <f>SUM(B27:C27)</f>
        <v>0</v>
      </c>
      <c r="E27" s="1537">
        <v>0</v>
      </c>
      <c r="F27" s="1417">
        <v>0</v>
      </c>
      <c r="G27" s="1465">
        <f>SUM(E27:F27)</f>
        <v>0</v>
      </c>
      <c r="H27" s="1529">
        <f t="shared" si="5"/>
        <v>0</v>
      </c>
      <c r="I27" s="1530">
        <f t="shared" si="5"/>
        <v>0</v>
      </c>
      <c r="J27" s="1531">
        <f t="shared" si="5"/>
        <v>0</v>
      </c>
      <c r="K27" s="437"/>
      <c r="L27" s="437"/>
    </row>
    <row r="28" spans="1:12" ht="36.75" customHeight="1" thickBot="1" x14ac:dyDescent="0.4">
      <c r="A28" s="1" t="s">
        <v>13</v>
      </c>
      <c r="B28" s="2010">
        <f t="shared" ref="B28:J28" si="6">SUM(B23:B27)</f>
        <v>2</v>
      </c>
      <c r="C28" s="2010">
        <f t="shared" si="6"/>
        <v>0</v>
      </c>
      <c r="D28" s="2010">
        <f t="shared" si="6"/>
        <v>2</v>
      </c>
      <c r="E28" s="2010">
        <f t="shared" si="6"/>
        <v>1</v>
      </c>
      <c r="F28" s="2010">
        <f t="shared" si="6"/>
        <v>0</v>
      </c>
      <c r="G28" s="2010">
        <f t="shared" si="6"/>
        <v>1</v>
      </c>
      <c r="H28" s="2010">
        <f t="shared" si="6"/>
        <v>3</v>
      </c>
      <c r="I28" s="2010">
        <f t="shared" si="6"/>
        <v>0</v>
      </c>
      <c r="J28" s="807">
        <f t="shared" si="6"/>
        <v>3</v>
      </c>
      <c r="K28" s="436"/>
      <c r="L28" s="436"/>
    </row>
    <row r="29" spans="1:12" ht="30" customHeight="1" thickBot="1" x14ac:dyDescent="0.4">
      <c r="A29" s="12" t="s">
        <v>10</v>
      </c>
      <c r="B29" s="799">
        <f>B21</f>
        <v>118</v>
      </c>
      <c r="C29" s="799">
        <f t="shared" ref="C29:J29" si="7">C21</f>
        <v>0</v>
      </c>
      <c r="D29" s="799">
        <f t="shared" si="7"/>
        <v>118</v>
      </c>
      <c r="E29" s="799">
        <f t="shared" si="7"/>
        <v>103</v>
      </c>
      <c r="F29" s="799">
        <f t="shared" si="7"/>
        <v>19</v>
      </c>
      <c r="G29" s="2014">
        <f t="shared" si="7"/>
        <v>122</v>
      </c>
      <c r="H29" s="2014">
        <f t="shared" si="7"/>
        <v>221</v>
      </c>
      <c r="I29" s="2014">
        <f t="shared" si="7"/>
        <v>19</v>
      </c>
      <c r="J29" s="800">
        <f t="shared" si="7"/>
        <v>240</v>
      </c>
      <c r="K29" s="441"/>
      <c r="L29" s="441"/>
    </row>
    <row r="30" spans="1:12" ht="26.25" thickBot="1" x14ac:dyDescent="0.4">
      <c r="A30" s="12" t="s">
        <v>14</v>
      </c>
      <c r="B30" s="799">
        <f t="shared" ref="B30:J30" si="8">B28</f>
        <v>2</v>
      </c>
      <c r="C30" s="799">
        <f t="shared" si="8"/>
        <v>0</v>
      </c>
      <c r="D30" s="799">
        <f t="shared" si="8"/>
        <v>2</v>
      </c>
      <c r="E30" s="799">
        <f t="shared" si="8"/>
        <v>1</v>
      </c>
      <c r="F30" s="799">
        <f t="shared" si="8"/>
        <v>0</v>
      </c>
      <c r="G30" s="2014">
        <f t="shared" si="8"/>
        <v>1</v>
      </c>
      <c r="H30" s="2014">
        <f t="shared" si="8"/>
        <v>3</v>
      </c>
      <c r="I30" s="2014">
        <f t="shared" si="8"/>
        <v>0</v>
      </c>
      <c r="J30" s="800">
        <f t="shared" si="8"/>
        <v>3</v>
      </c>
      <c r="K30" s="439"/>
      <c r="L30" s="439"/>
    </row>
    <row r="31" spans="1:12" ht="26.25" thickBot="1" x14ac:dyDescent="0.4">
      <c r="A31" s="2" t="s">
        <v>15</v>
      </c>
      <c r="B31" s="810">
        <f t="shared" ref="B31:J31" si="9">SUM(B29:B30)</f>
        <v>120</v>
      </c>
      <c r="C31" s="810">
        <f t="shared" si="9"/>
        <v>0</v>
      </c>
      <c r="D31" s="810">
        <f t="shared" si="9"/>
        <v>120</v>
      </c>
      <c r="E31" s="810">
        <f t="shared" si="9"/>
        <v>104</v>
      </c>
      <c r="F31" s="810">
        <f t="shared" si="9"/>
        <v>19</v>
      </c>
      <c r="G31" s="16">
        <f t="shared" si="9"/>
        <v>123</v>
      </c>
      <c r="H31" s="16">
        <f t="shared" si="9"/>
        <v>224</v>
      </c>
      <c r="I31" s="16">
        <f t="shared" si="9"/>
        <v>19</v>
      </c>
      <c r="J31" s="811">
        <f t="shared" si="9"/>
        <v>243</v>
      </c>
      <c r="K31" s="439"/>
      <c r="L31" s="439"/>
    </row>
    <row r="32" spans="1:12" ht="12" customHeight="1" x14ac:dyDescent="0.35">
      <c r="A32" s="436"/>
      <c r="B32" s="439"/>
      <c r="C32" s="439"/>
      <c r="D32" s="439"/>
      <c r="E32" s="439"/>
      <c r="F32" s="439"/>
      <c r="G32" s="439"/>
      <c r="H32" s="439"/>
      <c r="I32" s="439"/>
      <c r="J32" s="439"/>
      <c r="K32" s="439"/>
      <c r="L32" s="439"/>
    </row>
    <row r="33" spans="1:13" ht="25.5" hidden="1" customHeight="1" x14ac:dyDescent="0.35">
      <c r="A33" s="436"/>
      <c r="B33" s="439"/>
      <c r="C33" s="439"/>
      <c r="D33" s="439"/>
      <c r="E33" s="439"/>
      <c r="F33" s="439"/>
      <c r="G33" s="439"/>
      <c r="H33" s="439"/>
      <c r="I33" s="439"/>
      <c r="J33" s="439"/>
      <c r="K33" s="440"/>
    </row>
    <row r="34" spans="1:13" ht="37.5" customHeight="1" x14ac:dyDescent="0.35">
      <c r="A34" s="3675"/>
      <c r="B34" s="3675"/>
      <c r="C34" s="3675"/>
      <c r="D34" s="3675"/>
      <c r="E34" s="3675"/>
      <c r="F34" s="3675"/>
      <c r="G34" s="3675"/>
      <c r="H34" s="3675"/>
      <c r="I34" s="3675"/>
      <c r="J34" s="3675"/>
      <c r="K34" s="3675"/>
      <c r="L34" s="3675"/>
      <c r="M34" s="3675"/>
    </row>
    <row r="35" spans="1:13" ht="26.25" customHeight="1" x14ac:dyDescent="0.35">
      <c r="B35" s="440"/>
      <c r="C35" s="440"/>
      <c r="D35" s="440"/>
      <c r="E35" s="440"/>
      <c r="F35" s="440"/>
      <c r="G35" s="440"/>
      <c r="H35" s="440"/>
      <c r="I35" s="440"/>
      <c r="J35" s="440"/>
      <c r="K35" s="440"/>
      <c r="L35" s="440"/>
      <c r="M35" s="440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topLeftCell="A2" zoomScale="50" zoomScaleNormal="50" workbookViewId="0">
      <selection activeCell="J19" sqref="J19"/>
    </sheetView>
  </sheetViews>
  <sheetFormatPr defaultRowHeight="15" customHeight="1" x14ac:dyDescent="0.35"/>
  <cols>
    <col min="1" max="1" width="72.28515625" style="430" customWidth="1"/>
    <col min="2" max="2" width="13.85546875" style="430" customWidth="1"/>
    <col min="3" max="3" width="12.140625" style="430" customWidth="1"/>
    <col min="4" max="4" width="11" style="430" customWidth="1"/>
    <col min="5" max="5" width="14.140625" style="430" customWidth="1"/>
    <col min="6" max="6" width="11.85546875" style="430" customWidth="1"/>
    <col min="7" max="7" width="9.5703125" style="430" customWidth="1"/>
    <col min="8" max="8" width="14.7109375" style="430" customWidth="1"/>
    <col min="9" max="10" width="9.5703125" style="430" customWidth="1"/>
    <col min="11" max="11" width="14.28515625" style="430" customWidth="1"/>
    <col min="12" max="12" width="13.140625" style="430" customWidth="1"/>
    <col min="13" max="15" width="10.7109375" style="430" customWidth="1"/>
    <col min="16" max="16" width="9.140625" style="430"/>
    <col min="17" max="17" width="12.85546875" style="430" customWidth="1"/>
    <col min="18" max="18" width="23.42578125" style="430" customWidth="1"/>
    <col min="19" max="20" width="9.140625" style="430"/>
    <col min="21" max="21" width="10.5703125" style="430" bestFit="1" customWidth="1"/>
    <col min="22" max="22" width="11.28515625" style="430" customWidth="1"/>
    <col min="23" max="256" width="9.140625" style="430"/>
    <col min="257" max="257" width="72.28515625" style="430" customWidth="1"/>
    <col min="258" max="258" width="13.85546875" style="430" customWidth="1"/>
    <col min="259" max="259" width="12.140625" style="430" customWidth="1"/>
    <col min="260" max="260" width="11" style="430" customWidth="1"/>
    <col min="261" max="261" width="14.140625" style="430" customWidth="1"/>
    <col min="262" max="262" width="11.85546875" style="430" customWidth="1"/>
    <col min="263" max="263" width="9.5703125" style="430" customWidth="1"/>
    <col min="264" max="264" width="14.7109375" style="430" customWidth="1"/>
    <col min="265" max="266" width="9.5703125" style="430" customWidth="1"/>
    <col min="267" max="267" width="14.28515625" style="430" customWidth="1"/>
    <col min="268" max="268" width="13.140625" style="430" customWidth="1"/>
    <col min="269" max="271" width="10.7109375" style="430" customWidth="1"/>
    <col min="272" max="272" width="9.140625" style="430"/>
    <col min="273" max="273" width="12.85546875" style="430" customWidth="1"/>
    <col min="274" max="274" width="23.42578125" style="430" customWidth="1"/>
    <col min="275" max="276" width="9.140625" style="430"/>
    <col min="277" max="277" width="10.5703125" style="430" bestFit="1" customWidth="1"/>
    <col min="278" max="278" width="11.28515625" style="430" customWidth="1"/>
    <col min="279" max="512" width="9.140625" style="430"/>
    <col min="513" max="513" width="72.28515625" style="430" customWidth="1"/>
    <col min="514" max="514" width="13.85546875" style="430" customWidth="1"/>
    <col min="515" max="515" width="12.140625" style="430" customWidth="1"/>
    <col min="516" max="516" width="11" style="430" customWidth="1"/>
    <col min="517" max="517" width="14.140625" style="430" customWidth="1"/>
    <col min="518" max="518" width="11.85546875" style="430" customWidth="1"/>
    <col min="519" max="519" width="9.5703125" style="430" customWidth="1"/>
    <col min="520" max="520" width="14.7109375" style="430" customWidth="1"/>
    <col min="521" max="522" width="9.5703125" style="430" customWidth="1"/>
    <col min="523" max="523" width="14.28515625" style="430" customWidth="1"/>
    <col min="524" max="524" width="13.140625" style="430" customWidth="1"/>
    <col min="525" max="527" width="10.7109375" style="430" customWidth="1"/>
    <col min="528" max="528" width="9.140625" style="430"/>
    <col min="529" max="529" width="12.85546875" style="430" customWidth="1"/>
    <col min="530" max="530" width="23.42578125" style="430" customWidth="1"/>
    <col min="531" max="532" width="9.140625" style="430"/>
    <col min="533" max="533" width="10.5703125" style="430" bestFit="1" customWidth="1"/>
    <col min="534" max="534" width="11.28515625" style="430" customWidth="1"/>
    <col min="535" max="768" width="9.140625" style="430"/>
    <col min="769" max="769" width="72.28515625" style="430" customWidth="1"/>
    <col min="770" max="770" width="13.85546875" style="430" customWidth="1"/>
    <col min="771" max="771" width="12.140625" style="430" customWidth="1"/>
    <col min="772" max="772" width="11" style="430" customWidth="1"/>
    <col min="773" max="773" width="14.140625" style="430" customWidth="1"/>
    <col min="774" max="774" width="11.85546875" style="430" customWidth="1"/>
    <col min="775" max="775" width="9.5703125" style="430" customWidth="1"/>
    <col min="776" max="776" width="14.7109375" style="430" customWidth="1"/>
    <col min="777" max="778" width="9.5703125" style="430" customWidth="1"/>
    <col min="779" max="779" width="14.28515625" style="430" customWidth="1"/>
    <col min="780" max="780" width="13.140625" style="430" customWidth="1"/>
    <col min="781" max="783" width="10.7109375" style="430" customWidth="1"/>
    <col min="784" max="784" width="9.140625" style="430"/>
    <col min="785" max="785" width="12.85546875" style="430" customWidth="1"/>
    <col min="786" max="786" width="23.42578125" style="430" customWidth="1"/>
    <col min="787" max="788" width="9.140625" style="430"/>
    <col min="789" max="789" width="10.5703125" style="430" bestFit="1" customWidth="1"/>
    <col min="790" max="790" width="11.28515625" style="430" customWidth="1"/>
    <col min="791" max="1024" width="9.140625" style="430"/>
    <col min="1025" max="1025" width="72.28515625" style="430" customWidth="1"/>
    <col min="1026" max="1026" width="13.85546875" style="430" customWidth="1"/>
    <col min="1027" max="1027" width="12.140625" style="430" customWidth="1"/>
    <col min="1028" max="1028" width="11" style="430" customWidth="1"/>
    <col min="1029" max="1029" width="14.140625" style="430" customWidth="1"/>
    <col min="1030" max="1030" width="11.85546875" style="430" customWidth="1"/>
    <col min="1031" max="1031" width="9.5703125" style="430" customWidth="1"/>
    <col min="1032" max="1032" width="14.7109375" style="430" customWidth="1"/>
    <col min="1033" max="1034" width="9.5703125" style="430" customWidth="1"/>
    <col min="1035" max="1035" width="14.28515625" style="430" customWidth="1"/>
    <col min="1036" max="1036" width="13.140625" style="430" customWidth="1"/>
    <col min="1037" max="1039" width="10.7109375" style="430" customWidth="1"/>
    <col min="1040" max="1040" width="9.140625" style="430"/>
    <col min="1041" max="1041" width="12.85546875" style="430" customWidth="1"/>
    <col min="1042" max="1042" width="23.42578125" style="430" customWidth="1"/>
    <col min="1043" max="1044" width="9.140625" style="430"/>
    <col min="1045" max="1045" width="10.5703125" style="430" bestFit="1" customWidth="1"/>
    <col min="1046" max="1046" width="11.28515625" style="430" customWidth="1"/>
    <col min="1047" max="1280" width="9.140625" style="430"/>
    <col min="1281" max="1281" width="72.28515625" style="430" customWidth="1"/>
    <col min="1282" max="1282" width="13.85546875" style="430" customWidth="1"/>
    <col min="1283" max="1283" width="12.140625" style="430" customWidth="1"/>
    <col min="1284" max="1284" width="11" style="430" customWidth="1"/>
    <col min="1285" max="1285" width="14.140625" style="430" customWidth="1"/>
    <col min="1286" max="1286" width="11.85546875" style="430" customWidth="1"/>
    <col min="1287" max="1287" width="9.5703125" style="430" customWidth="1"/>
    <col min="1288" max="1288" width="14.7109375" style="430" customWidth="1"/>
    <col min="1289" max="1290" width="9.5703125" style="430" customWidth="1"/>
    <col min="1291" max="1291" width="14.28515625" style="430" customWidth="1"/>
    <col min="1292" max="1292" width="13.140625" style="430" customWidth="1"/>
    <col min="1293" max="1295" width="10.7109375" style="430" customWidth="1"/>
    <col min="1296" max="1296" width="9.140625" style="430"/>
    <col min="1297" max="1297" width="12.85546875" style="430" customWidth="1"/>
    <col min="1298" max="1298" width="23.42578125" style="430" customWidth="1"/>
    <col min="1299" max="1300" width="9.140625" style="430"/>
    <col min="1301" max="1301" width="10.5703125" style="430" bestFit="1" customWidth="1"/>
    <col min="1302" max="1302" width="11.28515625" style="430" customWidth="1"/>
    <col min="1303" max="1536" width="9.140625" style="430"/>
    <col min="1537" max="1537" width="72.28515625" style="430" customWidth="1"/>
    <col min="1538" max="1538" width="13.85546875" style="430" customWidth="1"/>
    <col min="1539" max="1539" width="12.140625" style="430" customWidth="1"/>
    <col min="1540" max="1540" width="11" style="430" customWidth="1"/>
    <col min="1541" max="1541" width="14.140625" style="430" customWidth="1"/>
    <col min="1542" max="1542" width="11.85546875" style="430" customWidth="1"/>
    <col min="1543" max="1543" width="9.5703125" style="430" customWidth="1"/>
    <col min="1544" max="1544" width="14.7109375" style="430" customWidth="1"/>
    <col min="1545" max="1546" width="9.5703125" style="430" customWidth="1"/>
    <col min="1547" max="1547" width="14.28515625" style="430" customWidth="1"/>
    <col min="1548" max="1548" width="13.140625" style="430" customWidth="1"/>
    <col min="1549" max="1551" width="10.7109375" style="430" customWidth="1"/>
    <col min="1552" max="1552" width="9.140625" style="430"/>
    <col min="1553" max="1553" width="12.85546875" style="430" customWidth="1"/>
    <col min="1554" max="1554" width="23.42578125" style="430" customWidth="1"/>
    <col min="1555" max="1556" width="9.140625" style="430"/>
    <col min="1557" max="1557" width="10.5703125" style="430" bestFit="1" customWidth="1"/>
    <col min="1558" max="1558" width="11.28515625" style="430" customWidth="1"/>
    <col min="1559" max="1792" width="9.140625" style="430"/>
    <col min="1793" max="1793" width="72.28515625" style="430" customWidth="1"/>
    <col min="1794" max="1794" width="13.85546875" style="430" customWidth="1"/>
    <col min="1795" max="1795" width="12.140625" style="430" customWidth="1"/>
    <col min="1796" max="1796" width="11" style="430" customWidth="1"/>
    <col min="1797" max="1797" width="14.140625" style="430" customWidth="1"/>
    <col min="1798" max="1798" width="11.85546875" style="430" customWidth="1"/>
    <col min="1799" max="1799" width="9.5703125" style="430" customWidth="1"/>
    <col min="1800" max="1800" width="14.7109375" style="430" customWidth="1"/>
    <col min="1801" max="1802" width="9.5703125" style="430" customWidth="1"/>
    <col min="1803" max="1803" width="14.28515625" style="430" customWidth="1"/>
    <col min="1804" max="1804" width="13.140625" style="430" customWidth="1"/>
    <col min="1805" max="1807" width="10.7109375" style="430" customWidth="1"/>
    <col min="1808" max="1808" width="9.140625" style="430"/>
    <col min="1809" max="1809" width="12.85546875" style="430" customWidth="1"/>
    <col min="1810" max="1810" width="23.42578125" style="430" customWidth="1"/>
    <col min="1811" max="1812" width="9.140625" style="430"/>
    <col min="1813" max="1813" width="10.5703125" style="430" bestFit="1" customWidth="1"/>
    <col min="1814" max="1814" width="11.28515625" style="430" customWidth="1"/>
    <col min="1815" max="2048" width="9.140625" style="430"/>
    <col min="2049" max="2049" width="72.28515625" style="430" customWidth="1"/>
    <col min="2050" max="2050" width="13.85546875" style="430" customWidth="1"/>
    <col min="2051" max="2051" width="12.140625" style="430" customWidth="1"/>
    <col min="2052" max="2052" width="11" style="430" customWidth="1"/>
    <col min="2053" max="2053" width="14.140625" style="430" customWidth="1"/>
    <col min="2054" max="2054" width="11.85546875" style="430" customWidth="1"/>
    <col min="2055" max="2055" width="9.5703125" style="430" customWidth="1"/>
    <col min="2056" max="2056" width="14.7109375" style="430" customWidth="1"/>
    <col min="2057" max="2058" width="9.5703125" style="430" customWidth="1"/>
    <col min="2059" max="2059" width="14.28515625" style="430" customWidth="1"/>
    <col min="2060" max="2060" width="13.140625" style="430" customWidth="1"/>
    <col min="2061" max="2063" width="10.7109375" style="430" customWidth="1"/>
    <col min="2064" max="2064" width="9.140625" style="430"/>
    <col min="2065" max="2065" width="12.85546875" style="430" customWidth="1"/>
    <col min="2066" max="2066" width="23.42578125" style="430" customWidth="1"/>
    <col min="2067" max="2068" width="9.140625" style="430"/>
    <col min="2069" max="2069" width="10.5703125" style="430" bestFit="1" customWidth="1"/>
    <col min="2070" max="2070" width="11.28515625" style="430" customWidth="1"/>
    <col min="2071" max="2304" width="9.140625" style="430"/>
    <col min="2305" max="2305" width="72.28515625" style="430" customWidth="1"/>
    <col min="2306" max="2306" width="13.85546875" style="430" customWidth="1"/>
    <col min="2307" max="2307" width="12.140625" style="430" customWidth="1"/>
    <col min="2308" max="2308" width="11" style="430" customWidth="1"/>
    <col min="2309" max="2309" width="14.140625" style="430" customWidth="1"/>
    <col min="2310" max="2310" width="11.85546875" style="430" customWidth="1"/>
    <col min="2311" max="2311" width="9.5703125" style="430" customWidth="1"/>
    <col min="2312" max="2312" width="14.7109375" style="430" customWidth="1"/>
    <col min="2313" max="2314" width="9.5703125" style="430" customWidth="1"/>
    <col min="2315" max="2315" width="14.28515625" style="430" customWidth="1"/>
    <col min="2316" max="2316" width="13.140625" style="430" customWidth="1"/>
    <col min="2317" max="2319" width="10.7109375" style="430" customWidth="1"/>
    <col min="2320" max="2320" width="9.140625" style="430"/>
    <col min="2321" max="2321" width="12.85546875" style="430" customWidth="1"/>
    <col min="2322" max="2322" width="23.42578125" style="430" customWidth="1"/>
    <col min="2323" max="2324" width="9.140625" style="430"/>
    <col min="2325" max="2325" width="10.5703125" style="430" bestFit="1" customWidth="1"/>
    <col min="2326" max="2326" width="11.28515625" style="430" customWidth="1"/>
    <col min="2327" max="2560" width="9.140625" style="430"/>
    <col min="2561" max="2561" width="72.28515625" style="430" customWidth="1"/>
    <col min="2562" max="2562" width="13.85546875" style="430" customWidth="1"/>
    <col min="2563" max="2563" width="12.140625" style="430" customWidth="1"/>
    <col min="2564" max="2564" width="11" style="430" customWidth="1"/>
    <col min="2565" max="2565" width="14.140625" style="430" customWidth="1"/>
    <col min="2566" max="2566" width="11.85546875" style="430" customWidth="1"/>
    <col min="2567" max="2567" width="9.5703125" style="430" customWidth="1"/>
    <col min="2568" max="2568" width="14.7109375" style="430" customWidth="1"/>
    <col min="2569" max="2570" width="9.5703125" style="430" customWidth="1"/>
    <col min="2571" max="2571" width="14.28515625" style="430" customWidth="1"/>
    <col min="2572" max="2572" width="13.140625" style="430" customWidth="1"/>
    <col min="2573" max="2575" width="10.7109375" style="430" customWidth="1"/>
    <col min="2576" max="2576" width="9.140625" style="430"/>
    <col min="2577" max="2577" width="12.85546875" style="430" customWidth="1"/>
    <col min="2578" max="2578" width="23.42578125" style="430" customWidth="1"/>
    <col min="2579" max="2580" width="9.140625" style="430"/>
    <col min="2581" max="2581" width="10.5703125" style="430" bestFit="1" customWidth="1"/>
    <col min="2582" max="2582" width="11.28515625" style="430" customWidth="1"/>
    <col min="2583" max="2816" width="9.140625" style="430"/>
    <col min="2817" max="2817" width="72.28515625" style="430" customWidth="1"/>
    <col min="2818" max="2818" width="13.85546875" style="430" customWidth="1"/>
    <col min="2819" max="2819" width="12.140625" style="430" customWidth="1"/>
    <col min="2820" max="2820" width="11" style="430" customWidth="1"/>
    <col min="2821" max="2821" width="14.140625" style="430" customWidth="1"/>
    <col min="2822" max="2822" width="11.85546875" style="430" customWidth="1"/>
    <col min="2823" max="2823" width="9.5703125" style="430" customWidth="1"/>
    <col min="2824" max="2824" width="14.7109375" style="430" customWidth="1"/>
    <col min="2825" max="2826" width="9.5703125" style="430" customWidth="1"/>
    <col min="2827" max="2827" width="14.28515625" style="430" customWidth="1"/>
    <col min="2828" max="2828" width="13.140625" style="430" customWidth="1"/>
    <col min="2829" max="2831" width="10.7109375" style="430" customWidth="1"/>
    <col min="2832" max="2832" width="9.140625" style="430"/>
    <col min="2833" max="2833" width="12.85546875" style="430" customWidth="1"/>
    <col min="2834" max="2834" width="23.42578125" style="430" customWidth="1"/>
    <col min="2835" max="2836" width="9.140625" style="430"/>
    <col min="2837" max="2837" width="10.5703125" style="430" bestFit="1" customWidth="1"/>
    <col min="2838" max="2838" width="11.28515625" style="430" customWidth="1"/>
    <col min="2839" max="3072" width="9.140625" style="430"/>
    <col min="3073" max="3073" width="72.28515625" style="430" customWidth="1"/>
    <col min="3074" max="3074" width="13.85546875" style="430" customWidth="1"/>
    <col min="3075" max="3075" width="12.140625" style="430" customWidth="1"/>
    <col min="3076" max="3076" width="11" style="430" customWidth="1"/>
    <col min="3077" max="3077" width="14.140625" style="430" customWidth="1"/>
    <col min="3078" max="3078" width="11.85546875" style="430" customWidth="1"/>
    <col min="3079" max="3079" width="9.5703125" style="430" customWidth="1"/>
    <col min="3080" max="3080" width="14.7109375" style="430" customWidth="1"/>
    <col min="3081" max="3082" width="9.5703125" style="430" customWidth="1"/>
    <col min="3083" max="3083" width="14.28515625" style="430" customWidth="1"/>
    <col min="3084" max="3084" width="13.140625" style="430" customWidth="1"/>
    <col min="3085" max="3087" width="10.7109375" style="430" customWidth="1"/>
    <col min="3088" max="3088" width="9.140625" style="430"/>
    <col min="3089" max="3089" width="12.85546875" style="430" customWidth="1"/>
    <col min="3090" max="3090" width="23.42578125" style="430" customWidth="1"/>
    <col min="3091" max="3092" width="9.140625" style="430"/>
    <col min="3093" max="3093" width="10.5703125" style="430" bestFit="1" customWidth="1"/>
    <col min="3094" max="3094" width="11.28515625" style="430" customWidth="1"/>
    <col min="3095" max="3328" width="9.140625" style="430"/>
    <col min="3329" max="3329" width="72.28515625" style="430" customWidth="1"/>
    <col min="3330" max="3330" width="13.85546875" style="430" customWidth="1"/>
    <col min="3331" max="3331" width="12.140625" style="430" customWidth="1"/>
    <col min="3332" max="3332" width="11" style="430" customWidth="1"/>
    <col min="3333" max="3333" width="14.140625" style="430" customWidth="1"/>
    <col min="3334" max="3334" width="11.85546875" style="430" customWidth="1"/>
    <col min="3335" max="3335" width="9.5703125" style="430" customWidth="1"/>
    <col min="3336" max="3336" width="14.7109375" style="430" customWidth="1"/>
    <col min="3337" max="3338" width="9.5703125" style="430" customWidth="1"/>
    <col min="3339" max="3339" width="14.28515625" style="430" customWidth="1"/>
    <col min="3340" max="3340" width="13.140625" style="430" customWidth="1"/>
    <col min="3341" max="3343" width="10.7109375" style="430" customWidth="1"/>
    <col min="3344" max="3344" width="9.140625" style="430"/>
    <col min="3345" max="3345" width="12.85546875" style="430" customWidth="1"/>
    <col min="3346" max="3346" width="23.42578125" style="430" customWidth="1"/>
    <col min="3347" max="3348" width="9.140625" style="430"/>
    <col min="3349" max="3349" width="10.5703125" style="430" bestFit="1" customWidth="1"/>
    <col min="3350" max="3350" width="11.28515625" style="430" customWidth="1"/>
    <col min="3351" max="3584" width="9.140625" style="430"/>
    <col min="3585" max="3585" width="72.28515625" style="430" customWidth="1"/>
    <col min="3586" max="3586" width="13.85546875" style="430" customWidth="1"/>
    <col min="3587" max="3587" width="12.140625" style="430" customWidth="1"/>
    <col min="3588" max="3588" width="11" style="430" customWidth="1"/>
    <col min="3589" max="3589" width="14.140625" style="430" customWidth="1"/>
    <col min="3590" max="3590" width="11.85546875" style="430" customWidth="1"/>
    <col min="3591" max="3591" width="9.5703125" style="430" customWidth="1"/>
    <col min="3592" max="3592" width="14.7109375" style="430" customWidth="1"/>
    <col min="3593" max="3594" width="9.5703125" style="430" customWidth="1"/>
    <col min="3595" max="3595" width="14.28515625" style="430" customWidth="1"/>
    <col min="3596" max="3596" width="13.140625" style="430" customWidth="1"/>
    <col min="3597" max="3599" width="10.7109375" style="430" customWidth="1"/>
    <col min="3600" max="3600" width="9.140625" style="430"/>
    <col min="3601" max="3601" width="12.85546875" style="430" customWidth="1"/>
    <col min="3602" max="3602" width="23.42578125" style="430" customWidth="1"/>
    <col min="3603" max="3604" width="9.140625" style="430"/>
    <col min="3605" max="3605" width="10.5703125" style="430" bestFit="1" customWidth="1"/>
    <col min="3606" max="3606" width="11.28515625" style="430" customWidth="1"/>
    <col min="3607" max="3840" width="9.140625" style="430"/>
    <col min="3841" max="3841" width="72.28515625" style="430" customWidth="1"/>
    <col min="3842" max="3842" width="13.85546875" style="430" customWidth="1"/>
    <col min="3843" max="3843" width="12.140625" style="430" customWidth="1"/>
    <col min="3844" max="3844" width="11" style="430" customWidth="1"/>
    <col min="3845" max="3845" width="14.140625" style="430" customWidth="1"/>
    <col min="3846" max="3846" width="11.85546875" style="430" customWidth="1"/>
    <col min="3847" max="3847" width="9.5703125" style="430" customWidth="1"/>
    <col min="3848" max="3848" width="14.7109375" style="430" customWidth="1"/>
    <col min="3849" max="3850" width="9.5703125" style="430" customWidth="1"/>
    <col min="3851" max="3851" width="14.28515625" style="430" customWidth="1"/>
    <col min="3852" max="3852" width="13.140625" style="430" customWidth="1"/>
    <col min="3853" max="3855" width="10.7109375" style="430" customWidth="1"/>
    <col min="3856" max="3856" width="9.140625" style="430"/>
    <col min="3857" max="3857" width="12.85546875" style="430" customWidth="1"/>
    <col min="3858" max="3858" width="23.42578125" style="430" customWidth="1"/>
    <col min="3859" max="3860" width="9.140625" style="430"/>
    <col min="3861" max="3861" width="10.5703125" style="430" bestFit="1" customWidth="1"/>
    <col min="3862" max="3862" width="11.28515625" style="430" customWidth="1"/>
    <col min="3863" max="4096" width="9.140625" style="430"/>
    <col min="4097" max="4097" width="72.28515625" style="430" customWidth="1"/>
    <col min="4098" max="4098" width="13.85546875" style="430" customWidth="1"/>
    <col min="4099" max="4099" width="12.140625" style="430" customWidth="1"/>
    <col min="4100" max="4100" width="11" style="430" customWidth="1"/>
    <col min="4101" max="4101" width="14.140625" style="430" customWidth="1"/>
    <col min="4102" max="4102" width="11.85546875" style="430" customWidth="1"/>
    <col min="4103" max="4103" width="9.5703125" style="430" customWidth="1"/>
    <col min="4104" max="4104" width="14.7109375" style="430" customWidth="1"/>
    <col min="4105" max="4106" width="9.5703125" style="430" customWidth="1"/>
    <col min="4107" max="4107" width="14.28515625" style="430" customWidth="1"/>
    <col min="4108" max="4108" width="13.140625" style="430" customWidth="1"/>
    <col min="4109" max="4111" width="10.7109375" style="430" customWidth="1"/>
    <col min="4112" max="4112" width="9.140625" style="430"/>
    <col min="4113" max="4113" width="12.85546875" style="430" customWidth="1"/>
    <col min="4114" max="4114" width="23.42578125" style="430" customWidth="1"/>
    <col min="4115" max="4116" width="9.140625" style="430"/>
    <col min="4117" max="4117" width="10.5703125" style="430" bestFit="1" customWidth="1"/>
    <col min="4118" max="4118" width="11.28515625" style="430" customWidth="1"/>
    <col min="4119" max="4352" width="9.140625" style="430"/>
    <col min="4353" max="4353" width="72.28515625" style="430" customWidth="1"/>
    <col min="4354" max="4354" width="13.85546875" style="430" customWidth="1"/>
    <col min="4355" max="4355" width="12.140625" style="430" customWidth="1"/>
    <col min="4356" max="4356" width="11" style="430" customWidth="1"/>
    <col min="4357" max="4357" width="14.140625" style="430" customWidth="1"/>
    <col min="4358" max="4358" width="11.85546875" style="430" customWidth="1"/>
    <col min="4359" max="4359" width="9.5703125" style="430" customWidth="1"/>
    <col min="4360" max="4360" width="14.7109375" style="430" customWidth="1"/>
    <col min="4361" max="4362" width="9.5703125" style="430" customWidth="1"/>
    <col min="4363" max="4363" width="14.28515625" style="430" customWidth="1"/>
    <col min="4364" max="4364" width="13.140625" style="430" customWidth="1"/>
    <col min="4365" max="4367" width="10.7109375" style="430" customWidth="1"/>
    <col min="4368" max="4368" width="9.140625" style="430"/>
    <col min="4369" max="4369" width="12.85546875" style="430" customWidth="1"/>
    <col min="4370" max="4370" width="23.42578125" style="430" customWidth="1"/>
    <col min="4371" max="4372" width="9.140625" style="430"/>
    <col min="4373" max="4373" width="10.5703125" style="430" bestFit="1" customWidth="1"/>
    <col min="4374" max="4374" width="11.28515625" style="430" customWidth="1"/>
    <col min="4375" max="4608" width="9.140625" style="430"/>
    <col min="4609" max="4609" width="72.28515625" style="430" customWidth="1"/>
    <col min="4610" max="4610" width="13.85546875" style="430" customWidth="1"/>
    <col min="4611" max="4611" width="12.140625" style="430" customWidth="1"/>
    <col min="4612" max="4612" width="11" style="430" customWidth="1"/>
    <col min="4613" max="4613" width="14.140625" style="430" customWidth="1"/>
    <col min="4614" max="4614" width="11.85546875" style="430" customWidth="1"/>
    <col min="4615" max="4615" width="9.5703125" style="430" customWidth="1"/>
    <col min="4616" max="4616" width="14.7109375" style="430" customWidth="1"/>
    <col min="4617" max="4618" width="9.5703125" style="430" customWidth="1"/>
    <col min="4619" max="4619" width="14.28515625" style="430" customWidth="1"/>
    <col min="4620" max="4620" width="13.140625" style="430" customWidth="1"/>
    <col min="4621" max="4623" width="10.7109375" style="430" customWidth="1"/>
    <col min="4624" max="4624" width="9.140625" style="430"/>
    <col min="4625" max="4625" width="12.85546875" style="430" customWidth="1"/>
    <col min="4626" max="4626" width="23.42578125" style="430" customWidth="1"/>
    <col min="4627" max="4628" width="9.140625" style="430"/>
    <col min="4629" max="4629" width="10.5703125" style="430" bestFit="1" customWidth="1"/>
    <col min="4630" max="4630" width="11.28515625" style="430" customWidth="1"/>
    <col min="4631" max="4864" width="9.140625" style="430"/>
    <col min="4865" max="4865" width="72.28515625" style="430" customWidth="1"/>
    <col min="4866" max="4866" width="13.85546875" style="430" customWidth="1"/>
    <col min="4867" max="4867" width="12.140625" style="430" customWidth="1"/>
    <col min="4868" max="4868" width="11" style="430" customWidth="1"/>
    <col min="4869" max="4869" width="14.140625" style="430" customWidth="1"/>
    <col min="4870" max="4870" width="11.85546875" style="430" customWidth="1"/>
    <col min="4871" max="4871" width="9.5703125" style="430" customWidth="1"/>
    <col min="4872" max="4872" width="14.7109375" style="430" customWidth="1"/>
    <col min="4873" max="4874" width="9.5703125" style="430" customWidth="1"/>
    <col min="4875" max="4875" width="14.28515625" style="430" customWidth="1"/>
    <col min="4876" max="4876" width="13.140625" style="430" customWidth="1"/>
    <col min="4877" max="4879" width="10.7109375" style="430" customWidth="1"/>
    <col min="4880" max="4880" width="9.140625" style="430"/>
    <col min="4881" max="4881" width="12.85546875" style="430" customWidth="1"/>
    <col min="4882" max="4882" width="23.42578125" style="430" customWidth="1"/>
    <col min="4883" max="4884" width="9.140625" style="430"/>
    <col min="4885" max="4885" width="10.5703125" style="430" bestFit="1" customWidth="1"/>
    <col min="4886" max="4886" width="11.28515625" style="430" customWidth="1"/>
    <col min="4887" max="5120" width="9.140625" style="430"/>
    <col min="5121" max="5121" width="72.28515625" style="430" customWidth="1"/>
    <col min="5122" max="5122" width="13.85546875" style="430" customWidth="1"/>
    <col min="5123" max="5123" width="12.140625" style="430" customWidth="1"/>
    <col min="5124" max="5124" width="11" style="430" customWidth="1"/>
    <col min="5125" max="5125" width="14.140625" style="430" customWidth="1"/>
    <col min="5126" max="5126" width="11.85546875" style="430" customWidth="1"/>
    <col min="5127" max="5127" width="9.5703125" style="430" customWidth="1"/>
    <col min="5128" max="5128" width="14.7109375" style="430" customWidth="1"/>
    <col min="5129" max="5130" width="9.5703125" style="430" customWidth="1"/>
    <col min="5131" max="5131" width="14.28515625" style="430" customWidth="1"/>
    <col min="5132" max="5132" width="13.140625" style="430" customWidth="1"/>
    <col min="5133" max="5135" width="10.7109375" style="430" customWidth="1"/>
    <col min="5136" max="5136" width="9.140625" style="430"/>
    <col min="5137" max="5137" width="12.85546875" style="430" customWidth="1"/>
    <col min="5138" max="5138" width="23.42578125" style="430" customWidth="1"/>
    <col min="5139" max="5140" width="9.140625" style="430"/>
    <col min="5141" max="5141" width="10.5703125" style="430" bestFit="1" customWidth="1"/>
    <col min="5142" max="5142" width="11.28515625" style="430" customWidth="1"/>
    <col min="5143" max="5376" width="9.140625" style="430"/>
    <col min="5377" max="5377" width="72.28515625" style="430" customWidth="1"/>
    <col min="5378" max="5378" width="13.85546875" style="430" customWidth="1"/>
    <col min="5379" max="5379" width="12.140625" style="430" customWidth="1"/>
    <col min="5380" max="5380" width="11" style="430" customWidth="1"/>
    <col min="5381" max="5381" width="14.140625" style="430" customWidth="1"/>
    <col min="5382" max="5382" width="11.85546875" style="430" customWidth="1"/>
    <col min="5383" max="5383" width="9.5703125" style="430" customWidth="1"/>
    <col min="5384" max="5384" width="14.7109375" style="430" customWidth="1"/>
    <col min="5385" max="5386" width="9.5703125" style="430" customWidth="1"/>
    <col min="5387" max="5387" width="14.28515625" style="430" customWidth="1"/>
    <col min="5388" max="5388" width="13.140625" style="430" customWidth="1"/>
    <col min="5389" max="5391" width="10.7109375" style="430" customWidth="1"/>
    <col min="5392" max="5392" width="9.140625" style="430"/>
    <col min="5393" max="5393" width="12.85546875" style="430" customWidth="1"/>
    <col min="5394" max="5394" width="23.42578125" style="430" customWidth="1"/>
    <col min="5395" max="5396" width="9.140625" style="430"/>
    <col min="5397" max="5397" width="10.5703125" style="430" bestFit="1" customWidth="1"/>
    <col min="5398" max="5398" width="11.28515625" style="430" customWidth="1"/>
    <col min="5399" max="5632" width="9.140625" style="430"/>
    <col min="5633" max="5633" width="72.28515625" style="430" customWidth="1"/>
    <col min="5634" max="5634" width="13.85546875" style="430" customWidth="1"/>
    <col min="5635" max="5635" width="12.140625" style="430" customWidth="1"/>
    <col min="5636" max="5636" width="11" style="430" customWidth="1"/>
    <col min="5637" max="5637" width="14.140625" style="430" customWidth="1"/>
    <col min="5638" max="5638" width="11.85546875" style="430" customWidth="1"/>
    <col min="5639" max="5639" width="9.5703125" style="430" customWidth="1"/>
    <col min="5640" max="5640" width="14.7109375" style="430" customWidth="1"/>
    <col min="5641" max="5642" width="9.5703125" style="430" customWidth="1"/>
    <col min="5643" max="5643" width="14.28515625" style="430" customWidth="1"/>
    <col min="5644" max="5644" width="13.140625" style="430" customWidth="1"/>
    <col min="5645" max="5647" width="10.7109375" style="430" customWidth="1"/>
    <col min="5648" max="5648" width="9.140625" style="430"/>
    <col min="5649" max="5649" width="12.85546875" style="430" customWidth="1"/>
    <col min="5650" max="5650" width="23.42578125" style="430" customWidth="1"/>
    <col min="5651" max="5652" width="9.140625" style="430"/>
    <col min="5653" max="5653" width="10.5703125" style="430" bestFit="1" customWidth="1"/>
    <col min="5654" max="5654" width="11.28515625" style="430" customWidth="1"/>
    <col min="5655" max="5888" width="9.140625" style="430"/>
    <col min="5889" max="5889" width="72.28515625" style="430" customWidth="1"/>
    <col min="5890" max="5890" width="13.85546875" style="430" customWidth="1"/>
    <col min="5891" max="5891" width="12.140625" style="430" customWidth="1"/>
    <col min="5892" max="5892" width="11" style="430" customWidth="1"/>
    <col min="5893" max="5893" width="14.140625" style="430" customWidth="1"/>
    <col min="5894" max="5894" width="11.85546875" style="430" customWidth="1"/>
    <col min="5895" max="5895" width="9.5703125" style="430" customWidth="1"/>
    <col min="5896" max="5896" width="14.7109375" style="430" customWidth="1"/>
    <col min="5897" max="5898" width="9.5703125" style="430" customWidth="1"/>
    <col min="5899" max="5899" width="14.28515625" style="430" customWidth="1"/>
    <col min="5900" max="5900" width="13.140625" style="430" customWidth="1"/>
    <col min="5901" max="5903" width="10.7109375" style="430" customWidth="1"/>
    <col min="5904" max="5904" width="9.140625" style="430"/>
    <col min="5905" max="5905" width="12.85546875" style="430" customWidth="1"/>
    <col min="5906" max="5906" width="23.42578125" style="430" customWidth="1"/>
    <col min="5907" max="5908" width="9.140625" style="430"/>
    <col min="5909" max="5909" width="10.5703125" style="430" bestFit="1" customWidth="1"/>
    <col min="5910" max="5910" width="11.28515625" style="430" customWidth="1"/>
    <col min="5911" max="6144" width="9.140625" style="430"/>
    <col min="6145" max="6145" width="72.28515625" style="430" customWidth="1"/>
    <col min="6146" max="6146" width="13.85546875" style="430" customWidth="1"/>
    <col min="6147" max="6147" width="12.140625" style="430" customWidth="1"/>
    <col min="6148" max="6148" width="11" style="430" customWidth="1"/>
    <col min="6149" max="6149" width="14.140625" style="430" customWidth="1"/>
    <col min="6150" max="6150" width="11.85546875" style="430" customWidth="1"/>
    <col min="6151" max="6151" width="9.5703125" style="430" customWidth="1"/>
    <col min="6152" max="6152" width="14.7109375" style="430" customWidth="1"/>
    <col min="6153" max="6154" width="9.5703125" style="430" customWidth="1"/>
    <col min="6155" max="6155" width="14.28515625" style="430" customWidth="1"/>
    <col min="6156" max="6156" width="13.140625" style="430" customWidth="1"/>
    <col min="6157" max="6159" width="10.7109375" style="430" customWidth="1"/>
    <col min="6160" max="6160" width="9.140625" style="430"/>
    <col min="6161" max="6161" width="12.85546875" style="430" customWidth="1"/>
    <col min="6162" max="6162" width="23.42578125" style="430" customWidth="1"/>
    <col min="6163" max="6164" width="9.140625" style="430"/>
    <col min="6165" max="6165" width="10.5703125" style="430" bestFit="1" customWidth="1"/>
    <col min="6166" max="6166" width="11.28515625" style="430" customWidth="1"/>
    <col min="6167" max="6400" width="9.140625" style="430"/>
    <col min="6401" max="6401" width="72.28515625" style="430" customWidth="1"/>
    <col min="6402" max="6402" width="13.85546875" style="430" customWidth="1"/>
    <col min="6403" max="6403" width="12.140625" style="430" customWidth="1"/>
    <col min="6404" max="6404" width="11" style="430" customWidth="1"/>
    <col min="6405" max="6405" width="14.140625" style="430" customWidth="1"/>
    <col min="6406" max="6406" width="11.85546875" style="430" customWidth="1"/>
    <col min="6407" max="6407" width="9.5703125" style="430" customWidth="1"/>
    <col min="6408" max="6408" width="14.7109375" style="430" customWidth="1"/>
    <col min="6409" max="6410" width="9.5703125" style="430" customWidth="1"/>
    <col min="6411" max="6411" width="14.28515625" style="430" customWidth="1"/>
    <col min="6412" max="6412" width="13.140625" style="430" customWidth="1"/>
    <col min="6413" max="6415" width="10.7109375" style="430" customWidth="1"/>
    <col min="6416" max="6416" width="9.140625" style="430"/>
    <col min="6417" max="6417" width="12.85546875" style="430" customWidth="1"/>
    <col min="6418" max="6418" width="23.42578125" style="430" customWidth="1"/>
    <col min="6419" max="6420" width="9.140625" style="430"/>
    <col min="6421" max="6421" width="10.5703125" style="430" bestFit="1" customWidth="1"/>
    <col min="6422" max="6422" width="11.28515625" style="430" customWidth="1"/>
    <col min="6423" max="6656" width="9.140625" style="430"/>
    <col min="6657" max="6657" width="72.28515625" style="430" customWidth="1"/>
    <col min="6658" max="6658" width="13.85546875" style="430" customWidth="1"/>
    <col min="6659" max="6659" width="12.140625" style="430" customWidth="1"/>
    <col min="6660" max="6660" width="11" style="430" customWidth="1"/>
    <col min="6661" max="6661" width="14.140625" style="430" customWidth="1"/>
    <col min="6662" max="6662" width="11.85546875" style="430" customWidth="1"/>
    <col min="6663" max="6663" width="9.5703125" style="430" customWidth="1"/>
    <col min="6664" max="6664" width="14.7109375" style="430" customWidth="1"/>
    <col min="6665" max="6666" width="9.5703125" style="430" customWidth="1"/>
    <col min="6667" max="6667" width="14.28515625" style="430" customWidth="1"/>
    <col min="6668" max="6668" width="13.140625" style="430" customWidth="1"/>
    <col min="6669" max="6671" width="10.7109375" style="430" customWidth="1"/>
    <col min="6672" max="6672" width="9.140625" style="430"/>
    <col min="6673" max="6673" width="12.85546875" style="430" customWidth="1"/>
    <col min="6674" max="6674" width="23.42578125" style="430" customWidth="1"/>
    <col min="6675" max="6676" width="9.140625" style="430"/>
    <col min="6677" max="6677" width="10.5703125" style="430" bestFit="1" customWidth="1"/>
    <col min="6678" max="6678" width="11.28515625" style="430" customWidth="1"/>
    <col min="6679" max="6912" width="9.140625" style="430"/>
    <col min="6913" max="6913" width="72.28515625" style="430" customWidth="1"/>
    <col min="6914" max="6914" width="13.85546875" style="430" customWidth="1"/>
    <col min="6915" max="6915" width="12.140625" style="430" customWidth="1"/>
    <col min="6916" max="6916" width="11" style="430" customWidth="1"/>
    <col min="6917" max="6917" width="14.140625" style="430" customWidth="1"/>
    <col min="6918" max="6918" width="11.85546875" style="430" customWidth="1"/>
    <col min="6919" max="6919" width="9.5703125" style="430" customWidth="1"/>
    <col min="6920" max="6920" width="14.7109375" style="430" customWidth="1"/>
    <col min="6921" max="6922" width="9.5703125" style="430" customWidth="1"/>
    <col min="6923" max="6923" width="14.28515625" style="430" customWidth="1"/>
    <col min="6924" max="6924" width="13.140625" style="430" customWidth="1"/>
    <col min="6925" max="6927" width="10.7109375" style="430" customWidth="1"/>
    <col min="6928" max="6928" width="9.140625" style="430"/>
    <col min="6929" max="6929" width="12.85546875" style="430" customWidth="1"/>
    <col min="6930" max="6930" width="23.42578125" style="430" customWidth="1"/>
    <col min="6931" max="6932" width="9.140625" style="430"/>
    <col min="6933" max="6933" width="10.5703125" style="430" bestFit="1" customWidth="1"/>
    <col min="6934" max="6934" width="11.28515625" style="430" customWidth="1"/>
    <col min="6935" max="7168" width="9.140625" style="430"/>
    <col min="7169" max="7169" width="72.28515625" style="430" customWidth="1"/>
    <col min="7170" max="7170" width="13.85546875" style="430" customWidth="1"/>
    <col min="7171" max="7171" width="12.140625" style="430" customWidth="1"/>
    <col min="7172" max="7172" width="11" style="430" customWidth="1"/>
    <col min="7173" max="7173" width="14.140625" style="430" customWidth="1"/>
    <col min="7174" max="7174" width="11.85546875" style="430" customWidth="1"/>
    <col min="7175" max="7175" width="9.5703125" style="430" customWidth="1"/>
    <col min="7176" max="7176" width="14.7109375" style="430" customWidth="1"/>
    <col min="7177" max="7178" width="9.5703125" style="430" customWidth="1"/>
    <col min="7179" max="7179" width="14.28515625" style="430" customWidth="1"/>
    <col min="7180" max="7180" width="13.140625" style="430" customWidth="1"/>
    <col min="7181" max="7183" width="10.7109375" style="430" customWidth="1"/>
    <col min="7184" max="7184" width="9.140625" style="430"/>
    <col min="7185" max="7185" width="12.85546875" style="430" customWidth="1"/>
    <col min="7186" max="7186" width="23.42578125" style="430" customWidth="1"/>
    <col min="7187" max="7188" width="9.140625" style="430"/>
    <col min="7189" max="7189" width="10.5703125" style="430" bestFit="1" customWidth="1"/>
    <col min="7190" max="7190" width="11.28515625" style="430" customWidth="1"/>
    <col min="7191" max="7424" width="9.140625" style="430"/>
    <col min="7425" max="7425" width="72.28515625" style="430" customWidth="1"/>
    <col min="7426" max="7426" width="13.85546875" style="430" customWidth="1"/>
    <col min="7427" max="7427" width="12.140625" style="430" customWidth="1"/>
    <col min="7428" max="7428" width="11" style="430" customWidth="1"/>
    <col min="7429" max="7429" width="14.140625" style="430" customWidth="1"/>
    <col min="7430" max="7430" width="11.85546875" style="430" customWidth="1"/>
    <col min="7431" max="7431" width="9.5703125" style="430" customWidth="1"/>
    <col min="7432" max="7432" width="14.7109375" style="430" customWidth="1"/>
    <col min="7433" max="7434" width="9.5703125" style="430" customWidth="1"/>
    <col min="7435" max="7435" width="14.28515625" style="430" customWidth="1"/>
    <col min="7436" max="7436" width="13.140625" style="430" customWidth="1"/>
    <col min="7437" max="7439" width="10.7109375" style="430" customWidth="1"/>
    <col min="7440" max="7440" width="9.140625" style="430"/>
    <col min="7441" max="7441" width="12.85546875" style="430" customWidth="1"/>
    <col min="7442" max="7442" width="23.42578125" style="430" customWidth="1"/>
    <col min="7443" max="7444" width="9.140625" style="430"/>
    <col min="7445" max="7445" width="10.5703125" style="430" bestFit="1" customWidth="1"/>
    <col min="7446" max="7446" width="11.28515625" style="430" customWidth="1"/>
    <col min="7447" max="7680" width="9.140625" style="430"/>
    <col min="7681" max="7681" width="72.28515625" style="430" customWidth="1"/>
    <col min="7682" max="7682" width="13.85546875" style="430" customWidth="1"/>
    <col min="7683" max="7683" width="12.140625" style="430" customWidth="1"/>
    <col min="7684" max="7684" width="11" style="430" customWidth="1"/>
    <col min="7685" max="7685" width="14.140625" style="430" customWidth="1"/>
    <col min="7686" max="7686" width="11.85546875" style="430" customWidth="1"/>
    <col min="7687" max="7687" width="9.5703125" style="430" customWidth="1"/>
    <col min="7688" max="7688" width="14.7109375" style="430" customWidth="1"/>
    <col min="7689" max="7690" width="9.5703125" style="430" customWidth="1"/>
    <col min="7691" max="7691" width="14.28515625" style="430" customWidth="1"/>
    <col min="7692" max="7692" width="13.140625" style="430" customWidth="1"/>
    <col min="7693" max="7695" width="10.7109375" style="430" customWidth="1"/>
    <col min="7696" max="7696" width="9.140625" style="430"/>
    <col min="7697" max="7697" width="12.85546875" style="430" customWidth="1"/>
    <col min="7698" max="7698" width="23.42578125" style="430" customWidth="1"/>
    <col min="7699" max="7700" width="9.140625" style="430"/>
    <col min="7701" max="7701" width="10.5703125" style="430" bestFit="1" customWidth="1"/>
    <col min="7702" max="7702" width="11.28515625" style="430" customWidth="1"/>
    <col min="7703" max="7936" width="9.140625" style="430"/>
    <col min="7937" max="7937" width="72.28515625" style="430" customWidth="1"/>
    <col min="7938" max="7938" width="13.85546875" style="430" customWidth="1"/>
    <col min="7939" max="7939" width="12.140625" style="430" customWidth="1"/>
    <col min="7940" max="7940" width="11" style="430" customWidth="1"/>
    <col min="7941" max="7941" width="14.140625" style="430" customWidth="1"/>
    <col min="7942" max="7942" width="11.85546875" style="430" customWidth="1"/>
    <col min="7943" max="7943" width="9.5703125" style="430" customWidth="1"/>
    <col min="7944" max="7944" width="14.7109375" style="430" customWidth="1"/>
    <col min="7945" max="7946" width="9.5703125" style="430" customWidth="1"/>
    <col min="7947" max="7947" width="14.28515625" style="430" customWidth="1"/>
    <col min="7948" max="7948" width="13.140625" style="430" customWidth="1"/>
    <col min="7949" max="7951" width="10.7109375" style="430" customWidth="1"/>
    <col min="7952" max="7952" width="9.140625" style="430"/>
    <col min="7953" max="7953" width="12.85546875" style="430" customWidth="1"/>
    <col min="7954" max="7954" width="23.42578125" style="430" customWidth="1"/>
    <col min="7955" max="7956" width="9.140625" style="430"/>
    <col min="7957" max="7957" width="10.5703125" style="430" bestFit="1" customWidth="1"/>
    <col min="7958" max="7958" width="11.28515625" style="430" customWidth="1"/>
    <col min="7959" max="8192" width="9.140625" style="430"/>
    <col min="8193" max="8193" width="72.28515625" style="430" customWidth="1"/>
    <col min="8194" max="8194" width="13.85546875" style="430" customWidth="1"/>
    <col min="8195" max="8195" width="12.140625" style="430" customWidth="1"/>
    <col min="8196" max="8196" width="11" style="430" customWidth="1"/>
    <col min="8197" max="8197" width="14.140625" style="430" customWidth="1"/>
    <col min="8198" max="8198" width="11.85546875" style="430" customWidth="1"/>
    <col min="8199" max="8199" width="9.5703125" style="430" customWidth="1"/>
    <col min="8200" max="8200" width="14.7109375" style="430" customWidth="1"/>
    <col min="8201" max="8202" width="9.5703125" style="430" customWidth="1"/>
    <col min="8203" max="8203" width="14.28515625" style="430" customWidth="1"/>
    <col min="8204" max="8204" width="13.140625" style="430" customWidth="1"/>
    <col min="8205" max="8207" width="10.7109375" style="430" customWidth="1"/>
    <col min="8208" max="8208" width="9.140625" style="430"/>
    <col min="8209" max="8209" width="12.85546875" style="430" customWidth="1"/>
    <col min="8210" max="8210" width="23.42578125" style="430" customWidth="1"/>
    <col min="8211" max="8212" width="9.140625" style="430"/>
    <col min="8213" max="8213" width="10.5703125" style="430" bestFit="1" customWidth="1"/>
    <col min="8214" max="8214" width="11.28515625" style="430" customWidth="1"/>
    <col min="8215" max="8448" width="9.140625" style="430"/>
    <col min="8449" max="8449" width="72.28515625" style="430" customWidth="1"/>
    <col min="8450" max="8450" width="13.85546875" style="430" customWidth="1"/>
    <col min="8451" max="8451" width="12.140625" style="430" customWidth="1"/>
    <col min="8452" max="8452" width="11" style="430" customWidth="1"/>
    <col min="8453" max="8453" width="14.140625" style="430" customWidth="1"/>
    <col min="8454" max="8454" width="11.85546875" style="430" customWidth="1"/>
    <col min="8455" max="8455" width="9.5703125" style="430" customWidth="1"/>
    <col min="8456" max="8456" width="14.7109375" style="430" customWidth="1"/>
    <col min="8457" max="8458" width="9.5703125" style="430" customWidth="1"/>
    <col min="8459" max="8459" width="14.28515625" style="430" customWidth="1"/>
    <col min="8460" max="8460" width="13.140625" style="430" customWidth="1"/>
    <col min="8461" max="8463" width="10.7109375" style="430" customWidth="1"/>
    <col min="8464" max="8464" width="9.140625" style="430"/>
    <col min="8465" max="8465" width="12.85546875" style="430" customWidth="1"/>
    <col min="8466" max="8466" width="23.42578125" style="430" customWidth="1"/>
    <col min="8467" max="8468" width="9.140625" style="430"/>
    <col min="8469" max="8469" width="10.5703125" style="430" bestFit="1" customWidth="1"/>
    <col min="8470" max="8470" width="11.28515625" style="430" customWidth="1"/>
    <col min="8471" max="8704" width="9.140625" style="430"/>
    <col min="8705" max="8705" width="72.28515625" style="430" customWidth="1"/>
    <col min="8706" max="8706" width="13.85546875" style="430" customWidth="1"/>
    <col min="8707" max="8707" width="12.140625" style="430" customWidth="1"/>
    <col min="8708" max="8708" width="11" style="430" customWidth="1"/>
    <col min="8709" max="8709" width="14.140625" style="430" customWidth="1"/>
    <col min="8710" max="8710" width="11.85546875" style="430" customWidth="1"/>
    <col min="8711" max="8711" width="9.5703125" style="430" customWidth="1"/>
    <col min="8712" max="8712" width="14.7109375" style="430" customWidth="1"/>
    <col min="8713" max="8714" width="9.5703125" style="430" customWidth="1"/>
    <col min="8715" max="8715" width="14.28515625" style="430" customWidth="1"/>
    <col min="8716" max="8716" width="13.140625" style="430" customWidth="1"/>
    <col min="8717" max="8719" width="10.7109375" style="430" customWidth="1"/>
    <col min="8720" max="8720" width="9.140625" style="430"/>
    <col min="8721" max="8721" width="12.85546875" style="430" customWidth="1"/>
    <col min="8722" max="8722" width="23.42578125" style="430" customWidth="1"/>
    <col min="8723" max="8724" width="9.140625" style="430"/>
    <col min="8725" max="8725" width="10.5703125" style="430" bestFit="1" customWidth="1"/>
    <col min="8726" max="8726" width="11.28515625" style="430" customWidth="1"/>
    <col min="8727" max="8960" width="9.140625" style="430"/>
    <col min="8961" max="8961" width="72.28515625" style="430" customWidth="1"/>
    <col min="8962" max="8962" width="13.85546875" style="430" customWidth="1"/>
    <col min="8963" max="8963" width="12.140625" style="430" customWidth="1"/>
    <col min="8964" max="8964" width="11" style="430" customWidth="1"/>
    <col min="8965" max="8965" width="14.140625" style="430" customWidth="1"/>
    <col min="8966" max="8966" width="11.85546875" style="430" customWidth="1"/>
    <col min="8967" max="8967" width="9.5703125" style="430" customWidth="1"/>
    <col min="8968" max="8968" width="14.7109375" style="430" customWidth="1"/>
    <col min="8969" max="8970" width="9.5703125" style="430" customWidth="1"/>
    <col min="8971" max="8971" width="14.28515625" style="430" customWidth="1"/>
    <col min="8972" max="8972" width="13.140625" style="430" customWidth="1"/>
    <col min="8973" max="8975" width="10.7109375" style="430" customWidth="1"/>
    <col min="8976" max="8976" width="9.140625" style="430"/>
    <col min="8977" max="8977" width="12.85546875" style="430" customWidth="1"/>
    <col min="8978" max="8978" width="23.42578125" style="430" customWidth="1"/>
    <col min="8979" max="8980" width="9.140625" style="430"/>
    <col min="8981" max="8981" width="10.5703125" style="430" bestFit="1" customWidth="1"/>
    <col min="8982" max="8982" width="11.28515625" style="430" customWidth="1"/>
    <col min="8983" max="9216" width="9.140625" style="430"/>
    <col min="9217" max="9217" width="72.28515625" style="430" customWidth="1"/>
    <col min="9218" max="9218" width="13.85546875" style="430" customWidth="1"/>
    <col min="9219" max="9219" width="12.140625" style="430" customWidth="1"/>
    <col min="9220" max="9220" width="11" style="430" customWidth="1"/>
    <col min="9221" max="9221" width="14.140625" style="430" customWidth="1"/>
    <col min="9222" max="9222" width="11.85546875" style="430" customWidth="1"/>
    <col min="9223" max="9223" width="9.5703125" style="430" customWidth="1"/>
    <col min="9224" max="9224" width="14.7109375" style="430" customWidth="1"/>
    <col min="9225" max="9226" width="9.5703125" style="430" customWidth="1"/>
    <col min="9227" max="9227" width="14.28515625" style="430" customWidth="1"/>
    <col min="9228" max="9228" width="13.140625" style="430" customWidth="1"/>
    <col min="9229" max="9231" width="10.7109375" style="430" customWidth="1"/>
    <col min="9232" max="9232" width="9.140625" style="430"/>
    <col min="9233" max="9233" width="12.85546875" style="430" customWidth="1"/>
    <col min="9234" max="9234" width="23.42578125" style="430" customWidth="1"/>
    <col min="9235" max="9236" width="9.140625" style="430"/>
    <col min="9237" max="9237" width="10.5703125" style="430" bestFit="1" customWidth="1"/>
    <col min="9238" max="9238" width="11.28515625" style="430" customWidth="1"/>
    <col min="9239" max="9472" width="9.140625" style="430"/>
    <col min="9473" max="9473" width="72.28515625" style="430" customWidth="1"/>
    <col min="9474" max="9474" width="13.85546875" style="430" customWidth="1"/>
    <col min="9475" max="9475" width="12.140625" style="430" customWidth="1"/>
    <col min="9476" max="9476" width="11" style="430" customWidth="1"/>
    <col min="9477" max="9477" width="14.140625" style="430" customWidth="1"/>
    <col min="9478" max="9478" width="11.85546875" style="430" customWidth="1"/>
    <col min="9479" max="9479" width="9.5703125" style="430" customWidth="1"/>
    <col min="9480" max="9480" width="14.7109375" style="430" customWidth="1"/>
    <col min="9481" max="9482" width="9.5703125" style="430" customWidth="1"/>
    <col min="9483" max="9483" width="14.28515625" style="430" customWidth="1"/>
    <col min="9484" max="9484" width="13.140625" style="430" customWidth="1"/>
    <col min="9485" max="9487" width="10.7109375" style="430" customWidth="1"/>
    <col min="9488" max="9488" width="9.140625" style="430"/>
    <col min="9489" max="9489" width="12.85546875" style="430" customWidth="1"/>
    <col min="9490" max="9490" width="23.42578125" style="430" customWidth="1"/>
    <col min="9491" max="9492" width="9.140625" style="430"/>
    <col min="9493" max="9493" width="10.5703125" style="430" bestFit="1" customWidth="1"/>
    <col min="9494" max="9494" width="11.28515625" style="430" customWidth="1"/>
    <col min="9495" max="9728" width="9.140625" style="430"/>
    <col min="9729" max="9729" width="72.28515625" style="430" customWidth="1"/>
    <col min="9730" max="9730" width="13.85546875" style="430" customWidth="1"/>
    <col min="9731" max="9731" width="12.140625" style="430" customWidth="1"/>
    <col min="9732" max="9732" width="11" style="430" customWidth="1"/>
    <col min="9733" max="9733" width="14.140625" style="430" customWidth="1"/>
    <col min="9734" max="9734" width="11.85546875" style="430" customWidth="1"/>
    <col min="9735" max="9735" width="9.5703125" style="430" customWidth="1"/>
    <col min="9736" max="9736" width="14.7109375" style="430" customWidth="1"/>
    <col min="9737" max="9738" width="9.5703125" style="430" customWidth="1"/>
    <col min="9739" max="9739" width="14.28515625" style="430" customWidth="1"/>
    <col min="9740" max="9740" width="13.140625" style="430" customWidth="1"/>
    <col min="9741" max="9743" width="10.7109375" style="430" customWidth="1"/>
    <col min="9744" max="9744" width="9.140625" style="430"/>
    <col min="9745" max="9745" width="12.85546875" style="430" customWidth="1"/>
    <col min="9746" max="9746" width="23.42578125" style="430" customWidth="1"/>
    <col min="9747" max="9748" width="9.140625" style="430"/>
    <col min="9749" max="9749" width="10.5703125" style="430" bestFit="1" customWidth="1"/>
    <col min="9750" max="9750" width="11.28515625" style="430" customWidth="1"/>
    <col min="9751" max="9984" width="9.140625" style="430"/>
    <col min="9985" max="9985" width="72.28515625" style="430" customWidth="1"/>
    <col min="9986" max="9986" width="13.85546875" style="430" customWidth="1"/>
    <col min="9987" max="9987" width="12.140625" style="430" customWidth="1"/>
    <col min="9988" max="9988" width="11" style="430" customWidth="1"/>
    <col min="9989" max="9989" width="14.140625" style="430" customWidth="1"/>
    <col min="9990" max="9990" width="11.85546875" style="430" customWidth="1"/>
    <col min="9991" max="9991" width="9.5703125" style="430" customWidth="1"/>
    <col min="9992" max="9992" width="14.7109375" style="430" customWidth="1"/>
    <col min="9993" max="9994" width="9.5703125" style="430" customWidth="1"/>
    <col min="9995" max="9995" width="14.28515625" style="430" customWidth="1"/>
    <col min="9996" max="9996" width="13.140625" style="430" customWidth="1"/>
    <col min="9997" max="9999" width="10.7109375" style="430" customWidth="1"/>
    <col min="10000" max="10000" width="9.140625" style="430"/>
    <col min="10001" max="10001" width="12.85546875" style="430" customWidth="1"/>
    <col min="10002" max="10002" width="23.42578125" style="430" customWidth="1"/>
    <col min="10003" max="10004" width="9.140625" style="430"/>
    <col min="10005" max="10005" width="10.5703125" style="430" bestFit="1" customWidth="1"/>
    <col min="10006" max="10006" width="11.28515625" style="430" customWidth="1"/>
    <col min="10007" max="10240" width="9.140625" style="430"/>
    <col min="10241" max="10241" width="72.28515625" style="430" customWidth="1"/>
    <col min="10242" max="10242" width="13.85546875" style="430" customWidth="1"/>
    <col min="10243" max="10243" width="12.140625" style="430" customWidth="1"/>
    <col min="10244" max="10244" width="11" style="430" customWidth="1"/>
    <col min="10245" max="10245" width="14.140625" style="430" customWidth="1"/>
    <col min="10246" max="10246" width="11.85546875" style="430" customWidth="1"/>
    <col min="10247" max="10247" width="9.5703125" style="430" customWidth="1"/>
    <col min="10248" max="10248" width="14.7109375" style="430" customWidth="1"/>
    <col min="10249" max="10250" width="9.5703125" style="430" customWidth="1"/>
    <col min="10251" max="10251" width="14.28515625" style="430" customWidth="1"/>
    <col min="10252" max="10252" width="13.140625" style="430" customWidth="1"/>
    <col min="10253" max="10255" width="10.7109375" style="430" customWidth="1"/>
    <col min="10256" max="10256" width="9.140625" style="430"/>
    <col min="10257" max="10257" width="12.85546875" style="430" customWidth="1"/>
    <col min="10258" max="10258" width="23.42578125" style="430" customWidth="1"/>
    <col min="10259" max="10260" width="9.140625" style="430"/>
    <col min="10261" max="10261" width="10.5703125" style="430" bestFit="1" customWidth="1"/>
    <col min="10262" max="10262" width="11.28515625" style="430" customWidth="1"/>
    <col min="10263" max="10496" width="9.140625" style="430"/>
    <col min="10497" max="10497" width="72.28515625" style="430" customWidth="1"/>
    <col min="10498" max="10498" width="13.85546875" style="430" customWidth="1"/>
    <col min="10499" max="10499" width="12.140625" style="430" customWidth="1"/>
    <col min="10500" max="10500" width="11" style="430" customWidth="1"/>
    <col min="10501" max="10501" width="14.140625" style="430" customWidth="1"/>
    <col min="10502" max="10502" width="11.85546875" style="430" customWidth="1"/>
    <col min="10503" max="10503" width="9.5703125" style="430" customWidth="1"/>
    <col min="10504" max="10504" width="14.7109375" style="430" customWidth="1"/>
    <col min="10505" max="10506" width="9.5703125" style="430" customWidth="1"/>
    <col min="10507" max="10507" width="14.28515625" style="430" customWidth="1"/>
    <col min="10508" max="10508" width="13.140625" style="430" customWidth="1"/>
    <col min="10509" max="10511" width="10.7109375" style="430" customWidth="1"/>
    <col min="10512" max="10512" width="9.140625" style="430"/>
    <col min="10513" max="10513" width="12.85546875" style="430" customWidth="1"/>
    <col min="10514" max="10514" width="23.42578125" style="430" customWidth="1"/>
    <col min="10515" max="10516" width="9.140625" style="430"/>
    <col min="10517" max="10517" width="10.5703125" style="430" bestFit="1" customWidth="1"/>
    <col min="10518" max="10518" width="11.28515625" style="430" customWidth="1"/>
    <col min="10519" max="10752" width="9.140625" style="430"/>
    <col min="10753" max="10753" width="72.28515625" style="430" customWidth="1"/>
    <col min="10754" max="10754" width="13.85546875" style="430" customWidth="1"/>
    <col min="10755" max="10755" width="12.140625" style="430" customWidth="1"/>
    <col min="10756" max="10756" width="11" style="430" customWidth="1"/>
    <col min="10757" max="10757" width="14.140625" style="430" customWidth="1"/>
    <col min="10758" max="10758" width="11.85546875" style="430" customWidth="1"/>
    <col min="10759" max="10759" width="9.5703125" style="430" customWidth="1"/>
    <col min="10760" max="10760" width="14.7109375" style="430" customWidth="1"/>
    <col min="10761" max="10762" width="9.5703125" style="430" customWidth="1"/>
    <col min="10763" max="10763" width="14.28515625" style="430" customWidth="1"/>
    <col min="10764" max="10764" width="13.140625" style="430" customWidth="1"/>
    <col min="10765" max="10767" width="10.7109375" style="430" customWidth="1"/>
    <col min="10768" max="10768" width="9.140625" style="430"/>
    <col min="10769" max="10769" width="12.85546875" style="430" customWidth="1"/>
    <col min="10770" max="10770" width="23.42578125" style="430" customWidth="1"/>
    <col min="10771" max="10772" width="9.140625" style="430"/>
    <col min="10773" max="10773" width="10.5703125" style="430" bestFit="1" customWidth="1"/>
    <col min="10774" max="10774" width="11.28515625" style="430" customWidth="1"/>
    <col min="10775" max="11008" width="9.140625" style="430"/>
    <col min="11009" max="11009" width="72.28515625" style="430" customWidth="1"/>
    <col min="11010" max="11010" width="13.85546875" style="430" customWidth="1"/>
    <col min="11011" max="11011" width="12.140625" style="430" customWidth="1"/>
    <col min="11012" max="11012" width="11" style="430" customWidth="1"/>
    <col min="11013" max="11013" width="14.140625" style="430" customWidth="1"/>
    <col min="11014" max="11014" width="11.85546875" style="430" customWidth="1"/>
    <col min="11015" max="11015" width="9.5703125" style="430" customWidth="1"/>
    <col min="11016" max="11016" width="14.7109375" style="430" customWidth="1"/>
    <col min="11017" max="11018" width="9.5703125" style="430" customWidth="1"/>
    <col min="11019" max="11019" width="14.28515625" style="430" customWidth="1"/>
    <col min="11020" max="11020" width="13.140625" style="430" customWidth="1"/>
    <col min="11021" max="11023" width="10.7109375" style="430" customWidth="1"/>
    <col min="11024" max="11024" width="9.140625" style="430"/>
    <col min="11025" max="11025" width="12.85546875" style="430" customWidth="1"/>
    <col min="11026" max="11026" width="23.42578125" style="430" customWidth="1"/>
    <col min="11027" max="11028" width="9.140625" style="430"/>
    <col min="11029" max="11029" width="10.5703125" style="430" bestFit="1" customWidth="1"/>
    <col min="11030" max="11030" width="11.28515625" style="430" customWidth="1"/>
    <col min="11031" max="11264" width="9.140625" style="430"/>
    <col min="11265" max="11265" width="72.28515625" style="430" customWidth="1"/>
    <col min="11266" max="11266" width="13.85546875" style="430" customWidth="1"/>
    <col min="11267" max="11267" width="12.140625" style="430" customWidth="1"/>
    <col min="11268" max="11268" width="11" style="430" customWidth="1"/>
    <col min="11269" max="11269" width="14.140625" style="430" customWidth="1"/>
    <col min="11270" max="11270" width="11.85546875" style="430" customWidth="1"/>
    <col min="11271" max="11271" width="9.5703125" style="430" customWidth="1"/>
    <col min="11272" max="11272" width="14.7109375" style="430" customWidth="1"/>
    <col min="11273" max="11274" width="9.5703125" style="430" customWidth="1"/>
    <col min="11275" max="11275" width="14.28515625" style="430" customWidth="1"/>
    <col min="11276" max="11276" width="13.140625" style="430" customWidth="1"/>
    <col min="11277" max="11279" width="10.7109375" style="430" customWidth="1"/>
    <col min="11280" max="11280" width="9.140625" style="430"/>
    <col min="11281" max="11281" width="12.85546875" style="430" customWidth="1"/>
    <col min="11282" max="11282" width="23.42578125" style="430" customWidth="1"/>
    <col min="11283" max="11284" width="9.140625" style="430"/>
    <col min="11285" max="11285" width="10.5703125" style="430" bestFit="1" customWidth="1"/>
    <col min="11286" max="11286" width="11.28515625" style="430" customWidth="1"/>
    <col min="11287" max="11520" width="9.140625" style="430"/>
    <col min="11521" max="11521" width="72.28515625" style="430" customWidth="1"/>
    <col min="11522" max="11522" width="13.85546875" style="430" customWidth="1"/>
    <col min="11523" max="11523" width="12.140625" style="430" customWidth="1"/>
    <col min="11524" max="11524" width="11" style="430" customWidth="1"/>
    <col min="11525" max="11525" width="14.140625" style="430" customWidth="1"/>
    <col min="11526" max="11526" width="11.85546875" style="430" customWidth="1"/>
    <col min="11527" max="11527" width="9.5703125" style="430" customWidth="1"/>
    <col min="11528" max="11528" width="14.7109375" style="430" customWidth="1"/>
    <col min="11529" max="11530" width="9.5703125" style="430" customWidth="1"/>
    <col min="11531" max="11531" width="14.28515625" style="430" customWidth="1"/>
    <col min="11532" max="11532" width="13.140625" style="430" customWidth="1"/>
    <col min="11533" max="11535" width="10.7109375" style="430" customWidth="1"/>
    <col min="11536" max="11536" width="9.140625" style="430"/>
    <col min="11537" max="11537" width="12.85546875" style="430" customWidth="1"/>
    <col min="11538" max="11538" width="23.42578125" style="430" customWidth="1"/>
    <col min="11539" max="11540" width="9.140625" style="430"/>
    <col min="11541" max="11541" width="10.5703125" style="430" bestFit="1" customWidth="1"/>
    <col min="11542" max="11542" width="11.28515625" style="430" customWidth="1"/>
    <col min="11543" max="11776" width="9.140625" style="430"/>
    <col min="11777" max="11777" width="72.28515625" style="430" customWidth="1"/>
    <col min="11778" max="11778" width="13.85546875" style="430" customWidth="1"/>
    <col min="11779" max="11779" width="12.140625" style="430" customWidth="1"/>
    <col min="11780" max="11780" width="11" style="430" customWidth="1"/>
    <col min="11781" max="11781" width="14.140625" style="430" customWidth="1"/>
    <col min="11782" max="11782" width="11.85546875" style="430" customWidth="1"/>
    <col min="11783" max="11783" width="9.5703125" style="430" customWidth="1"/>
    <col min="11784" max="11784" width="14.7109375" style="430" customWidth="1"/>
    <col min="11785" max="11786" width="9.5703125" style="430" customWidth="1"/>
    <col min="11787" max="11787" width="14.28515625" style="430" customWidth="1"/>
    <col min="11788" max="11788" width="13.140625" style="430" customWidth="1"/>
    <col min="11789" max="11791" width="10.7109375" style="430" customWidth="1"/>
    <col min="11792" max="11792" width="9.140625" style="430"/>
    <col min="11793" max="11793" width="12.85546875" style="430" customWidth="1"/>
    <col min="11794" max="11794" width="23.42578125" style="430" customWidth="1"/>
    <col min="11795" max="11796" width="9.140625" style="430"/>
    <col min="11797" max="11797" width="10.5703125" style="430" bestFit="1" customWidth="1"/>
    <col min="11798" max="11798" width="11.28515625" style="430" customWidth="1"/>
    <col min="11799" max="12032" width="9.140625" style="430"/>
    <col min="12033" max="12033" width="72.28515625" style="430" customWidth="1"/>
    <col min="12034" max="12034" width="13.85546875" style="430" customWidth="1"/>
    <col min="12035" max="12035" width="12.140625" style="430" customWidth="1"/>
    <col min="12036" max="12036" width="11" style="430" customWidth="1"/>
    <col min="12037" max="12037" width="14.140625" style="430" customWidth="1"/>
    <col min="12038" max="12038" width="11.85546875" style="430" customWidth="1"/>
    <col min="12039" max="12039" width="9.5703125" style="430" customWidth="1"/>
    <col min="12040" max="12040" width="14.7109375" style="430" customWidth="1"/>
    <col min="12041" max="12042" width="9.5703125" style="430" customWidth="1"/>
    <col min="12043" max="12043" width="14.28515625" style="430" customWidth="1"/>
    <col min="12044" max="12044" width="13.140625" style="430" customWidth="1"/>
    <col min="12045" max="12047" width="10.7109375" style="430" customWidth="1"/>
    <col min="12048" max="12048" width="9.140625" style="430"/>
    <col min="12049" max="12049" width="12.85546875" style="430" customWidth="1"/>
    <col min="12050" max="12050" width="23.42578125" style="430" customWidth="1"/>
    <col min="12051" max="12052" width="9.140625" style="430"/>
    <col min="12053" max="12053" width="10.5703125" style="430" bestFit="1" customWidth="1"/>
    <col min="12054" max="12054" width="11.28515625" style="430" customWidth="1"/>
    <col min="12055" max="12288" width="9.140625" style="430"/>
    <col min="12289" max="12289" width="72.28515625" style="430" customWidth="1"/>
    <col min="12290" max="12290" width="13.85546875" style="430" customWidth="1"/>
    <col min="12291" max="12291" width="12.140625" style="430" customWidth="1"/>
    <col min="12292" max="12292" width="11" style="430" customWidth="1"/>
    <col min="12293" max="12293" width="14.140625" style="430" customWidth="1"/>
    <col min="12294" max="12294" width="11.85546875" style="430" customWidth="1"/>
    <col min="12295" max="12295" width="9.5703125" style="430" customWidth="1"/>
    <col min="12296" max="12296" width="14.7109375" style="430" customWidth="1"/>
    <col min="12297" max="12298" width="9.5703125" style="430" customWidth="1"/>
    <col min="12299" max="12299" width="14.28515625" style="430" customWidth="1"/>
    <col min="12300" max="12300" width="13.140625" style="430" customWidth="1"/>
    <col min="12301" max="12303" width="10.7109375" style="430" customWidth="1"/>
    <col min="12304" max="12304" width="9.140625" style="430"/>
    <col min="12305" max="12305" width="12.85546875" style="430" customWidth="1"/>
    <col min="12306" max="12306" width="23.42578125" style="430" customWidth="1"/>
    <col min="12307" max="12308" width="9.140625" style="430"/>
    <col min="12309" max="12309" width="10.5703125" style="430" bestFit="1" customWidth="1"/>
    <col min="12310" max="12310" width="11.28515625" style="430" customWidth="1"/>
    <col min="12311" max="12544" width="9.140625" style="430"/>
    <col min="12545" max="12545" width="72.28515625" style="430" customWidth="1"/>
    <col min="12546" max="12546" width="13.85546875" style="430" customWidth="1"/>
    <col min="12547" max="12547" width="12.140625" style="430" customWidth="1"/>
    <col min="12548" max="12548" width="11" style="430" customWidth="1"/>
    <col min="12549" max="12549" width="14.140625" style="430" customWidth="1"/>
    <col min="12550" max="12550" width="11.85546875" style="430" customWidth="1"/>
    <col min="12551" max="12551" width="9.5703125" style="430" customWidth="1"/>
    <col min="12552" max="12552" width="14.7109375" style="430" customWidth="1"/>
    <col min="12553" max="12554" width="9.5703125" style="430" customWidth="1"/>
    <col min="12555" max="12555" width="14.28515625" style="430" customWidth="1"/>
    <col min="12556" max="12556" width="13.140625" style="430" customWidth="1"/>
    <col min="12557" max="12559" width="10.7109375" style="430" customWidth="1"/>
    <col min="12560" max="12560" width="9.140625" style="430"/>
    <col min="12561" max="12561" width="12.85546875" style="430" customWidth="1"/>
    <col min="12562" max="12562" width="23.42578125" style="430" customWidth="1"/>
    <col min="12563" max="12564" width="9.140625" style="430"/>
    <col min="12565" max="12565" width="10.5703125" style="430" bestFit="1" customWidth="1"/>
    <col min="12566" max="12566" width="11.28515625" style="430" customWidth="1"/>
    <col min="12567" max="12800" width="9.140625" style="430"/>
    <col min="12801" max="12801" width="72.28515625" style="430" customWidth="1"/>
    <col min="12802" max="12802" width="13.85546875" style="430" customWidth="1"/>
    <col min="12803" max="12803" width="12.140625" style="430" customWidth="1"/>
    <col min="12804" max="12804" width="11" style="430" customWidth="1"/>
    <col min="12805" max="12805" width="14.140625" style="430" customWidth="1"/>
    <col min="12806" max="12806" width="11.85546875" style="430" customWidth="1"/>
    <col min="12807" max="12807" width="9.5703125" style="430" customWidth="1"/>
    <col min="12808" max="12808" width="14.7109375" style="430" customWidth="1"/>
    <col min="12809" max="12810" width="9.5703125" style="430" customWidth="1"/>
    <col min="12811" max="12811" width="14.28515625" style="430" customWidth="1"/>
    <col min="12812" max="12812" width="13.140625" style="430" customWidth="1"/>
    <col min="12813" max="12815" width="10.7109375" style="430" customWidth="1"/>
    <col min="12816" max="12816" width="9.140625" style="430"/>
    <col min="12817" max="12817" width="12.85546875" style="430" customWidth="1"/>
    <col min="12818" max="12818" width="23.42578125" style="430" customWidth="1"/>
    <col min="12819" max="12820" width="9.140625" style="430"/>
    <col min="12821" max="12821" width="10.5703125" style="430" bestFit="1" customWidth="1"/>
    <col min="12822" max="12822" width="11.28515625" style="430" customWidth="1"/>
    <col min="12823" max="13056" width="9.140625" style="430"/>
    <col min="13057" max="13057" width="72.28515625" style="430" customWidth="1"/>
    <col min="13058" max="13058" width="13.85546875" style="430" customWidth="1"/>
    <col min="13059" max="13059" width="12.140625" style="430" customWidth="1"/>
    <col min="13060" max="13060" width="11" style="430" customWidth="1"/>
    <col min="13061" max="13061" width="14.140625" style="430" customWidth="1"/>
    <col min="13062" max="13062" width="11.85546875" style="430" customWidth="1"/>
    <col min="13063" max="13063" width="9.5703125" style="430" customWidth="1"/>
    <col min="13064" max="13064" width="14.7109375" style="430" customWidth="1"/>
    <col min="13065" max="13066" width="9.5703125" style="430" customWidth="1"/>
    <col min="13067" max="13067" width="14.28515625" style="430" customWidth="1"/>
    <col min="13068" max="13068" width="13.140625" style="430" customWidth="1"/>
    <col min="13069" max="13071" width="10.7109375" style="430" customWidth="1"/>
    <col min="13072" max="13072" width="9.140625" style="430"/>
    <col min="13073" max="13073" width="12.85546875" style="430" customWidth="1"/>
    <col min="13074" max="13074" width="23.42578125" style="430" customWidth="1"/>
    <col min="13075" max="13076" width="9.140625" style="430"/>
    <col min="13077" max="13077" width="10.5703125" style="430" bestFit="1" customWidth="1"/>
    <col min="13078" max="13078" width="11.28515625" style="430" customWidth="1"/>
    <col min="13079" max="13312" width="9.140625" style="430"/>
    <col min="13313" max="13313" width="72.28515625" style="430" customWidth="1"/>
    <col min="13314" max="13314" width="13.85546875" style="430" customWidth="1"/>
    <col min="13315" max="13315" width="12.140625" style="430" customWidth="1"/>
    <col min="13316" max="13316" width="11" style="430" customWidth="1"/>
    <col min="13317" max="13317" width="14.140625" style="430" customWidth="1"/>
    <col min="13318" max="13318" width="11.85546875" style="430" customWidth="1"/>
    <col min="13319" max="13319" width="9.5703125" style="430" customWidth="1"/>
    <col min="13320" max="13320" width="14.7109375" style="430" customWidth="1"/>
    <col min="13321" max="13322" width="9.5703125" style="430" customWidth="1"/>
    <col min="13323" max="13323" width="14.28515625" style="430" customWidth="1"/>
    <col min="13324" max="13324" width="13.140625" style="430" customWidth="1"/>
    <col min="13325" max="13327" width="10.7109375" style="430" customWidth="1"/>
    <col min="13328" max="13328" width="9.140625" style="430"/>
    <col min="13329" max="13329" width="12.85546875" style="430" customWidth="1"/>
    <col min="13330" max="13330" width="23.42578125" style="430" customWidth="1"/>
    <col min="13331" max="13332" width="9.140625" style="430"/>
    <col min="13333" max="13333" width="10.5703125" style="430" bestFit="1" customWidth="1"/>
    <col min="13334" max="13334" width="11.28515625" style="430" customWidth="1"/>
    <col min="13335" max="13568" width="9.140625" style="430"/>
    <col min="13569" max="13569" width="72.28515625" style="430" customWidth="1"/>
    <col min="13570" max="13570" width="13.85546875" style="430" customWidth="1"/>
    <col min="13571" max="13571" width="12.140625" style="430" customWidth="1"/>
    <col min="13572" max="13572" width="11" style="430" customWidth="1"/>
    <col min="13573" max="13573" width="14.140625" style="430" customWidth="1"/>
    <col min="13574" max="13574" width="11.85546875" style="430" customWidth="1"/>
    <col min="13575" max="13575" width="9.5703125" style="430" customWidth="1"/>
    <col min="13576" max="13576" width="14.7109375" style="430" customWidth="1"/>
    <col min="13577" max="13578" width="9.5703125" style="430" customWidth="1"/>
    <col min="13579" max="13579" width="14.28515625" style="430" customWidth="1"/>
    <col min="13580" max="13580" width="13.140625" style="430" customWidth="1"/>
    <col min="13581" max="13583" width="10.7109375" style="430" customWidth="1"/>
    <col min="13584" max="13584" width="9.140625" style="430"/>
    <col min="13585" max="13585" width="12.85546875" style="430" customWidth="1"/>
    <col min="13586" max="13586" width="23.42578125" style="430" customWidth="1"/>
    <col min="13587" max="13588" width="9.140625" style="430"/>
    <col min="13589" max="13589" width="10.5703125" style="430" bestFit="1" customWidth="1"/>
    <col min="13590" max="13590" width="11.28515625" style="430" customWidth="1"/>
    <col min="13591" max="13824" width="9.140625" style="430"/>
    <col min="13825" max="13825" width="72.28515625" style="430" customWidth="1"/>
    <col min="13826" max="13826" width="13.85546875" style="430" customWidth="1"/>
    <col min="13827" max="13827" width="12.140625" style="430" customWidth="1"/>
    <col min="13828" max="13828" width="11" style="430" customWidth="1"/>
    <col min="13829" max="13829" width="14.140625" style="430" customWidth="1"/>
    <col min="13830" max="13830" width="11.85546875" style="430" customWidth="1"/>
    <col min="13831" max="13831" width="9.5703125" style="430" customWidth="1"/>
    <col min="13832" max="13832" width="14.7109375" style="430" customWidth="1"/>
    <col min="13833" max="13834" width="9.5703125" style="430" customWidth="1"/>
    <col min="13835" max="13835" width="14.28515625" style="430" customWidth="1"/>
    <col min="13836" max="13836" width="13.140625" style="430" customWidth="1"/>
    <col min="13837" max="13839" width="10.7109375" style="430" customWidth="1"/>
    <col min="13840" max="13840" width="9.140625" style="430"/>
    <col min="13841" max="13841" width="12.85546875" style="430" customWidth="1"/>
    <col min="13842" max="13842" width="23.42578125" style="430" customWidth="1"/>
    <col min="13843" max="13844" width="9.140625" style="430"/>
    <col min="13845" max="13845" width="10.5703125" style="430" bestFit="1" customWidth="1"/>
    <col min="13846" max="13846" width="11.28515625" style="430" customWidth="1"/>
    <col min="13847" max="14080" width="9.140625" style="430"/>
    <col min="14081" max="14081" width="72.28515625" style="430" customWidth="1"/>
    <col min="14082" max="14082" width="13.85546875" style="430" customWidth="1"/>
    <col min="14083" max="14083" width="12.140625" style="430" customWidth="1"/>
    <col min="14084" max="14084" width="11" style="430" customWidth="1"/>
    <col min="14085" max="14085" width="14.140625" style="430" customWidth="1"/>
    <col min="14086" max="14086" width="11.85546875" style="430" customWidth="1"/>
    <col min="14087" max="14087" width="9.5703125" style="430" customWidth="1"/>
    <col min="14088" max="14088" width="14.7109375" style="430" customWidth="1"/>
    <col min="14089" max="14090" width="9.5703125" style="430" customWidth="1"/>
    <col min="14091" max="14091" width="14.28515625" style="430" customWidth="1"/>
    <col min="14092" max="14092" width="13.140625" style="430" customWidth="1"/>
    <col min="14093" max="14095" width="10.7109375" style="430" customWidth="1"/>
    <col min="14096" max="14096" width="9.140625" style="430"/>
    <col min="14097" max="14097" width="12.85546875" style="430" customWidth="1"/>
    <col min="14098" max="14098" width="23.42578125" style="430" customWidth="1"/>
    <col min="14099" max="14100" width="9.140625" style="430"/>
    <col min="14101" max="14101" width="10.5703125" style="430" bestFit="1" customWidth="1"/>
    <col min="14102" max="14102" width="11.28515625" style="430" customWidth="1"/>
    <col min="14103" max="14336" width="9.140625" style="430"/>
    <col min="14337" max="14337" width="72.28515625" style="430" customWidth="1"/>
    <col min="14338" max="14338" width="13.85546875" style="430" customWidth="1"/>
    <col min="14339" max="14339" width="12.140625" style="430" customWidth="1"/>
    <col min="14340" max="14340" width="11" style="430" customWidth="1"/>
    <col min="14341" max="14341" width="14.140625" style="430" customWidth="1"/>
    <col min="14342" max="14342" width="11.85546875" style="430" customWidth="1"/>
    <col min="14343" max="14343" width="9.5703125" style="430" customWidth="1"/>
    <col min="14344" max="14344" width="14.7109375" style="430" customWidth="1"/>
    <col min="14345" max="14346" width="9.5703125" style="430" customWidth="1"/>
    <col min="14347" max="14347" width="14.28515625" style="430" customWidth="1"/>
    <col min="14348" max="14348" width="13.140625" style="430" customWidth="1"/>
    <col min="14349" max="14351" width="10.7109375" style="430" customWidth="1"/>
    <col min="14352" max="14352" width="9.140625" style="430"/>
    <col min="14353" max="14353" width="12.85546875" style="430" customWidth="1"/>
    <col min="14354" max="14354" width="23.42578125" style="430" customWidth="1"/>
    <col min="14355" max="14356" width="9.140625" style="430"/>
    <col min="14357" max="14357" width="10.5703125" style="430" bestFit="1" customWidth="1"/>
    <col min="14358" max="14358" width="11.28515625" style="430" customWidth="1"/>
    <col min="14359" max="14592" width="9.140625" style="430"/>
    <col min="14593" max="14593" width="72.28515625" style="430" customWidth="1"/>
    <col min="14594" max="14594" width="13.85546875" style="430" customWidth="1"/>
    <col min="14595" max="14595" width="12.140625" style="430" customWidth="1"/>
    <col min="14596" max="14596" width="11" style="430" customWidth="1"/>
    <col min="14597" max="14597" width="14.140625" style="430" customWidth="1"/>
    <col min="14598" max="14598" width="11.85546875" style="430" customWidth="1"/>
    <col min="14599" max="14599" width="9.5703125" style="430" customWidth="1"/>
    <col min="14600" max="14600" width="14.7109375" style="430" customWidth="1"/>
    <col min="14601" max="14602" width="9.5703125" style="430" customWidth="1"/>
    <col min="14603" max="14603" width="14.28515625" style="430" customWidth="1"/>
    <col min="14604" max="14604" width="13.140625" style="430" customWidth="1"/>
    <col min="14605" max="14607" width="10.7109375" style="430" customWidth="1"/>
    <col min="14608" max="14608" width="9.140625" style="430"/>
    <col min="14609" max="14609" width="12.85546875" style="430" customWidth="1"/>
    <col min="14610" max="14610" width="23.42578125" style="430" customWidth="1"/>
    <col min="14611" max="14612" width="9.140625" style="430"/>
    <col min="14613" max="14613" width="10.5703125" style="430" bestFit="1" customWidth="1"/>
    <col min="14614" max="14614" width="11.28515625" style="430" customWidth="1"/>
    <col min="14615" max="14848" width="9.140625" style="430"/>
    <col min="14849" max="14849" width="72.28515625" style="430" customWidth="1"/>
    <col min="14850" max="14850" width="13.85546875" style="430" customWidth="1"/>
    <col min="14851" max="14851" width="12.140625" style="430" customWidth="1"/>
    <col min="14852" max="14852" width="11" style="430" customWidth="1"/>
    <col min="14853" max="14853" width="14.140625" style="430" customWidth="1"/>
    <col min="14854" max="14854" width="11.85546875" style="430" customWidth="1"/>
    <col min="14855" max="14855" width="9.5703125" style="430" customWidth="1"/>
    <col min="14856" max="14856" width="14.7109375" style="430" customWidth="1"/>
    <col min="14857" max="14858" width="9.5703125" style="430" customWidth="1"/>
    <col min="14859" max="14859" width="14.28515625" style="430" customWidth="1"/>
    <col min="14860" max="14860" width="13.140625" style="430" customWidth="1"/>
    <col min="14861" max="14863" width="10.7109375" style="430" customWidth="1"/>
    <col min="14864" max="14864" width="9.140625" style="430"/>
    <col min="14865" max="14865" width="12.85546875" style="430" customWidth="1"/>
    <col min="14866" max="14866" width="23.42578125" style="430" customWidth="1"/>
    <col min="14867" max="14868" width="9.140625" style="430"/>
    <col min="14869" max="14869" width="10.5703125" style="430" bestFit="1" customWidth="1"/>
    <col min="14870" max="14870" width="11.28515625" style="430" customWidth="1"/>
    <col min="14871" max="15104" width="9.140625" style="430"/>
    <col min="15105" max="15105" width="72.28515625" style="430" customWidth="1"/>
    <col min="15106" max="15106" width="13.85546875" style="430" customWidth="1"/>
    <col min="15107" max="15107" width="12.140625" style="430" customWidth="1"/>
    <col min="15108" max="15108" width="11" style="430" customWidth="1"/>
    <col min="15109" max="15109" width="14.140625" style="430" customWidth="1"/>
    <col min="15110" max="15110" width="11.85546875" style="430" customWidth="1"/>
    <col min="15111" max="15111" width="9.5703125" style="430" customWidth="1"/>
    <col min="15112" max="15112" width="14.7109375" style="430" customWidth="1"/>
    <col min="15113" max="15114" width="9.5703125" style="430" customWidth="1"/>
    <col min="15115" max="15115" width="14.28515625" style="430" customWidth="1"/>
    <col min="15116" max="15116" width="13.140625" style="430" customWidth="1"/>
    <col min="15117" max="15119" width="10.7109375" style="430" customWidth="1"/>
    <col min="15120" max="15120" width="9.140625" style="430"/>
    <col min="15121" max="15121" width="12.85546875" style="430" customWidth="1"/>
    <col min="15122" max="15122" width="23.42578125" style="430" customWidth="1"/>
    <col min="15123" max="15124" width="9.140625" style="430"/>
    <col min="15125" max="15125" width="10.5703125" style="430" bestFit="1" customWidth="1"/>
    <col min="15126" max="15126" width="11.28515625" style="430" customWidth="1"/>
    <col min="15127" max="15360" width="9.140625" style="430"/>
    <col min="15361" max="15361" width="72.28515625" style="430" customWidth="1"/>
    <col min="15362" max="15362" width="13.85546875" style="430" customWidth="1"/>
    <col min="15363" max="15363" width="12.140625" style="430" customWidth="1"/>
    <col min="15364" max="15364" width="11" style="430" customWidth="1"/>
    <col min="15365" max="15365" width="14.140625" style="430" customWidth="1"/>
    <col min="15366" max="15366" width="11.85546875" style="430" customWidth="1"/>
    <col min="15367" max="15367" width="9.5703125" style="430" customWidth="1"/>
    <col min="15368" max="15368" width="14.7109375" style="430" customWidth="1"/>
    <col min="15369" max="15370" width="9.5703125" style="430" customWidth="1"/>
    <col min="15371" max="15371" width="14.28515625" style="430" customWidth="1"/>
    <col min="15372" max="15372" width="13.140625" style="430" customWidth="1"/>
    <col min="15373" max="15375" width="10.7109375" style="430" customWidth="1"/>
    <col min="15376" max="15376" width="9.140625" style="430"/>
    <col min="15377" max="15377" width="12.85546875" style="430" customWidth="1"/>
    <col min="15378" max="15378" width="23.42578125" style="430" customWidth="1"/>
    <col min="15379" max="15380" width="9.140625" style="430"/>
    <col min="15381" max="15381" width="10.5703125" style="430" bestFit="1" customWidth="1"/>
    <col min="15382" max="15382" width="11.28515625" style="430" customWidth="1"/>
    <col min="15383" max="15616" width="9.140625" style="430"/>
    <col min="15617" max="15617" width="72.28515625" style="430" customWidth="1"/>
    <col min="15618" max="15618" width="13.85546875" style="430" customWidth="1"/>
    <col min="15619" max="15619" width="12.140625" style="430" customWidth="1"/>
    <col min="15620" max="15620" width="11" style="430" customWidth="1"/>
    <col min="15621" max="15621" width="14.140625" style="430" customWidth="1"/>
    <col min="15622" max="15622" width="11.85546875" style="430" customWidth="1"/>
    <col min="15623" max="15623" width="9.5703125" style="430" customWidth="1"/>
    <col min="15624" max="15624" width="14.7109375" style="430" customWidth="1"/>
    <col min="15625" max="15626" width="9.5703125" style="430" customWidth="1"/>
    <col min="15627" max="15627" width="14.28515625" style="430" customWidth="1"/>
    <col min="15628" max="15628" width="13.140625" style="430" customWidth="1"/>
    <col min="15629" max="15631" width="10.7109375" style="430" customWidth="1"/>
    <col min="15632" max="15632" width="9.140625" style="430"/>
    <col min="15633" max="15633" width="12.85546875" style="430" customWidth="1"/>
    <col min="15634" max="15634" width="23.42578125" style="430" customWidth="1"/>
    <col min="15635" max="15636" width="9.140625" style="430"/>
    <col min="15637" max="15637" width="10.5703125" style="430" bestFit="1" customWidth="1"/>
    <col min="15638" max="15638" width="11.28515625" style="430" customWidth="1"/>
    <col min="15639" max="15872" width="9.140625" style="430"/>
    <col min="15873" max="15873" width="72.28515625" style="430" customWidth="1"/>
    <col min="15874" max="15874" width="13.85546875" style="430" customWidth="1"/>
    <col min="15875" max="15875" width="12.140625" style="430" customWidth="1"/>
    <col min="15876" max="15876" width="11" style="430" customWidth="1"/>
    <col min="15877" max="15877" width="14.140625" style="430" customWidth="1"/>
    <col min="15878" max="15878" width="11.85546875" style="430" customWidth="1"/>
    <col min="15879" max="15879" width="9.5703125" style="430" customWidth="1"/>
    <col min="15880" max="15880" width="14.7109375" style="430" customWidth="1"/>
    <col min="15881" max="15882" width="9.5703125" style="430" customWidth="1"/>
    <col min="15883" max="15883" width="14.28515625" style="430" customWidth="1"/>
    <col min="15884" max="15884" width="13.140625" style="430" customWidth="1"/>
    <col min="15885" max="15887" width="10.7109375" style="430" customWidth="1"/>
    <col min="15888" max="15888" width="9.140625" style="430"/>
    <col min="15889" max="15889" width="12.85546875" style="430" customWidth="1"/>
    <col min="15890" max="15890" width="23.42578125" style="430" customWidth="1"/>
    <col min="15891" max="15892" width="9.140625" style="430"/>
    <col min="15893" max="15893" width="10.5703125" style="430" bestFit="1" customWidth="1"/>
    <col min="15894" max="15894" width="11.28515625" style="430" customWidth="1"/>
    <col min="15895" max="16128" width="9.140625" style="430"/>
    <col min="16129" max="16129" width="72.28515625" style="430" customWidth="1"/>
    <col min="16130" max="16130" width="13.85546875" style="430" customWidth="1"/>
    <col min="16131" max="16131" width="12.140625" style="430" customWidth="1"/>
    <col min="16132" max="16132" width="11" style="430" customWidth="1"/>
    <col min="16133" max="16133" width="14.140625" style="430" customWidth="1"/>
    <col min="16134" max="16134" width="11.85546875" style="430" customWidth="1"/>
    <col min="16135" max="16135" width="9.5703125" style="430" customWidth="1"/>
    <col min="16136" max="16136" width="14.7109375" style="430" customWidth="1"/>
    <col min="16137" max="16138" width="9.5703125" style="430" customWidth="1"/>
    <col min="16139" max="16139" width="14.28515625" style="430" customWidth="1"/>
    <col min="16140" max="16140" width="13.140625" style="430" customWidth="1"/>
    <col min="16141" max="16143" width="10.7109375" style="430" customWidth="1"/>
    <col min="16144" max="16144" width="9.140625" style="430"/>
    <col min="16145" max="16145" width="12.85546875" style="430" customWidth="1"/>
    <col min="16146" max="16146" width="23.42578125" style="430" customWidth="1"/>
    <col min="16147" max="16148" width="9.140625" style="430"/>
    <col min="16149" max="16149" width="10.5703125" style="430" bestFit="1" customWidth="1"/>
    <col min="16150" max="16150" width="11.28515625" style="430" customWidth="1"/>
    <col min="16151" max="16384" width="9.140625" style="430"/>
  </cols>
  <sheetData>
    <row r="1" spans="1:20" ht="25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29.25" customHeight="1" x14ac:dyDescent="0.35">
      <c r="A2" s="3684" t="s">
        <v>30</v>
      </c>
      <c r="B2" s="3684"/>
      <c r="C2" s="3684"/>
      <c r="D2" s="3684"/>
      <c r="E2" s="3684"/>
      <c r="F2" s="3684"/>
      <c r="G2" s="3684"/>
      <c r="H2" s="3684"/>
      <c r="I2" s="3684"/>
      <c r="J2" s="3684"/>
      <c r="K2" s="3684"/>
      <c r="L2" s="3684"/>
      <c r="M2" s="3684"/>
      <c r="N2" s="3684"/>
      <c r="O2" s="3684"/>
      <c r="P2" s="3684"/>
    </row>
    <row r="3" spans="1:20" ht="24.75" customHeight="1" x14ac:dyDescent="0.35">
      <c r="A3" s="3684" t="s">
        <v>366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1570"/>
      <c r="O3" s="1570"/>
    </row>
    <row r="4" spans="1:20" ht="33" customHeight="1" thickBot="1" x14ac:dyDescent="0.4">
      <c r="A4" s="433"/>
    </row>
    <row r="5" spans="1:20" ht="33" customHeight="1" thickBot="1" x14ac:dyDescent="0.4">
      <c r="A5" s="3672" t="s">
        <v>9</v>
      </c>
      <c r="B5" s="3681" t="s">
        <v>19</v>
      </c>
      <c r="C5" s="3682"/>
      <c r="D5" s="3683"/>
      <c r="E5" s="3681" t="s">
        <v>20</v>
      </c>
      <c r="F5" s="3682"/>
      <c r="G5" s="3683"/>
      <c r="H5" s="3681" t="s">
        <v>29</v>
      </c>
      <c r="I5" s="3682"/>
      <c r="J5" s="3683"/>
      <c r="K5" s="3662" t="s">
        <v>21</v>
      </c>
      <c r="L5" s="3721"/>
      <c r="M5" s="3664"/>
      <c r="N5" s="434"/>
      <c r="O5" s="434"/>
    </row>
    <row r="6" spans="1:20" ht="33" customHeight="1" thickBot="1" x14ac:dyDescent="0.4">
      <c r="A6" s="3673"/>
      <c r="B6" s="3676" t="s">
        <v>5</v>
      </c>
      <c r="C6" s="3677"/>
      <c r="D6" s="3678"/>
      <c r="E6" s="3676" t="s">
        <v>5</v>
      </c>
      <c r="F6" s="3677"/>
      <c r="G6" s="3678"/>
      <c r="H6" s="3676" t="s">
        <v>5</v>
      </c>
      <c r="I6" s="3677"/>
      <c r="J6" s="3678"/>
      <c r="K6" s="3722"/>
      <c r="L6" s="3723"/>
      <c r="M6" s="3724"/>
      <c r="N6" s="434"/>
      <c r="O6" s="434"/>
    </row>
    <row r="7" spans="1:20" ht="99.75" customHeight="1" thickBot="1" x14ac:dyDescent="0.4">
      <c r="A7" s="3708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434"/>
      <c r="O7" s="434"/>
    </row>
    <row r="8" spans="1:20" ht="36.75" customHeight="1" x14ac:dyDescent="0.35">
      <c r="A8" s="1488" t="s">
        <v>22</v>
      </c>
      <c r="B8" s="793"/>
      <c r="C8" s="794"/>
      <c r="D8" s="805"/>
      <c r="E8" s="793"/>
      <c r="F8" s="794"/>
      <c r="G8" s="836"/>
      <c r="H8" s="2116"/>
      <c r="I8" s="2126"/>
      <c r="J8" s="2127"/>
      <c r="K8" s="2103"/>
      <c r="L8" s="2104"/>
      <c r="M8" s="2105"/>
      <c r="N8" s="434"/>
      <c r="O8" s="434"/>
    </row>
    <row r="9" spans="1:20" ht="29.25" customHeight="1" x14ac:dyDescent="0.35">
      <c r="A9" s="2106" t="s">
        <v>37</v>
      </c>
      <c r="B9" s="1393">
        <f>B17+B17</f>
        <v>0</v>
      </c>
      <c r="C9" s="1394">
        <f t="shared" ref="B9:J13" si="0">C25+C17</f>
        <v>76</v>
      </c>
      <c r="D9" s="1417">
        <f>D25+D17</f>
        <v>76</v>
      </c>
      <c r="E9" s="1393">
        <f t="shared" si="0"/>
        <v>0</v>
      </c>
      <c r="F9" s="1394">
        <f t="shared" si="0"/>
        <v>70</v>
      </c>
      <c r="G9" s="1417">
        <f t="shared" si="0"/>
        <v>70</v>
      </c>
      <c r="H9" s="1393">
        <f t="shared" si="0"/>
        <v>0</v>
      </c>
      <c r="I9" s="1394">
        <f t="shared" si="0"/>
        <v>37</v>
      </c>
      <c r="J9" s="1417">
        <f t="shared" si="0"/>
        <v>37</v>
      </c>
      <c r="K9" s="2111">
        <f t="shared" ref="K9:M13" si="1">B9+E9+H9</f>
        <v>0</v>
      </c>
      <c r="L9" s="2128">
        <f t="shared" si="1"/>
        <v>183</v>
      </c>
      <c r="M9" s="2112">
        <f t="shared" si="1"/>
        <v>183</v>
      </c>
      <c r="N9" s="434"/>
      <c r="O9" s="434"/>
    </row>
    <row r="10" spans="1:20" ht="27.75" hidden="1" customHeight="1" thickBot="1" x14ac:dyDescent="0.4">
      <c r="A10" s="2106" t="s">
        <v>38</v>
      </c>
      <c r="B10" s="1393">
        <f t="shared" si="0"/>
        <v>0</v>
      </c>
      <c r="C10" s="1394">
        <f t="shared" si="0"/>
        <v>0</v>
      </c>
      <c r="D10" s="1417">
        <f t="shared" si="0"/>
        <v>0</v>
      </c>
      <c r="E10" s="1393">
        <f t="shared" si="0"/>
        <v>0</v>
      </c>
      <c r="F10" s="1394">
        <f t="shared" si="0"/>
        <v>0</v>
      </c>
      <c r="G10" s="1417">
        <f t="shared" si="0"/>
        <v>0</v>
      </c>
      <c r="H10" s="1393">
        <f t="shared" si="0"/>
        <v>0</v>
      </c>
      <c r="I10" s="1394">
        <f t="shared" si="0"/>
        <v>0</v>
      </c>
      <c r="J10" s="1417">
        <f t="shared" si="0"/>
        <v>0</v>
      </c>
      <c r="K10" s="2111">
        <f t="shared" si="1"/>
        <v>0</v>
      </c>
      <c r="L10" s="2128">
        <f t="shared" si="1"/>
        <v>0</v>
      </c>
      <c r="M10" s="2112">
        <f t="shared" si="1"/>
        <v>0</v>
      </c>
      <c r="N10" s="434"/>
      <c r="O10" s="434"/>
    </row>
    <row r="11" spans="1:20" ht="27.75" customHeight="1" thickBot="1" x14ac:dyDescent="0.4">
      <c r="A11" s="2106" t="s">
        <v>39</v>
      </c>
      <c r="B11" s="1393">
        <f t="shared" si="0"/>
        <v>0</v>
      </c>
      <c r="C11" s="1394">
        <f t="shared" si="0"/>
        <v>0</v>
      </c>
      <c r="D11" s="1417">
        <f t="shared" si="0"/>
        <v>0</v>
      </c>
      <c r="E11" s="1393">
        <f t="shared" si="0"/>
        <v>0</v>
      </c>
      <c r="F11" s="1394">
        <f t="shared" si="0"/>
        <v>0</v>
      </c>
      <c r="G11" s="1417">
        <f t="shared" si="0"/>
        <v>0</v>
      </c>
      <c r="H11" s="1393">
        <f t="shared" si="0"/>
        <v>0</v>
      </c>
      <c r="I11" s="1394">
        <f t="shared" si="0"/>
        <v>1</v>
      </c>
      <c r="J11" s="1417">
        <f t="shared" si="0"/>
        <v>1</v>
      </c>
      <c r="K11" s="2111">
        <f t="shared" si="1"/>
        <v>0</v>
      </c>
      <c r="L11" s="2128">
        <f t="shared" si="1"/>
        <v>1</v>
      </c>
      <c r="M11" s="2112">
        <f t="shared" si="1"/>
        <v>1</v>
      </c>
      <c r="N11" s="434"/>
      <c r="O11" s="434"/>
    </row>
    <row r="12" spans="1:20" ht="30.75" hidden="1" customHeight="1" thickBot="1" x14ac:dyDescent="0.4">
      <c r="A12" s="1501"/>
      <c r="B12" s="1393"/>
      <c r="C12" s="1394"/>
      <c r="D12" s="1417"/>
      <c r="E12" s="1393">
        <f t="shared" si="0"/>
        <v>0</v>
      </c>
      <c r="F12" s="1394">
        <f t="shared" si="0"/>
        <v>0</v>
      </c>
      <c r="G12" s="1417">
        <f t="shared" si="0"/>
        <v>0</v>
      </c>
      <c r="H12" s="1393">
        <f t="shared" si="0"/>
        <v>0</v>
      </c>
      <c r="I12" s="1394">
        <f t="shared" si="0"/>
        <v>0</v>
      </c>
      <c r="J12" s="1417">
        <f t="shared" si="0"/>
        <v>0</v>
      </c>
      <c r="K12" s="2111">
        <f t="shared" si="1"/>
        <v>0</v>
      </c>
      <c r="L12" s="2128">
        <f t="shared" si="1"/>
        <v>0</v>
      </c>
      <c r="M12" s="2112">
        <f t="shared" si="1"/>
        <v>0</v>
      </c>
      <c r="N12" s="434"/>
      <c r="O12" s="434"/>
    </row>
    <row r="13" spans="1:20" ht="32.25" hidden="1" customHeight="1" x14ac:dyDescent="0.35">
      <c r="A13" s="1714"/>
      <c r="B13" s="1393">
        <f>B28+B20</f>
        <v>0</v>
      </c>
      <c r="C13" s="1394">
        <f>C28+C20</f>
        <v>0</v>
      </c>
      <c r="D13" s="1417">
        <f>D28+D20</f>
        <v>0</v>
      </c>
      <c r="E13" s="1393">
        <f t="shared" si="0"/>
        <v>0</v>
      </c>
      <c r="F13" s="1394">
        <f t="shared" si="0"/>
        <v>2</v>
      </c>
      <c r="G13" s="1417">
        <f t="shared" si="0"/>
        <v>2</v>
      </c>
      <c r="H13" s="1393">
        <f t="shared" si="0"/>
        <v>0</v>
      </c>
      <c r="I13" s="1394">
        <f t="shared" si="0"/>
        <v>0</v>
      </c>
      <c r="J13" s="1417">
        <f t="shared" si="0"/>
        <v>0</v>
      </c>
      <c r="K13" s="2111">
        <f t="shared" si="1"/>
        <v>0</v>
      </c>
      <c r="L13" s="2128">
        <f t="shared" si="1"/>
        <v>2</v>
      </c>
      <c r="M13" s="2112">
        <f t="shared" si="1"/>
        <v>2</v>
      </c>
      <c r="N13" s="434"/>
      <c r="O13" s="434"/>
    </row>
    <row r="14" spans="1:20" ht="56.25" customHeight="1" thickBot="1" x14ac:dyDescent="0.4">
      <c r="A14" s="5" t="s">
        <v>12</v>
      </c>
      <c r="B14" s="799">
        <f>SUM(B8:B13)</f>
        <v>0</v>
      </c>
      <c r="C14" s="799">
        <f t="shared" ref="C14:M14" si="2">SUM(C8:C13)</f>
        <v>76</v>
      </c>
      <c r="D14" s="799">
        <f t="shared" si="2"/>
        <v>76</v>
      </c>
      <c r="E14" s="799">
        <f t="shared" si="2"/>
        <v>0</v>
      </c>
      <c r="F14" s="799">
        <f t="shared" si="2"/>
        <v>72</v>
      </c>
      <c r="G14" s="799">
        <f t="shared" si="2"/>
        <v>72</v>
      </c>
      <c r="H14" s="799">
        <f t="shared" si="2"/>
        <v>0</v>
      </c>
      <c r="I14" s="799">
        <f t="shared" si="2"/>
        <v>38</v>
      </c>
      <c r="J14" s="799">
        <f t="shared" si="2"/>
        <v>38</v>
      </c>
      <c r="K14" s="799">
        <f t="shared" si="2"/>
        <v>0</v>
      </c>
      <c r="L14" s="799">
        <f t="shared" si="2"/>
        <v>186</v>
      </c>
      <c r="M14" s="800">
        <f t="shared" si="2"/>
        <v>186</v>
      </c>
      <c r="N14" s="434"/>
      <c r="O14" s="434"/>
    </row>
    <row r="15" spans="1:20" ht="27" customHeight="1" thickBot="1" x14ac:dyDescent="0.4">
      <c r="A15" s="5" t="s">
        <v>23</v>
      </c>
      <c r="B15" s="2062"/>
      <c r="C15" s="2065"/>
      <c r="D15" s="1502"/>
      <c r="E15" s="2062"/>
      <c r="F15" s="2065"/>
      <c r="G15" s="1502"/>
      <c r="H15" s="2062"/>
      <c r="I15" s="2065"/>
      <c r="J15" s="1502"/>
      <c r="K15" s="2113"/>
      <c r="L15" s="2065"/>
      <c r="M15" s="2066"/>
      <c r="N15" s="434"/>
      <c r="O15" s="434"/>
    </row>
    <row r="16" spans="1:20" ht="31.5" customHeight="1" thickBot="1" x14ac:dyDescent="0.4">
      <c r="A16" s="14" t="s">
        <v>11</v>
      </c>
      <c r="B16" s="2062"/>
      <c r="C16" s="2063"/>
      <c r="D16" s="2064"/>
      <c r="E16" s="2062"/>
      <c r="F16" s="2063"/>
      <c r="G16" s="2064"/>
      <c r="H16" s="2062"/>
      <c r="I16" s="2063"/>
      <c r="J16" s="2064"/>
      <c r="K16" s="2113"/>
      <c r="L16" s="388"/>
      <c r="M16" s="389"/>
      <c r="N16" s="435"/>
      <c r="O16" s="435"/>
    </row>
    <row r="17" spans="1:15" ht="24.95" customHeight="1" x14ac:dyDescent="0.35">
      <c r="A17" s="2106" t="s">
        <v>37</v>
      </c>
      <c r="B17" s="2121">
        <v>0</v>
      </c>
      <c r="C17" s="2121">
        <v>76</v>
      </c>
      <c r="D17" s="2122">
        <f>SUM(B17:C17)</f>
        <v>76</v>
      </c>
      <c r="E17" s="2121">
        <v>0</v>
      </c>
      <c r="F17" s="2121">
        <v>70</v>
      </c>
      <c r="G17" s="2122">
        <f>SUM(E17:F17)</f>
        <v>70</v>
      </c>
      <c r="H17" s="2121">
        <v>0</v>
      </c>
      <c r="I17" s="2121">
        <v>37</v>
      </c>
      <c r="J17" s="2122">
        <f>SUM(H17:I17)</f>
        <v>37</v>
      </c>
      <c r="K17" s="2109">
        <f t="shared" ref="K17:M21" si="3">B17+E17+H17</f>
        <v>0</v>
      </c>
      <c r="L17" s="2120">
        <f t="shared" si="3"/>
        <v>183</v>
      </c>
      <c r="M17" s="2110">
        <f t="shared" si="3"/>
        <v>183</v>
      </c>
      <c r="N17" s="436"/>
      <c r="O17" s="436"/>
    </row>
    <row r="18" spans="1:15" ht="24.95" hidden="1" customHeight="1" thickBot="1" x14ac:dyDescent="0.4">
      <c r="A18" s="2106" t="s">
        <v>38</v>
      </c>
      <c r="B18" s="1537"/>
      <c r="C18" s="1537"/>
      <c r="D18" s="1465">
        <f>SUM(B18:C18)</f>
        <v>0</v>
      </c>
      <c r="E18" s="1537"/>
      <c r="F18" s="1537"/>
      <c r="G18" s="1465">
        <f>SUM(E18:F18)</f>
        <v>0</v>
      </c>
      <c r="H18" s="1537">
        <v>0</v>
      </c>
      <c r="I18" s="1537">
        <v>0</v>
      </c>
      <c r="J18" s="1465">
        <f>SUM(H18:I18)</f>
        <v>0</v>
      </c>
      <c r="K18" s="2111">
        <f t="shared" si="3"/>
        <v>0</v>
      </c>
      <c r="L18" s="2128">
        <f t="shared" si="3"/>
        <v>0</v>
      </c>
      <c r="M18" s="2112">
        <f t="shared" si="3"/>
        <v>0</v>
      </c>
      <c r="N18" s="436"/>
      <c r="O18" s="436"/>
    </row>
    <row r="19" spans="1:15" ht="24.95" customHeight="1" thickBot="1" x14ac:dyDescent="0.4">
      <c r="A19" s="2106" t="s">
        <v>39</v>
      </c>
      <c r="B19" s="1537">
        <v>0</v>
      </c>
      <c r="C19" s="1537">
        <v>0</v>
      </c>
      <c r="D19" s="1465">
        <f>SUM(B19:C19)</f>
        <v>0</v>
      </c>
      <c r="E19" s="1537">
        <v>0</v>
      </c>
      <c r="F19" s="1537">
        <v>0</v>
      </c>
      <c r="G19" s="1465">
        <f>SUM(E19:F19)</f>
        <v>0</v>
      </c>
      <c r="H19" s="1537">
        <v>0</v>
      </c>
      <c r="I19" s="1537">
        <v>1</v>
      </c>
      <c r="J19" s="1465">
        <f>SUM(H19:I19)</f>
        <v>1</v>
      </c>
      <c r="K19" s="2111">
        <f t="shared" si="3"/>
        <v>0</v>
      </c>
      <c r="L19" s="2128">
        <f t="shared" si="3"/>
        <v>1</v>
      </c>
      <c r="M19" s="2112">
        <f t="shared" si="3"/>
        <v>1</v>
      </c>
      <c r="N19" s="436"/>
      <c r="O19" s="436"/>
    </row>
    <row r="20" spans="1:15" ht="29.25" hidden="1" customHeight="1" thickBot="1" x14ac:dyDescent="0.4">
      <c r="A20" s="1501"/>
      <c r="B20" s="1537">
        <v>0</v>
      </c>
      <c r="C20" s="1537">
        <v>0</v>
      </c>
      <c r="D20" s="1465">
        <f>SUM(B20:C20)</f>
        <v>0</v>
      </c>
      <c r="E20" s="1537">
        <v>0</v>
      </c>
      <c r="F20" s="1537">
        <v>0</v>
      </c>
      <c r="G20" s="1465">
        <f>SUM(E20:F20)</f>
        <v>0</v>
      </c>
      <c r="H20" s="1537">
        <v>0</v>
      </c>
      <c r="I20" s="1537">
        <v>0</v>
      </c>
      <c r="J20" s="1465">
        <f>SUM(H20:I20)</f>
        <v>0</v>
      </c>
      <c r="K20" s="2111">
        <f t="shared" si="3"/>
        <v>0</v>
      </c>
      <c r="L20" s="2128">
        <f t="shared" si="3"/>
        <v>0</v>
      </c>
      <c r="M20" s="2112">
        <f t="shared" si="3"/>
        <v>0</v>
      </c>
      <c r="N20" s="436"/>
      <c r="O20" s="436"/>
    </row>
    <row r="21" spans="1:15" ht="43.5" hidden="1" customHeight="1" thickBot="1" x14ac:dyDescent="0.4">
      <c r="A21" s="1714"/>
      <c r="B21" s="2027">
        <v>0</v>
      </c>
      <c r="C21" s="2123">
        <v>0</v>
      </c>
      <c r="D21" s="2124">
        <f>SUM(B21:C21)</f>
        <v>0</v>
      </c>
      <c r="E21" s="2027">
        <v>0</v>
      </c>
      <c r="F21" s="2123">
        <v>0</v>
      </c>
      <c r="G21" s="2124">
        <f>SUM(E21:F21)</f>
        <v>0</v>
      </c>
      <c r="H21" s="2027">
        <v>0</v>
      </c>
      <c r="I21" s="2123">
        <v>0</v>
      </c>
      <c r="J21" s="2124">
        <f>SUM(H21:I21)</f>
        <v>0</v>
      </c>
      <c r="K21" s="2111">
        <f t="shared" si="3"/>
        <v>0</v>
      </c>
      <c r="L21" s="2128">
        <f t="shared" si="3"/>
        <v>0</v>
      </c>
      <c r="M21" s="2112">
        <f t="shared" si="3"/>
        <v>0</v>
      </c>
      <c r="N21" s="437"/>
      <c r="O21" s="437"/>
    </row>
    <row r="22" spans="1:15" ht="24.95" customHeight="1" thickBot="1" x14ac:dyDescent="0.4">
      <c r="A22" s="1" t="s">
        <v>8</v>
      </c>
      <c r="B22" s="815">
        <f>SUM(B17:B21)</f>
        <v>0</v>
      </c>
      <c r="C22" s="815">
        <f>SUM(C17:C21)</f>
        <v>76</v>
      </c>
      <c r="D22" s="815">
        <f>SUM(D17:D21)</f>
        <v>76</v>
      </c>
      <c r="E22" s="815">
        <f t="shared" ref="E22:M22" si="4">SUM(E17:E21)</f>
        <v>0</v>
      </c>
      <c r="F22" s="815">
        <f t="shared" si="4"/>
        <v>70</v>
      </c>
      <c r="G22" s="807">
        <f t="shared" si="4"/>
        <v>70</v>
      </c>
      <c r="H22" s="815">
        <f>SUM(H17:H21)</f>
        <v>0</v>
      </c>
      <c r="I22" s="815">
        <f>SUM(I17:I21)</f>
        <v>38</v>
      </c>
      <c r="J22" s="807">
        <f>SUM(J17:J21)</f>
        <v>38</v>
      </c>
      <c r="K22" s="815">
        <f t="shared" si="4"/>
        <v>0</v>
      </c>
      <c r="L22" s="815">
        <f t="shared" si="4"/>
        <v>184</v>
      </c>
      <c r="M22" s="807">
        <f t="shared" si="4"/>
        <v>184</v>
      </c>
      <c r="N22" s="437"/>
      <c r="O22" s="437"/>
    </row>
    <row r="23" spans="1:15" ht="24.95" customHeight="1" x14ac:dyDescent="0.35">
      <c r="A23" s="22" t="s">
        <v>25</v>
      </c>
      <c r="B23" s="2129"/>
      <c r="C23" s="1554"/>
      <c r="D23" s="489"/>
      <c r="E23" s="2129"/>
      <c r="F23" s="1554"/>
      <c r="G23" s="489"/>
      <c r="H23" s="1555"/>
      <c r="I23" s="1556"/>
      <c r="J23" s="1557"/>
      <c r="K23" s="2117"/>
      <c r="L23" s="2118"/>
      <c r="M23" s="2119"/>
      <c r="N23" s="436"/>
      <c r="O23" s="436"/>
    </row>
    <row r="24" spans="1:15" ht="24.95" customHeight="1" x14ac:dyDescent="0.35">
      <c r="A24" s="2106" t="s">
        <v>37</v>
      </c>
      <c r="B24" s="1393">
        <v>0</v>
      </c>
      <c r="C24" s="1394">
        <v>0</v>
      </c>
      <c r="D24" s="1465">
        <f>SUM(B24:C24)</f>
        <v>0</v>
      </c>
      <c r="E24" s="1537">
        <v>0</v>
      </c>
      <c r="F24" s="1417">
        <v>2</v>
      </c>
      <c r="G24" s="1465">
        <f>SUM(E24:F24)</f>
        <v>2</v>
      </c>
      <c r="H24" s="1537">
        <v>0</v>
      </c>
      <c r="I24" s="1537">
        <v>0</v>
      </c>
      <c r="J24" s="1465">
        <f>SUM(H24:I24)</f>
        <v>0</v>
      </c>
      <c r="K24" s="2111">
        <f t="shared" ref="K24:M28" si="5">B24+E24+H24</f>
        <v>0</v>
      </c>
      <c r="L24" s="2128">
        <f t="shared" si="5"/>
        <v>2</v>
      </c>
      <c r="M24" s="2112">
        <f t="shared" si="5"/>
        <v>2</v>
      </c>
      <c r="N24" s="436"/>
      <c r="O24" s="436"/>
    </row>
    <row r="25" spans="1:15" ht="33" hidden="1" customHeight="1" x14ac:dyDescent="0.35">
      <c r="A25" s="2106" t="s">
        <v>38</v>
      </c>
      <c r="B25" s="1393">
        <v>0</v>
      </c>
      <c r="C25" s="1394">
        <v>0</v>
      </c>
      <c r="D25" s="1465">
        <f>SUM(B25:C25)</f>
        <v>0</v>
      </c>
      <c r="E25" s="1537">
        <v>0</v>
      </c>
      <c r="F25" s="1417">
        <v>0</v>
      </c>
      <c r="G25" s="1465">
        <f>SUM(E25:F25)</f>
        <v>0</v>
      </c>
      <c r="H25" s="1537">
        <v>0</v>
      </c>
      <c r="I25" s="1537">
        <v>0</v>
      </c>
      <c r="J25" s="1465">
        <f>SUM(H25:I25)</f>
        <v>0</v>
      </c>
      <c r="K25" s="2111">
        <f t="shared" si="5"/>
        <v>0</v>
      </c>
      <c r="L25" s="2128">
        <f t="shared" si="5"/>
        <v>0</v>
      </c>
      <c r="M25" s="2112">
        <f t="shared" si="5"/>
        <v>0</v>
      </c>
      <c r="N25" s="436"/>
      <c r="O25" s="436"/>
    </row>
    <row r="26" spans="1:15" ht="24.95" customHeight="1" thickBot="1" x14ac:dyDescent="0.4">
      <c r="A26" s="2106" t="s">
        <v>39</v>
      </c>
      <c r="B26" s="1393">
        <v>0</v>
      </c>
      <c r="C26" s="1394">
        <v>0</v>
      </c>
      <c r="D26" s="1465">
        <f>SUM(B26:C26)</f>
        <v>0</v>
      </c>
      <c r="E26" s="1537">
        <v>0</v>
      </c>
      <c r="F26" s="1417">
        <v>0</v>
      </c>
      <c r="G26" s="1465">
        <f>SUM(E26:F26)</f>
        <v>0</v>
      </c>
      <c r="H26" s="1537">
        <v>0</v>
      </c>
      <c r="I26" s="1537">
        <v>0</v>
      </c>
      <c r="J26" s="1465">
        <f>SUM(H26:I26)</f>
        <v>0</v>
      </c>
      <c r="K26" s="2111">
        <f t="shared" si="5"/>
        <v>0</v>
      </c>
      <c r="L26" s="2128">
        <f t="shared" si="5"/>
        <v>0</v>
      </c>
      <c r="M26" s="2112">
        <f t="shared" si="5"/>
        <v>0</v>
      </c>
      <c r="N26" s="437"/>
      <c r="O26" s="437"/>
    </row>
    <row r="27" spans="1:15" ht="32.25" hidden="1" customHeight="1" thickBot="1" x14ac:dyDescent="0.4">
      <c r="A27" s="1501"/>
      <c r="B27" s="1393">
        <v>0</v>
      </c>
      <c r="C27" s="1394">
        <v>0</v>
      </c>
      <c r="D27" s="1465">
        <f>SUM(B27:C27)</f>
        <v>0</v>
      </c>
      <c r="E27" s="1537">
        <v>0</v>
      </c>
      <c r="F27" s="1417">
        <v>0</v>
      </c>
      <c r="G27" s="1465">
        <f>SUM(E27:F27)</f>
        <v>0</v>
      </c>
      <c r="H27" s="1537">
        <v>0</v>
      </c>
      <c r="I27" s="1537">
        <v>0</v>
      </c>
      <c r="J27" s="1465">
        <f>SUM(H27:I27)</f>
        <v>0</v>
      </c>
      <c r="K27" s="2111">
        <f t="shared" si="5"/>
        <v>0</v>
      </c>
      <c r="L27" s="2128">
        <f t="shared" si="5"/>
        <v>0</v>
      </c>
      <c r="M27" s="2112">
        <f t="shared" si="5"/>
        <v>0</v>
      </c>
      <c r="N27" s="438"/>
      <c r="O27" s="438"/>
    </row>
    <row r="28" spans="1:15" ht="29.25" hidden="1" customHeight="1" thickBot="1" x14ac:dyDescent="0.4">
      <c r="A28" s="1714"/>
      <c r="B28" s="1393">
        <v>0</v>
      </c>
      <c r="C28" s="1394">
        <v>0</v>
      </c>
      <c r="D28" s="1465">
        <f>SUM(B28:C28)</f>
        <v>0</v>
      </c>
      <c r="E28" s="1537">
        <v>0</v>
      </c>
      <c r="F28" s="1417">
        <v>0</v>
      </c>
      <c r="G28" s="1465">
        <f>SUM(E28:F28)</f>
        <v>0</v>
      </c>
      <c r="H28" s="1537">
        <v>0</v>
      </c>
      <c r="I28" s="1537">
        <v>0</v>
      </c>
      <c r="J28" s="1465">
        <f>SUM(H28:I28)</f>
        <v>0</v>
      </c>
      <c r="K28" s="2111">
        <f t="shared" si="5"/>
        <v>0</v>
      </c>
      <c r="L28" s="2128">
        <f t="shared" si="5"/>
        <v>0</v>
      </c>
      <c r="M28" s="2112">
        <f t="shared" si="5"/>
        <v>0</v>
      </c>
      <c r="N28" s="437"/>
      <c r="O28" s="437"/>
    </row>
    <row r="29" spans="1:15" ht="54.75" customHeight="1" thickBot="1" x14ac:dyDescent="0.4">
      <c r="A29" s="1" t="s">
        <v>13</v>
      </c>
      <c r="B29" s="2010">
        <f t="shared" ref="B29:M29" si="6">SUM(B24:B28)</f>
        <v>0</v>
      </c>
      <c r="C29" s="2010">
        <f t="shared" si="6"/>
        <v>0</v>
      </c>
      <c r="D29" s="2010">
        <f t="shared" si="6"/>
        <v>0</v>
      </c>
      <c r="E29" s="2010">
        <f t="shared" si="6"/>
        <v>0</v>
      </c>
      <c r="F29" s="2010">
        <f t="shared" si="6"/>
        <v>2</v>
      </c>
      <c r="G29" s="2010">
        <f t="shared" si="6"/>
        <v>2</v>
      </c>
      <c r="H29" s="2032">
        <f t="shared" si="6"/>
        <v>0</v>
      </c>
      <c r="I29" s="2032">
        <f t="shared" si="6"/>
        <v>0</v>
      </c>
      <c r="J29" s="2032">
        <f t="shared" si="6"/>
        <v>0</v>
      </c>
      <c r="K29" s="2010">
        <f t="shared" si="6"/>
        <v>0</v>
      </c>
      <c r="L29" s="2010">
        <f t="shared" si="6"/>
        <v>2</v>
      </c>
      <c r="M29" s="807">
        <f t="shared" si="6"/>
        <v>2</v>
      </c>
      <c r="N29" s="436"/>
      <c r="O29" s="436"/>
    </row>
    <row r="30" spans="1:15" ht="30" customHeight="1" thickBot="1" x14ac:dyDescent="0.4">
      <c r="A30" s="12" t="s">
        <v>10</v>
      </c>
      <c r="B30" s="799">
        <f t="shared" ref="B30:M30" si="7">B22</f>
        <v>0</v>
      </c>
      <c r="C30" s="799">
        <f t="shared" si="7"/>
        <v>76</v>
      </c>
      <c r="D30" s="799">
        <f t="shared" si="7"/>
        <v>76</v>
      </c>
      <c r="E30" s="799">
        <f t="shared" si="7"/>
        <v>0</v>
      </c>
      <c r="F30" s="799">
        <f t="shared" si="7"/>
        <v>70</v>
      </c>
      <c r="G30" s="2014">
        <f t="shared" si="7"/>
        <v>70</v>
      </c>
      <c r="H30" s="2014">
        <f t="shared" si="7"/>
        <v>0</v>
      </c>
      <c r="I30" s="2014">
        <f t="shared" si="7"/>
        <v>38</v>
      </c>
      <c r="J30" s="2014">
        <f t="shared" si="7"/>
        <v>38</v>
      </c>
      <c r="K30" s="2014">
        <f t="shared" si="7"/>
        <v>0</v>
      </c>
      <c r="L30" s="2014">
        <f t="shared" si="7"/>
        <v>184</v>
      </c>
      <c r="M30" s="800">
        <f t="shared" si="7"/>
        <v>184</v>
      </c>
      <c r="N30" s="441"/>
      <c r="O30" s="441"/>
    </row>
    <row r="31" spans="1:15" ht="36.75" thickBot="1" x14ac:dyDescent="0.4">
      <c r="A31" s="12" t="s">
        <v>14</v>
      </c>
      <c r="B31" s="799">
        <f t="shared" ref="B31:M31" si="8">B29</f>
        <v>0</v>
      </c>
      <c r="C31" s="799">
        <f t="shared" si="8"/>
        <v>0</v>
      </c>
      <c r="D31" s="799">
        <f t="shared" si="8"/>
        <v>0</v>
      </c>
      <c r="E31" s="799">
        <f t="shared" si="8"/>
        <v>0</v>
      </c>
      <c r="F31" s="799">
        <f t="shared" si="8"/>
        <v>2</v>
      </c>
      <c r="G31" s="2014">
        <f t="shared" si="8"/>
        <v>2</v>
      </c>
      <c r="H31" s="2014">
        <f t="shared" si="8"/>
        <v>0</v>
      </c>
      <c r="I31" s="2014">
        <f t="shared" si="8"/>
        <v>0</v>
      </c>
      <c r="J31" s="2014">
        <f t="shared" si="8"/>
        <v>0</v>
      </c>
      <c r="K31" s="2014">
        <f t="shared" si="8"/>
        <v>0</v>
      </c>
      <c r="L31" s="2014">
        <f t="shared" si="8"/>
        <v>2</v>
      </c>
      <c r="M31" s="800">
        <f t="shared" si="8"/>
        <v>2</v>
      </c>
      <c r="N31" s="439"/>
      <c r="O31" s="439"/>
    </row>
    <row r="32" spans="1:15" ht="26.25" thickBot="1" x14ac:dyDescent="0.4">
      <c r="A32" s="2" t="s">
        <v>15</v>
      </c>
      <c r="B32" s="810">
        <f t="shared" ref="B32:M32" si="9">SUM(B30:B31)</f>
        <v>0</v>
      </c>
      <c r="C32" s="810">
        <f t="shared" si="9"/>
        <v>76</v>
      </c>
      <c r="D32" s="810">
        <f t="shared" si="9"/>
        <v>76</v>
      </c>
      <c r="E32" s="810">
        <f t="shared" si="9"/>
        <v>0</v>
      </c>
      <c r="F32" s="810">
        <f t="shared" si="9"/>
        <v>72</v>
      </c>
      <c r="G32" s="16">
        <f t="shared" si="9"/>
        <v>72</v>
      </c>
      <c r="H32" s="16">
        <f t="shared" si="9"/>
        <v>0</v>
      </c>
      <c r="I32" s="16">
        <f t="shared" si="9"/>
        <v>38</v>
      </c>
      <c r="J32" s="16">
        <f t="shared" si="9"/>
        <v>38</v>
      </c>
      <c r="K32" s="16">
        <f t="shared" si="9"/>
        <v>0</v>
      </c>
      <c r="L32" s="16">
        <f t="shared" si="9"/>
        <v>186</v>
      </c>
      <c r="M32" s="811">
        <f t="shared" si="9"/>
        <v>186</v>
      </c>
      <c r="N32" s="439"/>
      <c r="O32" s="439"/>
    </row>
    <row r="33" spans="1:16" ht="43.5" customHeight="1" x14ac:dyDescent="0.35">
      <c r="A33" s="436"/>
      <c r="B33" s="439"/>
      <c r="C33" s="439"/>
      <c r="D33" s="439"/>
      <c r="E33" s="439"/>
      <c r="F33" s="439"/>
      <c r="G33" s="439"/>
      <c r="H33" s="439"/>
      <c r="I33" s="439"/>
      <c r="J33" s="439"/>
      <c r="K33" s="439"/>
      <c r="L33" s="439"/>
      <c r="M33" s="439"/>
      <c r="N33" s="439"/>
      <c r="O33" s="439"/>
    </row>
    <row r="34" spans="1:16" ht="25.5" hidden="1" customHeight="1" x14ac:dyDescent="0.35">
      <c r="A34" s="436"/>
      <c r="B34" s="439"/>
      <c r="C34" s="439"/>
      <c r="D34" s="439"/>
      <c r="E34" s="439"/>
      <c r="F34" s="439"/>
      <c r="G34" s="439"/>
      <c r="H34" s="439"/>
      <c r="I34" s="439"/>
      <c r="J34" s="439"/>
      <c r="K34" s="439"/>
      <c r="L34" s="439"/>
      <c r="M34" s="439"/>
      <c r="N34" s="440"/>
    </row>
    <row r="35" spans="1:16" ht="37.5" customHeight="1" x14ac:dyDescent="0.35">
      <c r="A35" s="3675"/>
      <c r="B35" s="3675"/>
      <c r="C35" s="3675"/>
      <c r="D35" s="3675"/>
      <c r="E35" s="3675"/>
      <c r="F35" s="3675"/>
      <c r="G35" s="3675"/>
      <c r="H35" s="3675"/>
      <c r="I35" s="3675"/>
      <c r="J35" s="3675"/>
      <c r="K35" s="3675"/>
      <c r="L35" s="3675"/>
      <c r="M35" s="3675"/>
      <c r="N35" s="3675"/>
      <c r="O35" s="3675"/>
      <c r="P35" s="3675"/>
    </row>
    <row r="36" spans="1:16" ht="26.25" customHeight="1" x14ac:dyDescent="0.35">
      <c r="B36" s="440"/>
      <c r="C36" s="440"/>
      <c r="D36" s="440"/>
      <c r="E36" s="440"/>
      <c r="F36" s="440"/>
      <c r="G36" s="440"/>
      <c r="H36" s="440"/>
      <c r="I36" s="440"/>
      <c r="J36" s="440"/>
      <c r="K36" s="440"/>
      <c r="L36" s="440"/>
      <c r="M36" s="440"/>
      <c r="N36" s="440"/>
      <c r="O36" s="440"/>
      <c r="P36" s="440"/>
    </row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workbookViewId="0">
      <selection activeCell="S17" sqref="S17"/>
    </sheetView>
  </sheetViews>
  <sheetFormatPr defaultRowHeight="12.75" x14ac:dyDescent="0.2"/>
  <cols>
    <col min="1" max="1" width="37.5703125" style="28" customWidth="1"/>
    <col min="2" max="2" width="7" style="28" customWidth="1"/>
    <col min="3" max="3" width="7.7109375" style="28" customWidth="1"/>
    <col min="4" max="4" width="4.5703125" style="28" customWidth="1"/>
    <col min="5" max="5" width="6.42578125" style="28" customWidth="1"/>
    <col min="6" max="6" width="7.7109375" style="28" customWidth="1"/>
    <col min="7" max="7" width="5" style="28" customWidth="1"/>
    <col min="8" max="8" width="6.140625" style="28" customWidth="1"/>
    <col min="9" max="9" width="7.42578125" style="28" customWidth="1"/>
    <col min="10" max="10" width="6" style="28" bestFit="1" customWidth="1"/>
    <col min="11" max="11" width="6.7109375" style="28" customWidth="1"/>
    <col min="12" max="12" width="7.28515625" style="28" customWidth="1"/>
    <col min="13" max="13" width="5" style="28" customWidth="1"/>
    <col min="14" max="14" width="6.285156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3727" t="s">
        <v>354</v>
      </c>
      <c r="B1" s="3727"/>
      <c r="C1" s="3727"/>
      <c r="D1" s="3727"/>
      <c r="E1" s="3727"/>
      <c r="F1" s="3727"/>
      <c r="G1" s="3727"/>
      <c r="H1" s="3727"/>
      <c r="I1" s="3727"/>
      <c r="J1" s="3727"/>
      <c r="K1" s="3727"/>
      <c r="L1" s="3727"/>
      <c r="M1" s="3727"/>
      <c r="N1" s="3727"/>
      <c r="O1" s="3727"/>
      <c r="P1" s="3727"/>
    </row>
    <row r="2" spans="1:115" ht="13.5" thickBot="1" x14ac:dyDescent="0.25">
      <c r="A2" s="3728" t="s">
        <v>381</v>
      </c>
      <c r="B2" s="3729"/>
      <c r="C2" s="3729"/>
      <c r="D2" s="3729"/>
      <c r="E2" s="3729"/>
      <c r="F2" s="3729"/>
      <c r="G2" s="3729"/>
      <c r="H2" s="3729"/>
      <c r="I2" s="3729"/>
      <c r="J2" s="3729"/>
      <c r="K2" s="3729"/>
      <c r="L2" s="3729"/>
      <c r="M2" s="3729"/>
      <c r="N2" s="3730"/>
      <c r="O2" s="3730"/>
      <c r="P2" s="3731"/>
    </row>
    <row r="3" spans="1:115" ht="16.149999999999999" customHeight="1" thickBot="1" x14ac:dyDescent="0.25">
      <c r="A3" s="3732" t="s">
        <v>9</v>
      </c>
      <c r="B3" s="3728" t="s">
        <v>340</v>
      </c>
      <c r="C3" s="3735"/>
      <c r="D3" s="3735"/>
      <c r="E3" s="3728" t="s">
        <v>326</v>
      </c>
      <c r="F3" s="3735"/>
      <c r="G3" s="3735"/>
      <c r="H3" s="3728" t="s">
        <v>317</v>
      </c>
      <c r="I3" s="3735"/>
      <c r="J3" s="3736"/>
      <c r="K3" s="3735" t="s">
        <v>283</v>
      </c>
      <c r="L3" s="3735"/>
      <c r="M3" s="3735"/>
      <c r="N3" s="3737" t="s">
        <v>59</v>
      </c>
      <c r="O3" s="3738"/>
      <c r="P3" s="3739"/>
    </row>
    <row r="4" spans="1:115" ht="9" customHeight="1" x14ac:dyDescent="0.2">
      <c r="A4" s="3733"/>
      <c r="B4" s="2667"/>
      <c r="C4" s="2668"/>
      <c r="D4" s="2669"/>
      <c r="E4" s="2670"/>
      <c r="F4" s="32"/>
      <c r="G4" s="32"/>
      <c r="H4" s="2671"/>
      <c r="I4" s="32"/>
      <c r="J4" s="2672"/>
      <c r="K4" s="32"/>
      <c r="L4" s="32"/>
      <c r="M4" s="32"/>
      <c r="N4" s="3740"/>
      <c r="O4" s="3741"/>
      <c r="P4" s="3742"/>
    </row>
    <row r="5" spans="1:115" ht="12.75" customHeight="1" x14ac:dyDescent="0.2">
      <c r="A5" s="3733"/>
      <c r="B5" s="2673"/>
      <c r="C5" s="2674">
        <v>1</v>
      </c>
      <c r="D5" s="2675"/>
      <c r="E5" s="3725">
        <v>2</v>
      </c>
      <c r="F5" s="3725"/>
      <c r="G5" s="3725"/>
      <c r="H5" s="3746">
        <v>3</v>
      </c>
      <c r="I5" s="3725"/>
      <c r="J5" s="3747"/>
      <c r="K5" s="3725">
        <v>4</v>
      </c>
      <c r="L5" s="3725"/>
      <c r="M5" s="3726"/>
      <c r="N5" s="3743"/>
      <c r="O5" s="3744"/>
      <c r="P5" s="3745"/>
    </row>
    <row r="6" spans="1:115" ht="29.45" customHeight="1" x14ac:dyDescent="0.2">
      <c r="A6" s="3734"/>
      <c r="B6" s="571" t="s">
        <v>26</v>
      </c>
      <c r="C6" s="572" t="s">
        <v>42</v>
      </c>
      <c r="D6" s="2676" t="s">
        <v>4</v>
      </c>
      <c r="E6" s="571" t="s">
        <v>26</v>
      </c>
      <c r="F6" s="572" t="s">
        <v>42</v>
      </c>
      <c r="G6" s="2676" t="s">
        <v>4</v>
      </c>
      <c r="H6" s="571" t="s">
        <v>26</v>
      </c>
      <c r="I6" s="572" t="s">
        <v>42</v>
      </c>
      <c r="J6" s="2676" t="s">
        <v>4</v>
      </c>
      <c r="K6" s="571" t="s">
        <v>26</v>
      </c>
      <c r="L6" s="572" t="s">
        <v>42</v>
      </c>
      <c r="M6" s="2676" t="s">
        <v>4</v>
      </c>
      <c r="N6" s="571" t="s">
        <v>26</v>
      </c>
      <c r="O6" s="572" t="s">
        <v>42</v>
      </c>
      <c r="P6" s="2677" t="s">
        <v>4</v>
      </c>
    </row>
    <row r="7" spans="1:115" ht="16.899999999999999" customHeight="1" x14ac:dyDescent="0.2">
      <c r="A7" s="573" t="s">
        <v>43</v>
      </c>
      <c r="B7" s="574"/>
      <c r="C7" s="222"/>
      <c r="D7" s="2678"/>
      <c r="E7" s="575"/>
      <c r="F7" s="576"/>
      <c r="G7" s="2679"/>
      <c r="H7" s="575"/>
      <c r="I7" s="576"/>
      <c r="J7" s="2680"/>
      <c r="K7" s="577"/>
      <c r="L7" s="577"/>
      <c r="M7" s="2681"/>
      <c r="N7" s="223"/>
      <c r="O7" s="578"/>
      <c r="P7" s="579"/>
    </row>
    <row r="8" spans="1:115" s="29" customFormat="1" ht="11.25" customHeight="1" x14ac:dyDescent="0.2">
      <c r="A8" s="2682" t="s">
        <v>60</v>
      </c>
      <c r="B8" s="399">
        <f t="shared" ref="B8:P18" si="0">B21+B33</f>
        <v>22</v>
      </c>
      <c r="C8" s="400">
        <f t="shared" si="0"/>
        <v>0</v>
      </c>
      <c r="D8" s="2683">
        <f t="shared" si="0"/>
        <v>22</v>
      </c>
      <c r="E8" s="580">
        <f t="shared" si="0"/>
        <v>17</v>
      </c>
      <c r="F8" s="581">
        <f t="shared" si="0"/>
        <v>0</v>
      </c>
      <c r="G8" s="2683">
        <f t="shared" si="0"/>
        <v>17</v>
      </c>
      <c r="H8" s="580">
        <f t="shared" si="0"/>
        <v>37</v>
      </c>
      <c r="I8" s="400">
        <f t="shared" si="0"/>
        <v>0</v>
      </c>
      <c r="J8" s="2683">
        <f t="shared" si="0"/>
        <v>37</v>
      </c>
      <c r="K8" s="580">
        <f t="shared" si="0"/>
        <v>31</v>
      </c>
      <c r="L8" s="581">
        <f t="shared" si="0"/>
        <v>0</v>
      </c>
      <c r="M8" s="2683">
        <f t="shared" si="0"/>
        <v>31</v>
      </c>
      <c r="N8" s="580">
        <f t="shared" si="0"/>
        <v>107</v>
      </c>
      <c r="O8" s="581">
        <f t="shared" si="0"/>
        <v>0</v>
      </c>
      <c r="P8" s="2684">
        <f t="shared" si="0"/>
        <v>107</v>
      </c>
    </row>
    <row r="9" spans="1:115" s="30" customFormat="1" x14ac:dyDescent="0.2">
      <c r="A9" s="2682" t="s">
        <v>61</v>
      </c>
      <c r="B9" s="399">
        <f t="shared" si="0"/>
        <v>22</v>
      </c>
      <c r="C9" s="400">
        <f t="shared" si="0"/>
        <v>0</v>
      </c>
      <c r="D9" s="2683">
        <f t="shared" si="0"/>
        <v>22</v>
      </c>
      <c r="E9" s="580">
        <f t="shared" si="0"/>
        <v>16</v>
      </c>
      <c r="F9" s="581">
        <f t="shared" si="0"/>
        <v>0</v>
      </c>
      <c r="G9" s="2683">
        <f t="shared" si="0"/>
        <v>16</v>
      </c>
      <c r="H9" s="580">
        <f t="shared" si="0"/>
        <v>33</v>
      </c>
      <c r="I9" s="400">
        <f t="shared" si="0"/>
        <v>0</v>
      </c>
      <c r="J9" s="2683">
        <f t="shared" si="0"/>
        <v>33</v>
      </c>
      <c r="K9" s="580">
        <f t="shared" si="0"/>
        <v>20</v>
      </c>
      <c r="L9" s="581">
        <f t="shared" si="0"/>
        <v>1</v>
      </c>
      <c r="M9" s="2683">
        <f t="shared" si="0"/>
        <v>21</v>
      </c>
      <c r="N9" s="580">
        <f t="shared" si="0"/>
        <v>91</v>
      </c>
      <c r="O9" s="581">
        <f t="shared" si="0"/>
        <v>1</v>
      </c>
      <c r="P9" s="2684">
        <f t="shared" si="0"/>
        <v>92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2685" t="s">
        <v>62</v>
      </c>
      <c r="B10" s="399">
        <f t="shared" si="0"/>
        <v>39</v>
      </c>
      <c r="C10" s="400">
        <f t="shared" si="0"/>
        <v>0</v>
      </c>
      <c r="D10" s="2683">
        <f t="shared" si="0"/>
        <v>39</v>
      </c>
      <c r="E10" s="580">
        <f>E23+E35</f>
        <v>35</v>
      </c>
      <c r="F10" s="581">
        <f t="shared" si="0"/>
        <v>0</v>
      </c>
      <c r="G10" s="2683">
        <f t="shared" si="0"/>
        <v>35</v>
      </c>
      <c r="H10" s="580">
        <f t="shared" si="0"/>
        <v>37</v>
      </c>
      <c r="I10" s="400">
        <f t="shared" si="0"/>
        <v>0</v>
      </c>
      <c r="J10" s="2683">
        <f t="shared" si="0"/>
        <v>37</v>
      </c>
      <c r="K10" s="580">
        <f t="shared" si="0"/>
        <v>35</v>
      </c>
      <c r="L10" s="581">
        <f t="shared" si="0"/>
        <v>1</v>
      </c>
      <c r="M10" s="2683">
        <f t="shared" si="0"/>
        <v>36</v>
      </c>
      <c r="N10" s="580">
        <f t="shared" si="0"/>
        <v>146</v>
      </c>
      <c r="O10" s="581">
        <f t="shared" si="0"/>
        <v>1</v>
      </c>
      <c r="P10" s="2684">
        <f>P23+P35</f>
        <v>147</v>
      </c>
    </row>
    <row r="11" spans="1:115" s="29" customFormat="1" x14ac:dyDescent="0.2">
      <c r="A11" s="2685" t="s">
        <v>63</v>
      </c>
      <c r="B11" s="399">
        <f t="shared" si="0"/>
        <v>19</v>
      </c>
      <c r="C11" s="400">
        <f t="shared" si="0"/>
        <v>0</v>
      </c>
      <c r="D11" s="2683">
        <f t="shared" si="0"/>
        <v>19</v>
      </c>
      <c r="E11" s="580">
        <f t="shared" si="0"/>
        <v>19</v>
      </c>
      <c r="F11" s="581">
        <f>F24+F36</f>
        <v>0</v>
      </c>
      <c r="G11" s="2683">
        <f t="shared" si="0"/>
        <v>19</v>
      </c>
      <c r="H11" s="580">
        <f t="shared" si="0"/>
        <v>24</v>
      </c>
      <c r="I11" s="400">
        <f t="shared" si="0"/>
        <v>0</v>
      </c>
      <c r="J11" s="2683">
        <f t="shared" si="0"/>
        <v>24</v>
      </c>
      <c r="K11" s="580">
        <f t="shared" si="0"/>
        <v>22</v>
      </c>
      <c r="L11" s="581">
        <f t="shared" si="0"/>
        <v>0</v>
      </c>
      <c r="M11" s="2683">
        <f t="shared" si="0"/>
        <v>22</v>
      </c>
      <c r="N11" s="580">
        <f>N24+N36</f>
        <v>84</v>
      </c>
      <c r="O11" s="581">
        <f>O24+O36</f>
        <v>0</v>
      </c>
      <c r="P11" s="2684">
        <f t="shared" si="0"/>
        <v>84</v>
      </c>
    </row>
    <row r="12" spans="1:115" s="29" customFormat="1" x14ac:dyDescent="0.2">
      <c r="A12" s="2686" t="s">
        <v>47</v>
      </c>
      <c r="B12" s="399">
        <f t="shared" si="0"/>
        <v>0</v>
      </c>
      <c r="C12" s="400">
        <f t="shared" si="0"/>
        <v>0</v>
      </c>
      <c r="D12" s="2683">
        <f t="shared" si="0"/>
        <v>0</v>
      </c>
      <c r="E12" s="580">
        <f t="shared" si="0"/>
        <v>0</v>
      </c>
      <c r="F12" s="581">
        <f t="shared" si="0"/>
        <v>0</v>
      </c>
      <c r="G12" s="2683">
        <f t="shared" si="0"/>
        <v>0</v>
      </c>
      <c r="H12" s="580">
        <f t="shared" si="0"/>
        <v>0</v>
      </c>
      <c r="I12" s="400">
        <f t="shared" si="0"/>
        <v>0</v>
      </c>
      <c r="J12" s="2683">
        <f t="shared" si="0"/>
        <v>0</v>
      </c>
      <c r="K12" s="580">
        <f t="shared" si="0"/>
        <v>0</v>
      </c>
      <c r="L12" s="581">
        <f t="shared" si="0"/>
        <v>0</v>
      </c>
      <c r="M12" s="2683">
        <f>M25+M37</f>
        <v>0</v>
      </c>
      <c r="N12" s="580">
        <f t="shared" si="0"/>
        <v>0</v>
      </c>
      <c r="O12" s="581">
        <f t="shared" si="0"/>
        <v>0</v>
      </c>
      <c r="P12" s="2684">
        <f t="shared" si="0"/>
        <v>0</v>
      </c>
    </row>
    <row r="13" spans="1:115" s="29" customFormat="1" x14ac:dyDescent="0.2">
      <c r="A13" s="2687" t="s">
        <v>64</v>
      </c>
      <c r="B13" s="399">
        <f t="shared" si="0"/>
        <v>12</v>
      </c>
      <c r="C13" s="400">
        <f t="shared" si="0"/>
        <v>0</v>
      </c>
      <c r="D13" s="2683">
        <f t="shared" si="0"/>
        <v>12</v>
      </c>
      <c r="E13" s="580">
        <f t="shared" si="0"/>
        <v>11</v>
      </c>
      <c r="F13" s="581">
        <f t="shared" si="0"/>
        <v>0</v>
      </c>
      <c r="G13" s="2683">
        <f t="shared" si="0"/>
        <v>11</v>
      </c>
      <c r="H13" s="580">
        <f t="shared" si="0"/>
        <v>27</v>
      </c>
      <c r="I13" s="400">
        <f t="shared" si="0"/>
        <v>0</v>
      </c>
      <c r="J13" s="2683">
        <f t="shared" si="0"/>
        <v>27</v>
      </c>
      <c r="K13" s="580">
        <f t="shared" si="0"/>
        <v>22</v>
      </c>
      <c r="L13" s="581">
        <f t="shared" si="0"/>
        <v>0</v>
      </c>
      <c r="M13" s="2683">
        <f>M26+M38</f>
        <v>22</v>
      </c>
      <c r="N13" s="580">
        <f t="shared" si="0"/>
        <v>72</v>
      </c>
      <c r="O13" s="581">
        <f t="shared" si="0"/>
        <v>0</v>
      </c>
      <c r="P13" s="2684">
        <f t="shared" si="0"/>
        <v>72</v>
      </c>
    </row>
    <row r="14" spans="1:115" s="29" customFormat="1" ht="14.25" customHeight="1" x14ac:dyDescent="0.2">
      <c r="A14" s="2688" t="s">
        <v>65</v>
      </c>
      <c r="B14" s="399">
        <f t="shared" si="0"/>
        <v>31</v>
      </c>
      <c r="C14" s="400">
        <f t="shared" si="0"/>
        <v>0</v>
      </c>
      <c r="D14" s="2683">
        <f t="shared" si="0"/>
        <v>31</v>
      </c>
      <c r="E14" s="580">
        <f t="shared" si="0"/>
        <v>36</v>
      </c>
      <c r="F14" s="581">
        <f t="shared" si="0"/>
        <v>0</v>
      </c>
      <c r="G14" s="2683">
        <f t="shared" si="0"/>
        <v>36</v>
      </c>
      <c r="H14" s="580">
        <f t="shared" si="0"/>
        <v>34</v>
      </c>
      <c r="I14" s="400">
        <f t="shared" si="0"/>
        <v>0</v>
      </c>
      <c r="J14" s="2683">
        <f t="shared" si="0"/>
        <v>34</v>
      </c>
      <c r="K14" s="580">
        <f t="shared" si="0"/>
        <v>31</v>
      </c>
      <c r="L14" s="581">
        <f t="shared" si="0"/>
        <v>0</v>
      </c>
      <c r="M14" s="2683">
        <f>M27+M39</f>
        <v>31</v>
      </c>
      <c r="N14" s="580">
        <f t="shared" si="0"/>
        <v>132</v>
      </c>
      <c r="O14" s="581">
        <f t="shared" si="0"/>
        <v>0</v>
      </c>
      <c r="P14" s="2684">
        <f t="shared" si="0"/>
        <v>132</v>
      </c>
    </row>
    <row r="15" spans="1:115" s="29" customFormat="1" x14ac:dyDescent="0.2">
      <c r="A15" s="2688" t="s">
        <v>66</v>
      </c>
      <c r="B15" s="399">
        <f t="shared" si="0"/>
        <v>8</v>
      </c>
      <c r="C15" s="400">
        <f t="shared" si="0"/>
        <v>0</v>
      </c>
      <c r="D15" s="2683">
        <f t="shared" si="0"/>
        <v>8</v>
      </c>
      <c r="E15" s="580">
        <f t="shared" si="0"/>
        <v>13</v>
      </c>
      <c r="F15" s="581">
        <f t="shared" si="0"/>
        <v>0</v>
      </c>
      <c r="G15" s="2683">
        <f t="shared" si="0"/>
        <v>13</v>
      </c>
      <c r="H15" s="580">
        <f t="shared" si="0"/>
        <v>17</v>
      </c>
      <c r="I15" s="400">
        <f t="shared" si="0"/>
        <v>0</v>
      </c>
      <c r="J15" s="2683">
        <f t="shared" si="0"/>
        <v>17</v>
      </c>
      <c r="K15" s="580">
        <f t="shared" si="0"/>
        <v>10</v>
      </c>
      <c r="L15" s="581">
        <f t="shared" si="0"/>
        <v>0</v>
      </c>
      <c r="M15" s="2683">
        <f t="shared" si="0"/>
        <v>10</v>
      </c>
      <c r="N15" s="580">
        <f t="shared" si="0"/>
        <v>48</v>
      </c>
      <c r="O15" s="581">
        <f t="shared" si="0"/>
        <v>0</v>
      </c>
      <c r="P15" s="2684">
        <f t="shared" si="0"/>
        <v>48</v>
      </c>
    </row>
    <row r="16" spans="1:115" s="29" customFormat="1" x14ac:dyDescent="0.2">
      <c r="A16" s="2686" t="s">
        <v>67</v>
      </c>
      <c r="B16" s="399">
        <f t="shared" si="0"/>
        <v>54</v>
      </c>
      <c r="C16" s="400">
        <f t="shared" si="0"/>
        <v>0</v>
      </c>
      <c r="D16" s="2683">
        <f t="shared" si="0"/>
        <v>54</v>
      </c>
      <c r="E16" s="580">
        <f t="shared" si="0"/>
        <v>46</v>
      </c>
      <c r="F16" s="581">
        <f t="shared" si="0"/>
        <v>0</v>
      </c>
      <c r="G16" s="2683">
        <f t="shared" si="0"/>
        <v>46</v>
      </c>
      <c r="H16" s="580">
        <f t="shared" si="0"/>
        <v>52</v>
      </c>
      <c r="I16" s="400">
        <f t="shared" si="0"/>
        <v>0</v>
      </c>
      <c r="J16" s="2683">
        <f t="shared" si="0"/>
        <v>52</v>
      </c>
      <c r="K16" s="580">
        <f t="shared" si="0"/>
        <v>45</v>
      </c>
      <c r="L16" s="581">
        <f t="shared" si="0"/>
        <v>0</v>
      </c>
      <c r="M16" s="2683">
        <f t="shared" si="0"/>
        <v>45</v>
      </c>
      <c r="N16" s="580">
        <f t="shared" si="0"/>
        <v>197</v>
      </c>
      <c r="O16" s="581">
        <f t="shared" si="0"/>
        <v>0</v>
      </c>
      <c r="P16" s="2684">
        <f t="shared" si="0"/>
        <v>197</v>
      </c>
    </row>
    <row r="17" spans="1:115" s="29" customFormat="1" ht="13.5" thickBot="1" x14ac:dyDescent="0.25">
      <c r="A17" s="2689" t="s">
        <v>68</v>
      </c>
      <c r="B17" s="401">
        <f t="shared" si="0"/>
        <v>12</v>
      </c>
      <c r="C17" s="402">
        <f t="shared" si="0"/>
        <v>0</v>
      </c>
      <c r="D17" s="403">
        <f t="shared" si="0"/>
        <v>12</v>
      </c>
      <c r="E17" s="582">
        <f t="shared" si="0"/>
        <v>16</v>
      </c>
      <c r="F17" s="583">
        <f t="shared" si="0"/>
        <v>0</v>
      </c>
      <c r="G17" s="403">
        <f t="shared" si="0"/>
        <v>16</v>
      </c>
      <c r="H17" s="582">
        <f t="shared" si="0"/>
        <v>14</v>
      </c>
      <c r="I17" s="402">
        <f t="shared" si="0"/>
        <v>0</v>
      </c>
      <c r="J17" s="403">
        <f t="shared" si="0"/>
        <v>14</v>
      </c>
      <c r="K17" s="582">
        <f t="shared" si="0"/>
        <v>13</v>
      </c>
      <c r="L17" s="583">
        <f t="shared" si="0"/>
        <v>0</v>
      </c>
      <c r="M17" s="403">
        <f t="shared" si="0"/>
        <v>13</v>
      </c>
      <c r="N17" s="582">
        <f t="shared" si="0"/>
        <v>55</v>
      </c>
      <c r="O17" s="583">
        <f t="shared" si="0"/>
        <v>0</v>
      </c>
      <c r="P17" s="2690">
        <f t="shared" si="0"/>
        <v>55</v>
      </c>
    </row>
    <row r="18" spans="1:115" s="30" customFormat="1" ht="13.5" thickBot="1" x14ac:dyDescent="0.25">
      <c r="A18" s="2691" t="s">
        <v>12</v>
      </c>
      <c r="B18" s="404">
        <f>B31+B43</f>
        <v>219</v>
      </c>
      <c r="C18" s="405">
        <f t="shared" si="0"/>
        <v>0</v>
      </c>
      <c r="D18" s="2692">
        <f t="shared" si="0"/>
        <v>219</v>
      </c>
      <c r="E18" s="404">
        <f t="shared" si="0"/>
        <v>209</v>
      </c>
      <c r="F18" s="405">
        <f t="shared" si="0"/>
        <v>0</v>
      </c>
      <c r="G18" s="2692">
        <f t="shared" si="0"/>
        <v>209</v>
      </c>
      <c r="H18" s="404">
        <f t="shared" si="0"/>
        <v>275</v>
      </c>
      <c r="I18" s="405">
        <f t="shared" si="0"/>
        <v>0</v>
      </c>
      <c r="J18" s="2692">
        <f t="shared" si="0"/>
        <v>275</v>
      </c>
      <c r="K18" s="404">
        <f t="shared" si="0"/>
        <v>229</v>
      </c>
      <c r="L18" s="405">
        <f t="shared" si="0"/>
        <v>2</v>
      </c>
      <c r="M18" s="2692">
        <f t="shared" si="0"/>
        <v>231</v>
      </c>
      <c r="N18" s="404">
        <f>N31+N43</f>
        <v>932</v>
      </c>
      <c r="O18" s="405">
        <f t="shared" si="0"/>
        <v>2</v>
      </c>
      <c r="P18" s="2693">
        <f t="shared" si="0"/>
        <v>934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2694" t="s">
        <v>23</v>
      </c>
      <c r="B19" s="470"/>
      <c r="C19" s="471"/>
      <c r="D19" s="2695"/>
      <c r="E19" s="472"/>
      <c r="F19" s="473"/>
      <c r="G19" s="2696"/>
      <c r="H19" s="472"/>
      <c r="I19" s="473"/>
      <c r="J19" s="2697"/>
      <c r="K19" s="584"/>
      <c r="L19" s="473"/>
      <c r="M19" s="584"/>
      <c r="N19" s="474"/>
      <c r="O19" s="585"/>
      <c r="P19" s="2698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2699" t="s">
        <v>11</v>
      </c>
      <c r="B20" s="470"/>
      <c r="C20" s="471"/>
      <c r="D20" s="2695"/>
      <c r="E20" s="586"/>
      <c r="F20" s="587"/>
      <c r="G20" s="2700"/>
      <c r="H20" s="586"/>
      <c r="I20" s="587"/>
      <c r="J20" s="2701"/>
      <c r="K20" s="588"/>
      <c r="L20" s="587"/>
      <c r="M20" s="588"/>
      <c r="N20" s="474"/>
      <c r="O20" s="585"/>
      <c r="P20" s="2698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2682" t="s">
        <v>60</v>
      </c>
      <c r="B21" s="399">
        <v>21</v>
      </c>
      <c r="C21" s="400">
        <v>0</v>
      </c>
      <c r="D21" s="2683">
        <f>B21+C21</f>
        <v>21</v>
      </c>
      <c r="E21" s="589">
        <v>16</v>
      </c>
      <c r="F21" s="590">
        <v>0</v>
      </c>
      <c r="G21" s="2702">
        <f>E21+F21</f>
        <v>16</v>
      </c>
      <c r="H21" s="589">
        <v>37</v>
      </c>
      <c r="I21" s="590">
        <v>0</v>
      </c>
      <c r="J21" s="2703">
        <f>I21+H21</f>
        <v>37</v>
      </c>
      <c r="K21" s="591">
        <v>30</v>
      </c>
      <c r="L21" s="590">
        <v>0</v>
      </c>
      <c r="M21" s="591">
        <f>K21+L21</f>
        <v>30</v>
      </c>
      <c r="N21" s="406">
        <f>B21+E21+H21+K21</f>
        <v>104</v>
      </c>
      <c r="O21" s="592">
        <f>F21+I21+L21+C21</f>
        <v>0</v>
      </c>
      <c r="P21" s="2704">
        <f>N21+O21</f>
        <v>104</v>
      </c>
    </row>
    <row r="22" spans="1:115" s="29" customFormat="1" x14ac:dyDescent="0.2">
      <c r="A22" s="2682" t="s">
        <v>61</v>
      </c>
      <c r="B22" s="399">
        <v>22</v>
      </c>
      <c r="C22" s="400">
        <v>0</v>
      </c>
      <c r="D22" s="2683">
        <f>B22+C22</f>
        <v>22</v>
      </c>
      <c r="E22" s="589">
        <v>15</v>
      </c>
      <c r="F22" s="590">
        <v>0</v>
      </c>
      <c r="G22" s="2702">
        <f>E22+F22</f>
        <v>15</v>
      </c>
      <c r="H22" s="589">
        <v>32</v>
      </c>
      <c r="I22" s="590">
        <v>0</v>
      </c>
      <c r="J22" s="2703">
        <f>I22+H22</f>
        <v>32</v>
      </c>
      <c r="K22" s="591">
        <v>19</v>
      </c>
      <c r="L22" s="590">
        <v>1</v>
      </c>
      <c r="M22" s="591">
        <f>K22+L22</f>
        <v>20</v>
      </c>
      <c r="N22" s="406">
        <f>B22+E22+H22+K22</f>
        <v>88</v>
      </c>
      <c r="O22" s="592">
        <f>F22+I22+L22+C22</f>
        <v>1</v>
      </c>
      <c r="P22" s="2704">
        <f>N22+O22</f>
        <v>89</v>
      </c>
    </row>
    <row r="23" spans="1:115" s="29" customFormat="1" ht="14.25" customHeight="1" x14ac:dyDescent="0.2">
      <c r="A23" s="2685" t="s">
        <v>62</v>
      </c>
      <c r="B23" s="399">
        <v>39</v>
      </c>
      <c r="C23" s="400">
        <v>0</v>
      </c>
      <c r="D23" s="2683">
        <f t="shared" ref="D23:D30" si="1">B23+C23</f>
        <v>39</v>
      </c>
      <c r="E23" s="589">
        <v>35</v>
      </c>
      <c r="F23" s="590">
        <v>0</v>
      </c>
      <c r="G23" s="2702">
        <f t="shared" ref="G23:G30" si="2">E23+F23</f>
        <v>35</v>
      </c>
      <c r="H23" s="589">
        <v>37</v>
      </c>
      <c r="I23" s="590">
        <v>0</v>
      </c>
      <c r="J23" s="2703">
        <f t="shared" ref="J23:J30" si="3">I23+H23</f>
        <v>37</v>
      </c>
      <c r="K23" s="591">
        <v>35</v>
      </c>
      <c r="L23" s="590">
        <v>1</v>
      </c>
      <c r="M23" s="591">
        <f t="shared" ref="M23:M30" si="4">K23+L23</f>
        <v>36</v>
      </c>
      <c r="N23" s="406">
        <f t="shared" ref="N23:N30" si="5">B23+E23+H23+K23</f>
        <v>146</v>
      </c>
      <c r="O23" s="592">
        <f t="shared" ref="O23:O30" si="6">F23+I23+L23+C23</f>
        <v>1</v>
      </c>
      <c r="P23" s="2704">
        <f t="shared" ref="P23:P30" si="7">N23+O23</f>
        <v>147</v>
      </c>
    </row>
    <row r="24" spans="1:115" s="29" customFormat="1" x14ac:dyDescent="0.2">
      <c r="A24" s="2685" t="s">
        <v>63</v>
      </c>
      <c r="B24" s="399">
        <v>18</v>
      </c>
      <c r="C24" s="400">
        <v>0</v>
      </c>
      <c r="D24" s="2683">
        <f t="shared" si="1"/>
        <v>18</v>
      </c>
      <c r="E24" s="589">
        <v>19</v>
      </c>
      <c r="F24" s="590">
        <v>0</v>
      </c>
      <c r="G24" s="2702">
        <f t="shared" si="2"/>
        <v>19</v>
      </c>
      <c r="H24" s="589">
        <v>24</v>
      </c>
      <c r="I24" s="590">
        <v>0</v>
      </c>
      <c r="J24" s="2703">
        <f t="shared" si="3"/>
        <v>24</v>
      </c>
      <c r="K24" s="591">
        <v>22</v>
      </c>
      <c r="L24" s="590">
        <v>0</v>
      </c>
      <c r="M24" s="591">
        <f t="shared" si="4"/>
        <v>22</v>
      </c>
      <c r="N24" s="406">
        <f t="shared" si="5"/>
        <v>83</v>
      </c>
      <c r="O24" s="592">
        <f t="shared" si="6"/>
        <v>0</v>
      </c>
      <c r="P24" s="2704">
        <f t="shared" si="7"/>
        <v>83</v>
      </c>
    </row>
    <row r="25" spans="1:115" s="29" customFormat="1" x14ac:dyDescent="0.2">
      <c r="A25" s="2686" t="s">
        <v>47</v>
      </c>
      <c r="B25" s="399">
        <v>0</v>
      </c>
      <c r="C25" s="400">
        <v>0</v>
      </c>
      <c r="D25" s="2683">
        <f t="shared" si="1"/>
        <v>0</v>
      </c>
      <c r="E25" s="589">
        <v>0</v>
      </c>
      <c r="F25" s="590">
        <v>0</v>
      </c>
      <c r="G25" s="2702">
        <f t="shared" si="2"/>
        <v>0</v>
      </c>
      <c r="H25" s="589">
        <v>0</v>
      </c>
      <c r="I25" s="590">
        <v>0</v>
      </c>
      <c r="J25" s="2703">
        <f t="shared" si="3"/>
        <v>0</v>
      </c>
      <c r="K25" s="591">
        <v>0</v>
      </c>
      <c r="L25" s="590">
        <v>0</v>
      </c>
      <c r="M25" s="591">
        <f t="shared" si="4"/>
        <v>0</v>
      </c>
      <c r="N25" s="406">
        <f t="shared" si="5"/>
        <v>0</v>
      </c>
      <c r="O25" s="592">
        <f t="shared" si="6"/>
        <v>0</v>
      </c>
      <c r="P25" s="2704">
        <f t="shared" si="7"/>
        <v>0</v>
      </c>
    </row>
    <row r="26" spans="1:115" s="29" customFormat="1" x14ac:dyDescent="0.2">
      <c r="A26" s="2687" t="s">
        <v>64</v>
      </c>
      <c r="B26" s="399">
        <v>12</v>
      </c>
      <c r="C26" s="400">
        <v>0</v>
      </c>
      <c r="D26" s="2683">
        <f t="shared" si="1"/>
        <v>12</v>
      </c>
      <c r="E26" s="589">
        <v>11</v>
      </c>
      <c r="F26" s="590">
        <v>0</v>
      </c>
      <c r="G26" s="2702">
        <f t="shared" si="2"/>
        <v>11</v>
      </c>
      <c r="H26" s="589">
        <v>27</v>
      </c>
      <c r="I26" s="590">
        <v>0</v>
      </c>
      <c r="J26" s="2703">
        <f t="shared" si="3"/>
        <v>27</v>
      </c>
      <c r="K26" s="591">
        <v>22</v>
      </c>
      <c r="L26" s="590">
        <v>0</v>
      </c>
      <c r="M26" s="591">
        <f t="shared" si="4"/>
        <v>22</v>
      </c>
      <c r="N26" s="406">
        <f t="shared" si="5"/>
        <v>72</v>
      </c>
      <c r="O26" s="592">
        <f t="shared" si="6"/>
        <v>0</v>
      </c>
      <c r="P26" s="2704">
        <f t="shared" si="7"/>
        <v>72</v>
      </c>
    </row>
    <row r="27" spans="1:115" s="29" customFormat="1" ht="12.75" customHeight="1" x14ac:dyDescent="0.2">
      <c r="A27" s="2688" t="s">
        <v>65</v>
      </c>
      <c r="B27" s="399">
        <v>31</v>
      </c>
      <c r="C27" s="400">
        <v>0</v>
      </c>
      <c r="D27" s="2683">
        <f t="shared" si="1"/>
        <v>31</v>
      </c>
      <c r="E27" s="589">
        <v>36</v>
      </c>
      <c r="F27" s="590">
        <v>0</v>
      </c>
      <c r="G27" s="2702">
        <f t="shared" si="2"/>
        <v>36</v>
      </c>
      <c r="H27" s="589">
        <v>34</v>
      </c>
      <c r="I27" s="590">
        <v>0</v>
      </c>
      <c r="J27" s="2703">
        <f t="shared" si="3"/>
        <v>34</v>
      </c>
      <c r="K27" s="591">
        <v>31</v>
      </c>
      <c r="L27" s="590">
        <v>0</v>
      </c>
      <c r="M27" s="591">
        <f t="shared" si="4"/>
        <v>31</v>
      </c>
      <c r="N27" s="406">
        <f t="shared" si="5"/>
        <v>132</v>
      </c>
      <c r="O27" s="592">
        <f t="shared" si="6"/>
        <v>0</v>
      </c>
      <c r="P27" s="2704">
        <f t="shared" si="7"/>
        <v>132</v>
      </c>
    </row>
    <row r="28" spans="1:115" s="29" customFormat="1" x14ac:dyDescent="0.2">
      <c r="A28" s="2688" t="s">
        <v>66</v>
      </c>
      <c r="B28" s="399">
        <v>8</v>
      </c>
      <c r="C28" s="400">
        <v>0</v>
      </c>
      <c r="D28" s="2683">
        <f t="shared" si="1"/>
        <v>8</v>
      </c>
      <c r="E28" s="589">
        <v>13</v>
      </c>
      <c r="F28" s="590">
        <v>0</v>
      </c>
      <c r="G28" s="2702">
        <f t="shared" si="2"/>
        <v>13</v>
      </c>
      <c r="H28" s="589">
        <v>16</v>
      </c>
      <c r="I28" s="590">
        <v>0</v>
      </c>
      <c r="J28" s="2703">
        <f t="shared" si="3"/>
        <v>16</v>
      </c>
      <c r="K28" s="591">
        <v>8</v>
      </c>
      <c r="L28" s="590">
        <v>0</v>
      </c>
      <c r="M28" s="591">
        <f t="shared" si="4"/>
        <v>8</v>
      </c>
      <c r="N28" s="406">
        <f t="shared" si="5"/>
        <v>45</v>
      </c>
      <c r="O28" s="592">
        <f t="shared" si="6"/>
        <v>0</v>
      </c>
      <c r="P28" s="2704">
        <f t="shared" si="7"/>
        <v>45</v>
      </c>
    </row>
    <row r="29" spans="1:115" s="30" customFormat="1" x14ac:dyDescent="0.2">
      <c r="A29" s="2686" t="s">
        <v>70</v>
      </c>
      <c r="B29" s="399">
        <v>54</v>
      </c>
      <c r="C29" s="400">
        <v>0</v>
      </c>
      <c r="D29" s="2683">
        <f t="shared" si="1"/>
        <v>54</v>
      </c>
      <c r="E29" s="589">
        <v>44</v>
      </c>
      <c r="F29" s="590">
        <v>0</v>
      </c>
      <c r="G29" s="2702">
        <f t="shared" si="2"/>
        <v>44</v>
      </c>
      <c r="H29" s="589">
        <v>51</v>
      </c>
      <c r="I29" s="590">
        <v>0</v>
      </c>
      <c r="J29" s="2703">
        <f t="shared" si="3"/>
        <v>51</v>
      </c>
      <c r="K29" s="591">
        <v>44</v>
      </c>
      <c r="L29" s="590">
        <v>0</v>
      </c>
      <c r="M29" s="591">
        <f t="shared" si="4"/>
        <v>44</v>
      </c>
      <c r="N29" s="406">
        <f t="shared" si="5"/>
        <v>193</v>
      </c>
      <c r="O29" s="592">
        <f t="shared" si="6"/>
        <v>0</v>
      </c>
      <c r="P29" s="2704">
        <f t="shared" si="7"/>
        <v>193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2689" t="s">
        <v>68</v>
      </c>
      <c r="B30" s="401">
        <v>12</v>
      </c>
      <c r="C30" s="402">
        <v>0</v>
      </c>
      <c r="D30" s="403">
        <f t="shared" si="1"/>
        <v>12</v>
      </c>
      <c r="E30" s="593">
        <v>16</v>
      </c>
      <c r="F30" s="594">
        <v>0</v>
      </c>
      <c r="G30" s="2705">
        <f t="shared" si="2"/>
        <v>16</v>
      </c>
      <c r="H30" s="593">
        <v>13</v>
      </c>
      <c r="I30" s="594">
        <v>0</v>
      </c>
      <c r="J30" s="2706">
        <f t="shared" si="3"/>
        <v>13</v>
      </c>
      <c r="K30" s="2707">
        <v>13</v>
      </c>
      <c r="L30" s="594">
        <v>0</v>
      </c>
      <c r="M30" s="2707">
        <f t="shared" si="4"/>
        <v>13</v>
      </c>
      <c r="N30" s="595">
        <f t="shared" si="5"/>
        <v>54</v>
      </c>
      <c r="O30" s="596">
        <f t="shared" si="6"/>
        <v>0</v>
      </c>
      <c r="P30" s="2708">
        <f t="shared" si="7"/>
        <v>54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2709" t="s">
        <v>8</v>
      </c>
      <c r="B31" s="2710">
        <f t="shared" ref="B31:P31" si="8">B21+B22+B23+B24+B25+B26+B27+B28+B29+B30</f>
        <v>217</v>
      </c>
      <c r="C31" s="407">
        <f t="shared" si="8"/>
        <v>0</v>
      </c>
      <c r="D31" s="408">
        <f t="shared" si="8"/>
        <v>217</v>
      </c>
      <c r="E31" s="409">
        <f t="shared" si="8"/>
        <v>205</v>
      </c>
      <c r="F31" s="2692">
        <f t="shared" si="8"/>
        <v>0</v>
      </c>
      <c r="G31" s="408">
        <f t="shared" si="8"/>
        <v>205</v>
      </c>
      <c r="H31" s="409">
        <f t="shared" si="8"/>
        <v>271</v>
      </c>
      <c r="I31" s="410">
        <f t="shared" si="8"/>
        <v>0</v>
      </c>
      <c r="J31" s="2711">
        <f t="shared" si="8"/>
        <v>271</v>
      </c>
      <c r="K31" s="2710">
        <f t="shared" si="8"/>
        <v>224</v>
      </c>
      <c r="L31" s="407">
        <f t="shared" si="8"/>
        <v>2</v>
      </c>
      <c r="M31" s="408">
        <f t="shared" si="8"/>
        <v>226</v>
      </c>
      <c r="N31" s="404">
        <f t="shared" si="8"/>
        <v>917</v>
      </c>
      <c r="O31" s="405">
        <f t="shared" si="8"/>
        <v>2</v>
      </c>
      <c r="P31" s="2712">
        <f t="shared" si="8"/>
        <v>919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2713" t="s">
        <v>55</v>
      </c>
      <c r="B32" s="470"/>
      <c r="C32" s="471"/>
      <c r="D32" s="2695"/>
      <c r="E32" s="472"/>
      <c r="F32" s="584"/>
      <c r="G32" s="2696"/>
      <c r="H32" s="472"/>
      <c r="I32" s="473"/>
      <c r="J32" s="2697"/>
      <c r="K32" s="584"/>
      <c r="L32" s="473"/>
      <c r="M32" s="584"/>
      <c r="N32" s="474"/>
      <c r="O32" s="475"/>
      <c r="P32" s="2698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2682" t="s">
        <v>60</v>
      </c>
      <c r="B33" s="399">
        <v>1</v>
      </c>
      <c r="C33" s="400">
        <v>0</v>
      </c>
      <c r="D33" s="2683">
        <f>B33+C33</f>
        <v>1</v>
      </c>
      <c r="E33" s="589">
        <v>1</v>
      </c>
      <c r="F33" s="591">
        <v>0</v>
      </c>
      <c r="G33" s="2702">
        <f>E33+F33</f>
        <v>1</v>
      </c>
      <c r="H33" s="589">
        <v>0</v>
      </c>
      <c r="I33" s="590">
        <v>0</v>
      </c>
      <c r="J33" s="2703">
        <f>I33+H33</f>
        <v>0</v>
      </c>
      <c r="K33" s="591">
        <v>1</v>
      </c>
      <c r="L33" s="590">
        <v>0</v>
      </c>
      <c r="M33" s="591">
        <f>K33+L33</f>
        <v>1</v>
      </c>
      <c r="N33" s="406">
        <f>B33+E33+H33+K33</f>
        <v>3</v>
      </c>
      <c r="O33" s="592">
        <f>F33+I33+L33+C33</f>
        <v>0</v>
      </c>
      <c r="P33" s="378">
        <f>N33+O33</f>
        <v>3</v>
      </c>
    </row>
    <row r="34" spans="1:115" s="29" customFormat="1" x14ac:dyDescent="0.2">
      <c r="A34" s="2682" t="s">
        <v>61</v>
      </c>
      <c r="B34" s="399">
        <v>0</v>
      </c>
      <c r="C34" s="400">
        <v>0</v>
      </c>
      <c r="D34" s="2683">
        <f>B34+C34</f>
        <v>0</v>
      </c>
      <c r="E34" s="589">
        <v>1</v>
      </c>
      <c r="F34" s="591">
        <v>0</v>
      </c>
      <c r="G34" s="2702">
        <f>E34+F34</f>
        <v>1</v>
      </c>
      <c r="H34" s="589">
        <v>1</v>
      </c>
      <c r="I34" s="590">
        <v>0</v>
      </c>
      <c r="J34" s="2703">
        <f>I34+H34</f>
        <v>1</v>
      </c>
      <c r="K34" s="591">
        <v>1</v>
      </c>
      <c r="L34" s="590">
        <v>0</v>
      </c>
      <c r="M34" s="591">
        <f>K34+L34</f>
        <v>1</v>
      </c>
      <c r="N34" s="406">
        <f>B34+E34+H34+K34</f>
        <v>3</v>
      </c>
      <c r="O34" s="592">
        <f>F34+I34+L34+C34</f>
        <v>0</v>
      </c>
      <c r="P34" s="378">
        <f>N34+O34</f>
        <v>3</v>
      </c>
    </row>
    <row r="35" spans="1:115" s="30" customFormat="1" x14ac:dyDescent="0.2">
      <c r="A35" s="2685" t="s">
        <v>62</v>
      </c>
      <c r="B35" s="399">
        <v>0</v>
      </c>
      <c r="C35" s="400">
        <v>0</v>
      </c>
      <c r="D35" s="2683">
        <f t="shared" ref="D35:D42" si="9">B35+C35</f>
        <v>0</v>
      </c>
      <c r="E35" s="589">
        <v>0</v>
      </c>
      <c r="F35" s="591">
        <v>0</v>
      </c>
      <c r="G35" s="2702">
        <f t="shared" ref="G35:G42" si="10">E35+F35</f>
        <v>0</v>
      </c>
      <c r="H35" s="589">
        <v>0</v>
      </c>
      <c r="I35" s="590">
        <v>0</v>
      </c>
      <c r="J35" s="2703">
        <f t="shared" ref="J35:J42" si="11">I35+H35</f>
        <v>0</v>
      </c>
      <c r="K35" s="591">
        <v>0</v>
      </c>
      <c r="L35" s="590">
        <v>0</v>
      </c>
      <c r="M35" s="591">
        <f t="shared" ref="M35:M42" si="12">K35+L35</f>
        <v>0</v>
      </c>
      <c r="N35" s="406">
        <f>B35+E35+H35+K35</f>
        <v>0</v>
      </c>
      <c r="O35" s="592">
        <f>F35+I35+L35+C35</f>
        <v>0</v>
      </c>
      <c r="P35" s="378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2685" t="s">
        <v>63</v>
      </c>
      <c r="B36" s="399">
        <v>1</v>
      </c>
      <c r="C36" s="400">
        <v>0</v>
      </c>
      <c r="D36" s="2683">
        <f t="shared" si="9"/>
        <v>1</v>
      </c>
      <c r="E36" s="589">
        <v>0</v>
      </c>
      <c r="F36" s="591">
        <v>0</v>
      </c>
      <c r="G36" s="2702">
        <f t="shared" si="10"/>
        <v>0</v>
      </c>
      <c r="H36" s="589">
        <v>0</v>
      </c>
      <c r="I36" s="590">
        <v>0</v>
      </c>
      <c r="J36" s="2703">
        <f t="shared" si="11"/>
        <v>0</v>
      </c>
      <c r="K36" s="591">
        <v>0</v>
      </c>
      <c r="L36" s="590">
        <v>0</v>
      </c>
      <c r="M36" s="591">
        <f t="shared" si="12"/>
        <v>0</v>
      </c>
      <c r="N36" s="406">
        <f t="shared" ref="N36:N42" si="13">B36+E36+H36+K36</f>
        <v>1</v>
      </c>
      <c r="O36" s="592">
        <f t="shared" ref="O36:O42" si="14">F36+I36+L36+C36</f>
        <v>0</v>
      </c>
      <c r="P36" s="378">
        <f t="shared" ref="P36:P42" si="15">N36+O36</f>
        <v>1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2686" t="s">
        <v>47</v>
      </c>
      <c r="B37" s="399">
        <v>0</v>
      </c>
      <c r="C37" s="400">
        <v>0</v>
      </c>
      <c r="D37" s="2683">
        <f t="shared" si="9"/>
        <v>0</v>
      </c>
      <c r="E37" s="589">
        <v>0</v>
      </c>
      <c r="F37" s="591">
        <v>0</v>
      </c>
      <c r="G37" s="2702">
        <f t="shared" si="10"/>
        <v>0</v>
      </c>
      <c r="H37" s="589">
        <v>0</v>
      </c>
      <c r="I37" s="590">
        <v>0</v>
      </c>
      <c r="J37" s="2703">
        <f t="shared" si="11"/>
        <v>0</v>
      </c>
      <c r="K37" s="591">
        <v>0</v>
      </c>
      <c r="L37" s="590">
        <v>0</v>
      </c>
      <c r="M37" s="591">
        <f t="shared" si="12"/>
        <v>0</v>
      </c>
      <c r="N37" s="406">
        <f t="shared" si="13"/>
        <v>0</v>
      </c>
      <c r="O37" s="592">
        <f t="shared" si="14"/>
        <v>0</v>
      </c>
      <c r="P37" s="378">
        <f t="shared" si="15"/>
        <v>0</v>
      </c>
      <c r="Q37" s="29" t="s">
        <v>236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2687" t="s">
        <v>64</v>
      </c>
      <c r="B38" s="399">
        <v>0</v>
      </c>
      <c r="C38" s="400">
        <v>0</v>
      </c>
      <c r="D38" s="2683">
        <f t="shared" si="9"/>
        <v>0</v>
      </c>
      <c r="E38" s="589">
        <v>0</v>
      </c>
      <c r="F38" s="591">
        <v>0</v>
      </c>
      <c r="G38" s="2702">
        <f t="shared" si="10"/>
        <v>0</v>
      </c>
      <c r="H38" s="589">
        <v>0</v>
      </c>
      <c r="I38" s="590">
        <v>0</v>
      </c>
      <c r="J38" s="2703">
        <f t="shared" si="11"/>
        <v>0</v>
      </c>
      <c r="K38" s="591">
        <v>0</v>
      </c>
      <c r="L38" s="590">
        <v>0</v>
      </c>
      <c r="M38" s="591">
        <f t="shared" si="12"/>
        <v>0</v>
      </c>
      <c r="N38" s="406">
        <f t="shared" si="13"/>
        <v>0</v>
      </c>
      <c r="O38" s="592">
        <f t="shared" si="14"/>
        <v>0</v>
      </c>
      <c r="P38" s="378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2685" t="s">
        <v>65</v>
      </c>
      <c r="B39" s="399">
        <v>0</v>
      </c>
      <c r="C39" s="400">
        <v>0</v>
      </c>
      <c r="D39" s="2683">
        <f t="shared" si="9"/>
        <v>0</v>
      </c>
      <c r="E39" s="589">
        <v>0</v>
      </c>
      <c r="F39" s="591">
        <v>0</v>
      </c>
      <c r="G39" s="2702">
        <f t="shared" si="10"/>
        <v>0</v>
      </c>
      <c r="H39" s="589">
        <v>0</v>
      </c>
      <c r="I39" s="590">
        <v>0</v>
      </c>
      <c r="J39" s="2703">
        <f t="shared" si="11"/>
        <v>0</v>
      </c>
      <c r="K39" s="591">
        <v>0</v>
      </c>
      <c r="L39" s="590">
        <v>0</v>
      </c>
      <c r="M39" s="591">
        <f t="shared" si="12"/>
        <v>0</v>
      </c>
      <c r="N39" s="406">
        <f t="shared" si="13"/>
        <v>0</v>
      </c>
      <c r="O39" s="592">
        <f t="shared" si="14"/>
        <v>0</v>
      </c>
      <c r="P39" s="378">
        <f t="shared" si="15"/>
        <v>0</v>
      </c>
    </row>
    <row r="40" spans="1:115" s="30" customFormat="1" ht="12" customHeight="1" x14ac:dyDescent="0.2">
      <c r="A40" s="2685" t="s">
        <v>66</v>
      </c>
      <c r="B40" s="399">
        <v>0</v>
      </c>
      <c r="C40" s="400">
        <v>0</v>
      </c>
      <c r="D40" s="2683">
        <f t="shared" si="9"/>
        <v>0</v>
      </c>
      <c r="E40" s="589">
        <v>0</v>
      </c>
      <c r="F40" s="591">
        <v>0</v>
      </c>
      <c r="G40" s="2702">
        <f t="shared" si="10"/>
        <v>0</v>
      </c>
      <c r="H40" s="589">
        <v>1</v>
      </c>
      <c r="I40" s="590">
        <v>0</v>
      </c>
      <c r="J40" s="2703">
        <f t="shared" si="11"/>
        <v>1</v>
      </c>
      <c r="K40" s="591">
        <v>2</v>
      </c>
      <c r="L40" s="590">
        <v>0</v>
      </c>
      <c r="M40" s="591">
        <f t="shared" si="12"/>
        <v>2</v>
      </c>
      <c r="N40" s="406">
        <f t="shared" si="13"/>
        <v>3</v>
      </c>
      <c r="O40" s="592">
        <f t="shared" si="14"/>
        <v>0</v>
      </c>
      <c r="P40" s="378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2686" t="s">
        <v>70</v>
      </c>
      <c r="B41" s="399">
        <v>0</v>
      </c>
      <c r="C41" s="400">
        <v>0</v>
      </c>
      <c r="D41" s="2683">
        <f t="shared" si="9"/>
        <v>0</v>
      </c>
      <c r="E41" s="589">
        <v>2</v>
      </c>
      <c r="F41" s="591">
        <v>0</v>
      </c>
      <c r="G41" s="2702">
        <f t="shared" si="10"/>
        <v>2</v>
      </c>
      <c r="H41" s="589">
        <v>1</v>
      </c>
      <c r="I41" s="590">
        <v>0</v>
      </c>
      <c r="J41" s="2703">
        <f t="shared" si="11"/>
        <v>1</v>
      </c>
      <c r="K41" s="591">
        <v>1</v>
      </c>
      <c r="L41" s="590">
        <v>0</v>
      </c>
      <c r="M41" s="591">
        <f t="shared" si="12"/>
        <v>1</v>
      </c>
      <c r="N41" s="406">
        <f t="shared" si="13"/>
        <v>4</v>
      </c>
      <c r="O41" s="592">
        <f t="shared" si="14"/>
        <v>0</v>
      </c>
      <c r="P41" s="378">
        <f t="shared" si="15"/>
        <v>4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2686" t="s">
        <v>68</v>
      </c>
      <c r="B42" s="399">
        <v>0</v>
      </c>
      <c r="C42" s="400">
        <v>0</v>
      </c>
      <c r="D42" s="2703">
        <f t="shared" si="9"/>
        <v>0</v>
      </c>
      <c r="E42" s="589">
        <v>0</v>
      </c>
      <c r="F42" s="591">
        <v>0</v>
      </c>
      <c r="G42" s="2703">
        <f t="shared" si="10"/>
        <v>0</v>
      </c>
      <c r="H42" s="591">
        <v>1</v>
      </c>
      <c r="I42" s="590">
        <f>I55+I70</f>
        <v>0</v>
      </c>
      <c r="J42" s="2703">
        <f t="shared" si="11"/>
        <v>1</v>
      </c>
      <c r="K42" s="591">
        <v>0</v>
      </c>
      <c r="L42" s="590">
        <v>0</v>
      </c>
      <c r="M42" s="2703">
        <f t="shared" si="12"/>
        <v>0</v>
      </c>
      <c r="N42" s="592">
        <f t="shared" si="13"/>
        <v>1</v>
      </c>
      <c r="O42" s="592">
        <f t="shared" si="14"/>
        <v>0</v>
      </c>
      <c r="P42" s="378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2714" t="s">
        <v>56</v>
      </c>
      <c r="B43" s="597">
        <f t="shared" ref="B43:P43" si="16">B33+B34+B35+B36+B37+B38+B39+B40+B41+B42</f>
        <v>2</v>
      </c>
      <c r="C43" s="402">
        <f t="shared" si="16"/>
        <v>0</v>
      </c>
      <c r="D43" s="403">
        <f t="shared" si="16"/>
        <v>2</v>
      </c>
      <c r="E43" s="597">
        <f t="shared" si="16"/>
        <v>4</v>
      </c>
      <c r="F43" s="2715">
        <f t="shared" si="16"/>
        <v>0</v>
      </c>
      <c r="G43" s="598">
        <f t="shared" si="16"/>
        <v>4</v>
      </c>
      <c r="H43" s="2716">
        <f t="shared" si="16"/>
        <v>4</v>
      </c>
      <c r="I43" s="2716">
        <f t="shared" si="16"/>
        <v>0</v>
      </c>
      <c r="J43" s="599">
        <f t="shared" si="16"/>
        <v>4</v>
      </c>
      <c r="K43" s="2716">
        <f t="shared" si="16"/>
        <v>5</v>
      </c>
      <c r="L43" s="600">
        <f t="shared" si="16"/>
        <v>0</v>
      </c>
      <c r="M43" s="2717">
        <f t="shared" si="16"/>
        <v>5</v>
      </c>
      <c r="N43" s="2715">
        <f t="shared" si="16"/>
        <v>15</v>
      </c>
      <c r="O43" s="583">
        <f t="shared" si="16"/>
        <v>0</v>
      </c>
      <c r="P43" s="598">
        <f t="shared" si="16"/>
        <v>15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2718" t="s">
        <v>8</v>
      </c>
      <c r="B44" s="2719">
        <f>B31</f>
        <v>217</v>
      </c>
      <c r="C44" s="2720">
        <f t="shared" ref="C44:P44" si="17">C31</f>
        <v>0</v>
      </c>
      <c r="D44" s="2721">
        <f t="shared" si="17"/>
        <v>217</v>
      </c>
      <c r="E44" s="2722">
        <f t="shared" si="17"/>
        <v>205</v>
      </c>
      <c r="F44" s="2723">
        <f t="shared" si="17"/>
        <v>0</v>
      </c>
      <c r="G44" s="2724">
        <f t="shared" si="17"/>
        <v>205</v>
      </c>
      <c r="H44" s="2725">
        <f t="shared" si="17"/>
        <v>271</v>
      </c>
      <c r="I44" s="2725">
        <f t="shared" si="17"/>
        <v>0</v>
      </c>
      <c r="J44" s="2726">
        <f t="shared" si="17"/>
        <v>271</v>
      </c>
      <c r="K44" s="2725">
        <f t="shared" si="17"/>
        <v>224</v>
      </c>
      <c r="L44" s="2723">
        <f t="shared" si="17"/>
        <v>2</v>
      </c>
      <c r="M44" s="2727">
        <f t="shared" si="17"/>
        <v>226</v>
      </c>
      <c r="N44" s="2722">
        <f t="shared" si="17"/>
        <v>917</v>
      </c>
      <c r="O44" s="2721">
        <f>O31</f>
        <v>2</v>
      </c>
      <c r="P44" s="2726">
        <f t="shared" si="17"/>
        <v>919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2714" t="s">
        <v>56</v>
      </c>
      <c r="B45" s="411">
        <f>B43</f>
        <v>2</v>
      </c>
      <c r="C45" s="412">
        <f>C43</f>
        <v>0</v>
      </c>
      <c r="D45" s="2728">
        <f>D43</f>
        <v>2</v>
      </c>
      <c r="E45" s="413">
        <f t="shared" ref="E45:P45" si="18">E43</f>
        <v>4</v>
      </c>
      <c r="F45" s="601">
        <f t="shared" si="18"/>
        <v>0</v>
      </c>
      <c r="G45" s="2728">
        <f t="shared" si="18"/>
        <v>4</v>
      </c>
      <c r="H45" s="411">
        <f t="shared" si="18"/>
        <v>4</v>
      </c>
      <c r="I45" s="414">
        <f t="shared" si="18"/>
        <v>0</v>
      </c>
      <c r="J45" s="2728">
        <f t="shared" si="18"/>
        <v>4</v>
      </c>
      <c r="K45" s="413">
        <f t="shared" si="18"/>
        <v>5</v>
      </c>
      <c r="L45" s="601">
        <f t="shared" si="18"/>
        <v>0</v>
      </c>
      <c r="M45" s="2728">
        <f t="shared" si="18"/>
        <v>5</v>
      </c>
      <c r="N45" s="411">
        <f t="shared" si="18"/>
        <v>15</v>
      </c>
      <c r="O45" s="412">
        <f>O43</f>
        <v>0</v>
      </c>
      <c r="P45" s="379">
        <f t="shared" si="18"/>
        <v>15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6.5" thickBot="1" x14ac:dyDescent="0.3">
      <c r="A46" s="760" t="s">
        <v>58</v>
      </c>
      <c r="B46" s="548">
        <f>B44+B45</f>
        <v>219</v>
      </c>
      <c r="C46" s="2729">
        <f t="shared" ref="C46:O46" si="19">C44+C45</f>
        <v>0</v>
      </c>
      <c r="D46" s="549">
        <f>D44+D45</f>
        <v>219</v>
      </c>
      <c r="E46" s="548">
        <f>E44+E45</f>
        <v>209</v>
      </c>
      <c r="F46" s="550">
        <f t="shared" si="19"/>
        <v>0</v>
      </c>
      <c r="G46" s="2729">
        <f t="shared" si="19"/>
        <v>209</v>
      </c>
      <c r="H46" s="548">
        <f t="shared" si="19"/>
        <v>275</v>
      </c>
      <c r="I46" s="550">
        <f t="shared" si="19"/>
        <v>0</v>
      </c>
      <c r="J46" s="2729">
        <f t="shared" si="19"/>
        <v>275</v>
      </c>
      <c r="K46" s="548">
        <f t="shared" si="19"/>
        <v>229</v>
      </c>
      <c r="L46" s="550">
        <f t="shared" si="19"/>
        <v>2</v>
      </c>
      <c r="M46" s="2729">
        <f t="shared" si="19"/>
        <v>231</v>
      </c>
      <c r="N46" s="548">
        <f t="shared" si="19"/>
        <v>932</v>
      </c>
      <c r="O46" s="550">
        <f t="shared" si="19"/>
        <v>2</v>
      </c>
      <c r="P46" s="549">
        <f>P44+P45</f>
        <v>934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101"/>
      <c r="N48" s="101"/>
      <c r="O48" s="101"/>
      <c r="P48" s="101"/>
      <c r="Q48" s="29"/>
    </row>
    <row r="52" spans="6:6" x14ac:dyDescent="0.2">
      <c r="F52" s="28" t="s">
        <v>382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V28" sqref="V28"/>
    </sheetView>
  </sheetViews>
  <sheetFormatPr defaultRowHeight="12.75" x14ac:dyDescent="0.2"/>
  <cols>
    <col min="1" max="1" width="40.140625" style="432" customWidth="1"/>
    <col min="2" max="2" width="6.5703125" style="432" customWidth="1"/>
    <col min="3" max="3" width="6.85546875" style="432" customWidth="1"/>
    <col min="4" max="4" width="5.7109375" style="432" customWidth="1"/>
    <col min="5" max="5" width="6.42578125" style="432" customWidth="1"/>
    <col min="6" max="6" width="6.5703125" style="432" customWidth="1"/>
    <col min="7" max="7" width="5.42578125" style="432" customWidth="1"/>
    <col min="8" max="8" width="6.5703125" style="432" customWidth="1"/>
    <col min="9" max="9" width="7.140625" style="432" customWidth="1"/>
    <col min="10" max="10" width="4.42578125" style="432" customWidth="1"/>
    <col min="11" max="11" width="6.85546875" style="432" customWidth="1"/>
    <col min="12" max="12" width="6.7109375" style="432" customWidth="1"/>
    <col min="13" max="13" width="6" style="432" customWidth="1"/>
    <col min="14" max="14" width="7.140625" style="432" customWidth="1"/>
    <col min="15" max="15" width="7" style="432" customWidth="1"/>
    <col min="16" max="16" width="5.5703125" style="432" customWidth="1"/>
    <col min="17" max="17" width="7.140625" style="432" customWidth="1"/>
    <col min="18" max="18" width="7" style="432" customWidth="1"/>
    <col min="19" max="19" width="5.28515625" style="432" customWidth="1"/>
    <col min="20" max="61" width="10" style="33" customWidth="1"/>
    <col min="62" max="256" width="9.140625" style="432"/>
    <col min="257" max="257" width="38.85546875" style="432" customWidth="1"/>
    <col min="258" max="258" width="6.5703125" style="432" customWidth="1"/>
    <col min="259" max="259" width="6.85546875" style="432" customWidth="1"/>
    <col min="260" max="260" width="5" style="432" customWidth="1"/>
    <col min="261" max="261" width="6.42578125" style="432" customWidth="1"/>
    <col min="262" max="262" width="6.5703125" style="432" customWidth="1"/>
    <col min="263" max="263" width="4.7109375" style="432" customWidth="1"/>
    <col min="264" max="264" width="6.5703125" style="432" customWidth="1"/>
    <col min="265" max="265" width="7.140625" style="432" customWidth="1"/>
    <col min="266" max="266" width="4.42578125" style="432" customWidth="1"/>
    <col min="267" max="267" width="6.85546875" style="432" customWidth="1"/>
    <col min="268" max="268" width="6.7109375" style="432" customWidth="1"/>
    <col min="269" max="269" width="4.85546875" style="432" customWidth="1"/>
    <col min="270" max="270" width="7.140625" style="432" customWidth="1"/>
    <col min="271" max="271" width="7" style="432" customWidth="1"/>
    <col min="272" max="272" width="4.5703125" style="432" customWidth="1"/>
    <col min="273" max="273" width="7.140625" style="432" customWidth="1"/>
    <col min="274" max="274" width="7" style="432" customWidth="1"/>
    <col min="275" max="275" width="5.28515625" style="432" customWidth="1"/>
    <col min="276" max="317" width="10" style="432" customWidth="1"/>
    <col min="318" max="512" width="9.140625" style="432"/>
    <col min="513" max="513" width="38.85546875" style="432" customWidth="1"/>
    <col min="514" max="514" width="6.5703125" style="432" customWidth="1"/>
    <col min="515" max="515" width="6.85546875" style="432" customWidth="1"/>
    <col min="516" max="516" width="5" style="432" customWidth="1"/>
    <col min="517" max="517" width="6.42578125" style="432" customWidth="1"/>
    <col min="518" max="518" width="6.5703125" style="432" customWidth="1"/>
    <col min="519" max="519" width="4.7109375" style="432" customWidth="1"/>
    <col min="520" max="520" width="6.5703125" style="432" customWidth="1"/>
    <col min="521" max="521" width="7.140625" style="432" customWidth="1"/>
    <col min="522" max="522" width="4.42578125" style="432" customWidth="1"/>
    <col min="523" max="523" width="6.85546875" style="432" customWidth="1"/>
    <col min="524" max="524" width="6.7109375" style="432" customWidth="1"/>
    <col min="525" max="525" width="4.85546875" style="432" customWidth="1"/>
    <col min="526" max="526" width="7.140625" style="432" customWidth="1"/>
    <col min="527" max="527" width="7" style="432" customWidth="1"/>
    <col min="528" max="528" width="4.5703125" style="432" customWidth="1"/>
    <col min="529" max="529" width="7.140625" style="432" customWidth="1"/>
    <col min="530" max="530" width="7" style="432" customWidth="1"/>
    <col min="531" max="531" width="5.28515625" style="432" customWidth="1"/>
    <col min="532" max="573" width="10" style="432" customWidth="1"/>
    <col min="574" max="768" width="9.140625" style="432"/>
    <col min="769" max="769" width="38.85546875" style="432" customWidth="1"/>
    <col min="770" max="770" width="6.5703125" style="432" customWidth="1"/>
    <col min="771" max="771" width="6.85546875" style="432" customWidth="1"/>
    <col min="772" max="772" width="5" style="432" customWidth="1"/>
    <col min="773" max="773" width="6.42578125" style="432" customWidth="1"/>
    <col min="774" max="774" width="6.5703125" style="432" customWidth="1"/>
    <col min="775" max="775" width="4.7109375" style="432" customWidth="1"/>
    <col min="776" max="776" width="6.5703125" style="432" customWidth="1"/>
    <col min="777" max="777" width="7.140625" style="432" customWidth="1"/>
    <col min="778" max="778" width="4.42578125" style="432" customWidth="1"/>
    <col min="779" max="779" width="6.85546875" style="432" customWidth="1"/>
    <col min="780" max="780" width="6.7109375" style="432" customWidth="1"/>
    <col min="781" max="781" width="4.85546875" style="432" customWidth="1"/>
    <col min="782" max="782" width="7.140625" style="432" customWidth="1"/>
    <col min="783" max="783" width="7" style="432" customWidth="1"/>
    <col min="784" max="784" width="4.5703125" style="432" customWidth="1"/>
    <col min="785" max="785" width="7.140625" style="432" customWidth="1"/>
    <col min="786" max="786" width="7" style="432" customWidth="1"/>
    <col min="787" max="787" width="5.28515625" style="432" customWidth="1"/>
    <col min="788" max="829" width="10" style="432" customWidth="1"/>
    <col min="830" max="1024" width="9.140625" style="432"/>
    <col min="1025" max="1025" width="38.85546875" style="432" customWidth="1"/>
    <col min="1026" max="1026" width="6.5703125" style="432" customWidth="1"/>
    <col min="1027" max="1027" width="6.85546875" style="432" customWidth="1"/>
    <col min="1028" max="1028" width="5" style="432" customWidth="1"/>
    <col min="1029" max="1029" width="6.42578125" style="432" customWidth="1"/>
    <col min="1030" max="1030" width="6.5703125" style="432" customWidth="1"/>
    <col min="1031" max="1031" width="4.7109375" style="432" customWidth="1"/>
    <col min="1032" max="1032" width="6.5703125" style="432" customWidth="1"/>
    <col min="1033" max="1033" width="7.140625" style="432" customWidth="1"/>
    <col min="1034" max="1034" width="4.42578125" style="432" customWidth="1"/>
    <col min="1035" max="1035" width="6.85546875" style="432" customWidth="1"/>
    <col min="1036" max="1036" width="6.7109375" style="432" customWidth="1"/>
    <col min="1037" max="1037" width="4.85546875" style="432" customWidth="1"/>
    <col min="1038" max="1038" width="7.140625" style="432" customWidth="1"/>
    <col min="1039" max="1039" width="7" style="432" customWidth="1"/>
    <col min="1040" max="1040" width="4.5703125" style="432" customWidth="1"/>
    <col min="1041" max="1041" width="7.140625" style="432" customWidth="1"/>
    <col min="1042" max="1042" width="7" style="432" customWidth="1"/>
    <col min="1043" max="1043" width="5.28515625" style="432" customWidth="1"/>
    <col min="1044" max="1085" width="10" style="432" customWidth="1"/>
    <col min="1086" max="1280" width="9.140625" style="432"/>
    <col min="1281" max="1281" width="38.85546875" style="432" customWidth="1"/>
    <col min="1282" max="1282" width="6.5703125" style="432" customWidth="1"/>
    <col min="1283" max="1283" width="6.85546875" style="432" customWidth="1"/>
    <col min="1284" max="1284" width="5" style="432" customWidth="1"/>
    <col min="1285" max="1285" width="6.42578125" style="432" customWidth="1"/>
    <col min="1286" max="1286" width="6.5703125" style="432" customWidth="1"/>
    <col min="1287" max="1287" width="4.7109375" style="432" customWidth="1"/>
    <col min="1288" max="1288" width="6.5703125" style="432" customWidth="1"/>
    <col min="1289" max="1289" width="7.140625" style="432" customWidth="1"/>
    <col min="1290" max="1290" width="4.42578125" style="432" customWidth="1"/>
    <col min="1291" max="1291" width="6.85546875" style="432" customWidth="1"/>
    <col min="1292" max="1292" width="6.7109375" style="432" customWidth="1"/>
    <col min="1293" max="1293" width="4.85546875" style="432" customWidth="1"/>
    <col min="1294" max="1294" width="7.140625" style="432" customWidth="1"/>
    <col min="1295" max="1295" width="7" style="432" customWidth="1"/>
    <col min="1296" max="1296" width="4.5703125" style="432" customWidth="1"/>
    <col min="1297" max="1297" width="7.140625" style="432" customWidth="1"/>
    <col min="1298" max="1298" width="7" style="432" customWidth="1"/>
    <col min="1299" max="1299" width="5.28515625" style="432" customWidth="1"/>
    <col min="1300" max="1341" width="10" style="432" customWidth="1"/>
    <col min="1342" max="1536" width="9.140625" style="432"/>
    <col min="1537" max="1537" width="38.85546875" style="432" customWidth="1"/>
    <col min="1538" max="1538" width="6.5703125" style="432" customWidth="1"/>
    <col min="1539" max="1539" width="6.85546875" style="432" customWidth="1"/>
    <col min="1540" max="1540" width="5" style="432" customWidth="1"/>
    <col min="1541" max="1541" width="6.42578125" style="432" customWidth="1"/>
    <col min="1542" max="1542" width="6.5703125" style="432" customWidth="1"/>
    <col min="1543" max="1543" width="4.7109375" style="432" customWidth="1"/>
    <col min="1544" max="1544" width="6.5703125" style="432" customWidth="1"/>
    <col min="1545" max="1545" width="7.140625" style="432" customWidth="1"/>
    <col min="1546" max="1546" width="4.42578125" style="432" customWidth="1"/>
    <col min="1547" max="1547" width="6.85546875" style="432" customWidth="1"/>
    <col min="1548" max="1548" width="6.7109375" style="432" customWidth="1"/>
    <col min="1549" max="1549" width="4.85546875" style="432" customWidth="1"/>
    <col min="1550" max="1550" width="7.140625" style="432" customWidth="1"/>
    <col min="1551" max="1551" width="7" style="432" customWidth="1"/>
    <col min="1552" max="1552" width="4.5703125" style="432" customWidth="1"/>
    <col min="1553" max="1553" width="7.140625" style="432" customWidth="1"/>
    <col min="1554" max="1554" width="7" style="432" customWidth="1"/>
    <col min="1555" max="1555" width="5.28515625" style="432" customWidth="1"/>
    <col min="1556" max="1597" width="10" style="432" customWidth="1"/>
    <col min="1598" max="1792" width="9.140625" style="432"/>
    <col min="1793" max="1793" width="38.85546875" style="432" customWidth="1"/>
    <col min="1794" max="1794" width="6.5703125" style="432" customWidth="1"/>
    <col min="1795" max="1795" width="6.85546875" style="432" customWidth="1"/>
    <col min="1796" max="1796" width="5" style="432" customWidth="1"/>
    <col min="1797" max="1797" width="6.42578125" style="432" customWidth="1"/>
    <col min="1798" max="1798" width="6.5703125" style="432" customWidth="1"/>
    <col min="1799" max="1799" width="4.7109375" style="432" customWidth="1"/>
    <col min="1800" max="1800" width="6.5703125" style="432" customWidth="1"/>
    <col min="1801" max="1801" width="7.140625" style="432" customWidth="1"/>
    <col min="1802" max="1802" width="4.42578125" style="432" customWidth="1"/>
    <col min="1803" max="1803" width="6.85546875" style="432" customWidth="1"/>
    <col min="1804" max="1804" width="6.7109375" style="432" customWidth="1"/>
    <col min="1805" max="1805" width="4.85546875" style="432" customWidth="1"/>
    <col min="1806" max="1806" width="7.140625" style="432" customWidth="1"/>
    <col min="1807" max="1807" width="7" style="432" customWidth="1"/>
    <col min="1808" max="1808" width="4.5703125" style="432" customWidth="1"/>
    <col min="1809" max="1809" width="7.140625" style="432" customWidth="1"/>
    <col min="1810" max="1810" width="7" style="432" customWidth="1"/>
    <col min="1811" max="1811" width="5.28515625" style="432" customWidth="1"/>
    <col min="1812" max="1853" width="10" style="432" customWidth="1"/>
    <col min="1854" max="2048" width="9.140625" style="432"/>
    <col min="2049" max="2049" width="38.85546875" style="432" customWidth="1"/>
    <col min="2050" max="2050" width="6.5703125" style="432" customWidth="1"/>
    <col min="2051" max="2051" width="6.85546875" style="432" customWidth="1"/>
    <col min="2052" max="2052" width="5" style="432" customWidth="1"/>
    <col min="2053" max="2053" width="6.42578125" style="432" customWidth="1"/>
    <col min="2054" max="2054" width="6.5703125" style="432" customWidth="1"/>
    <col min="2055" max="2055" width="4.7109375" style="432" customWidth="1"/>
    <col min="2056" max="2056" width="6.5703125" style="432" customWidth="1"/>
    <col min="2057" max="2057" width="7.140625" style="432" customWidth="1"/>
    <col min="2058" max="2058" width="4.42578125" style="432" customWidth="1"/>
    <col min="2059" max="2059" width="6.85546875" style="432" customWidth="1"/>
    <col min="2060" max="2060" width="6.7109375" style="432" customWidth="1"/>
    <col min="2061" max="2061" width="4.85546875" style="432" customWidth="1"/>
    <col min="2062" max="2062" width="7.140625" style="432" customWidth="1"/>
    <col min="2063" max="2063" width="7" style="432" customWidth="1"/>
    <col min="2064" max="2064" width="4.5703125" style="432" customWidth="1"/>
    <col min="2065" max="2065" width="7.140625" style="432" customWidth="1"/>
    <col min="2066" max="2066" width="7" style="432" customWidth="1"/>
    <col min="2067" max="2067" width="5.28515625" style="432" customWidth="1"/>
    <col min="2068" max="2109" width="10" style="432" customWidth="1"/>
    <col min="2110" max="2304" width="9.140625" style="432"/>
    <col min="2305" max="2305" width="38.85546875" style="432" customWidth="1"/>
    <col min="2306" max="2306" width="6.5703125" style="432" customWidth="1"/>
    <col min="2307" max="2307" width="6.85546875" style="432" customWidth="1"/>
    <col min="2308" max="2308" width="5" style="432" customWidth="1"/>
    <col min="2309" max="2309" width="6.42578125" style="432" customWidth="1"/>
    <col min="2310" max="2310" width="6.5703125" style="432" customWidth="1"/>
    <col min="2311" max="2311" width="4.7109375" style="432" customWidth="1"/>
    <col min="2312" max="2312" width="6.5703125" style="432" customWidth="1"/>
    <col min="2313" max="2313" width="7.140625" style="432" customWidth="1"/>
    <col min="2314" max="2314" width="4.42578125" style="432" customWidth="1"/>
    <col min="2315" max="2315" width="6.85546875" style="432" customWidth="1"/>
    <col min="2316" max="2316" width="6.7109375" style="432" customWidth="1"/>
    <col min="2317" max="2317" width="4.85546875" style="432" customWidth="1"/>
    <col min="2318" max="2318" width="7.140625" style="432" customWidth="1"/>
    <col min="2319" max="2319" width="7" style="432" customWidth="1"/>
    <col min="2320" max="2320" width="4.5703125" style="432" customWidth="1"/>
    <col min="2321" max="2321" width="7.140625" style="432" customWidth="1"/>
    <col min="2322" max="2322" width="7" style="432" customWidth="1"/>
    <col min="2323" max="2323" width="5.28515625" style="432" customWidth="1"/>
    <col min="2324" max="2365" width="10" style="432" customWidth="1"/>
    <col min="2366" max="2560" width="9.140625" style="432"/>
    <col min="2561" max="2561" width="38.85546875" style="432" customWidth="1"/>
    <col min="2562" max="2562" width="6.5703125" style="432" customWidth="1"/>
    <col min="2563" max="2563" width="6.85546875" style="432" customWidth="1"/>
    <col min="2564" max="2564" width="5" style="432" customWidth="1"/>
    <col min="2565" max="2565" width="6.42578125" style="432" customWidth="1"/>
    <col min="2566" max="2566" width="6.5703125" style="432" customWidth="1"/>
    <col min="2567" max="2567" width="4.7109375" style="432" customWidth="1"/>
    <col min="2568" max="2568" width="6.5703125" style="432" customWidth="1"/>
    <col min="2569" max="2569" width="7.140625" style="432" customWidth="1"/>
    <col min="2570" max="2570" width="4.42578125" style="432" customWidth="1"/>
    <col min="2571" max="2571" width="6.85546875" style="432" customWidth="1"/>
    <col min="2572" max="2572" width="6.7109375" style="432" customWidth="1"/>
    <col min="2573" max="2573" width="4.85546875" style="432" customWidth="1"/>
    <col min="2574" max="2574" width="7.140625" style="432" customWidth="1"/>
    <col min="2575" max="2575" width="7" style="432" customWidth="1"/>
    <col min="2576" max="2576" width="4.5703125" style="432" customWidth="1"/>
    <col min="2577" max="2577" width="7.140625" style="432" customWidth="1"/>
    <col min="2578" max="2578" width="7" style="432" customWidth="1"/>
    <col min="2579" max="2579" width="5.28515625" style="432" customWidth="1"/>
    <col min="2580" max="2621" width="10" style="432" customWidth="1"/>
    <col min="2622" max="2816" width="9.140625" style="432"/>
    <col min="2817" max="2817" width="38.85546875" style="432" customWidth="1"/>
    <col min="2818" max="2818" width="6.5703125" style="432" customWidth="1"/>
    <col min="2819" max="2819" width="6.85546875" style="432" customWidth="1"/>
    <col min="2820" max="2820" width="5" style="432" customWidth="1"/>
    <col min="2821" max="2821" width="6.42578125" style="432" customWidth="1"/>
    <col min="2822" max="2822" width="6.5703125" style="432" customWidth="1"/>
    <col min="2823" max="2823" width="4.7109375" style="432" customWidth="1"/>
    <col min="2824" max="2824" width="6.5703125" style="432" customWidth="1"/>
    <col min="2825" max="2825" width="7.140625" style="432" customWidth="1"/>
    <col min="2826" max="2826" width="4.42578125" style="432" customWidth="1"/>
    <col min="2827" max="2827" width="6.85546875" style="432" customWidth="1"/>
    <col min="2828" max="2828" width="6.7109375" style="432" customWidth="1"/>
    <col min="2829" max="2829" width="4.85546875" style="432" customWidth="1"/>
    <col min="2830" max="2830" width="7.140625" style="432" customWidth="1"/>
    <col min="2831" max="2831" width="7" style="432" customWidth="1"/>
    <col min="2832" max="2832" width="4.5703125" style="432" customWidth="1"/>
    <col min="2833" max="2833" width="7.140625" style="432" customWidth="1"/>
    <col min="2834" max="2834" width="7" style="432" customWidth="1"/>
    <col min="2835" max="2835" width="5.28515625" style="432" customWidth="1"/>
    <col min="2836" max="2877" width="10" style="432" customWidth="1"/>
    <col min="2878" max="3072" width="9.140625" style="432"/>
    <col min="3073" max="3073" width="38.85546875" style="432" customWidth="1"/>
    <col min="3074" max="3074" width="6.5703125" style="432" customWidth="1"/>
    <col min="3075" max="3075" width="6.85546875" style="432" customWidth="1"/>
    <col min="3076" max="3076" width="5" style="432" customWidth="1"/>
    <col min="3077" max="3077" width="6.42578125" style="432" customWidth="1"/>
    <col min="3078" max="3078" width="6.5703125" style="432" customWidth="1"/>
    <col min="3079" max="3079" width="4.7109375" style="432" customWidth="1"/>
    <col min="3080" max="3080" width="6.5703125" style="432" customWidth="1"/>
    <col min="3081" max="3081" width="7.140625" style="432" customWidth="1"/>
    <col min="3082" max="3082" width="4.42578125" style="432" customWidth="1"/>
    <col min="3083" max="3083" width="6.85546875" style="432" customWidth="1"/>
    <col min="3084" max="3084" width="6.7109375" style="432" customWidth="1"/>
    <col min="3085" max="3085" width="4.85546875" style="432" customWidth="1"/>
    <col min="3086" max="3086" width="7.140625" style="432" customWidth="1"/>
    <col min="3087" max="3087" width="7" style="432" customWidth="1"/>
    <col min="3088" max="3088" width="4.5703125" style="432" customWidth="1"/>
    <col min="3089" max="3089" width="7.140625" style="432" customWidth="1"/>
    <col min="3090" max="3090" width="7" style="432" customWidth="1"/>
    <col min="3091" max="3091" width="5.28515625" style="432" customWidth="1"/>
    <col min="3092" max="3133" width="10" style="432" customWidth="1"/>
    <col min="3134" max="3328" width="9.140625" style="432"/>
    <col min="3329" max="3329" width="38.85546875" style="432" customWidth="1"/>
    <col min="3330" max="3330" width="6.5703125" style="432" customWidth="1"/>
    <col min="3331" max="3331" width="6.85546875" style="432" customWidth="1"/>
    <col min="3332" max="3332" width="5" style="432" customWidth="1"/>
    <col min="3333" max="3333" width="6.42578125" style="432" customWidth="1"/>
    <col min="3334" max="3334" width="6.5703125" style="432" customWidth="1"/>
    <col min="3335" max="3335" width="4.7109375" style="432" customWidth="1"/>
    <col min="3336" max="3336" width="6.5703125" style="432" customWidth="1"/>
    <col min="3337" max="3337" width="7.140625" style="432" customWidth="1"/>
    <col min="3338" max="3338" width="4.42578125" style="432" customWidth="1"/>
    <col min="3339" max="3339" width="6.85546875" style="432" customWidth="1"/>
    <col min="3340" max="3340" width="6.7109375" style="432" customWidth="1"/>
    <col min="3341" max="3341" width="4.85546875" style="432" customWidth="1"/>
    <col min="3342" max="3342" width="7.140625" style="432" customWidth="1"/>
    <col min="3343" max="3343" width="7" style="432" customWidth="1"/>
    <col min="3344" max="3344" width="4.5703125" style="432" customWidth="1"/>
    <col min="3345" max="3345" width="7.140625" style="432" customWidth="1"/>
    <col min="3346" max="3346" width="7" style="432" customWidth="1"/>
    <col min="3347" max="3347" width="5.28515625" style="432" customWidth="1"/>
    <col min="3348" max="3389" width="10" style="432" customWidth="1"/>
    <col min="3390" max="3584" width="9.140625" style="432"/>
    <col min="3585" max="3585" width="38.85546875" style="432" customWidth="1"/>
    <col min="3586" max="3586" width="6.5703125" style="432" customWidth="1"/>
    <col min="3587" max="3587" width="6.85546875" style="432" customWidth="1"/>
    <col min="3588" max="3588" width="5" style="432" customWidth="1"/>
    <col min="3589" max="3589" width="6.42578125" style="432" customWidth="1"/>
    <col min="3590" max="3590" width="6.5703125" style="432" customWidth="1"/>
    <col min="3591" max="3591" width="4.7109375" style="432" customWidth="1"/>
    <col min="3592" max="3592" width="6.5703125" style="432" customWidth="1"/>
    <col min="3593" max="3593" width="7.140625" style="432" customWidth="1"/>
    <col min="3594" max="3594" width="4.42578125" style="432" customWidth="1"/>
    <col min="3595" max="3595" width="6.85546875" style="432" customWidth="1"/>
    <col min="3596" max="3596" width="6.7109375" style="432" customWidth="1"/>
    <col min="3597" max="3597" width="4.85546875" style="432" customWidth="1"/>
    <col min="3598" max="3598" width="7.140625" style="432" customWidth="1"/>
    <col min="3599" max="3599" width="7" style="432" customWidth="1"/>
    <col min="3600" max="3600" width="4.5703125" style="432" customWidth="1"/>
    <col min="3601" max="3601" width="7.140625" style="432" customWidth="1"/>
    <col min="3602" max="3602" width="7" style="432" customWidth="1"/>
    <col min="3603" max="3603" width="5.28515625" style="432" customWidth="1"/>
    <col min="3604" max="3645" width="10" style="432" customWidth="1"/>
    <col min="3646" max="3840" width="9.140625" style="432"/>
    <col min="3841" max="3841" width="38.85546875" style="432" customWidth="1"/>
    <col min="3842" max="3842" width="6.5703125" style="432" customWidth="1"/>
    <col min="3843" max="3843" width="6.85546875" style="432" customWidth="1"/>
    <col min="3844" max="3844" width="5" style="432" customWidth="1"/>
    <col min="3845" max="3845" width="6.42578125" style="432" customWidth="1"/>
    <col min="3846" max="3846" width="6.5703125" style="432" customWidth="1"/>
    <col min="3847" max="3847" width="4.7109375" style="432" customWidth="1"/>
    <col min="3848" max="3848" width="6.5703125" style="432" customWidth="1"/>
    <col min="3849" max="3849" width="7.140625" style="432" customWidth="1"/>
    <col min="3850" max="3850" width="4.42578125" style="432" customWidth="1"/>
    <col min="3851" max="3851" width="6.85546875" style="432" customWidth="1"/>
    <col min="3852" max="3852" width="6.7109375" style="432" customWidth="1"/>
    <col min="3853" max="3853" width="4.85546875" style="432" customWidth="1"/>
    <col min="3854" max="3854" width="7.140625" style="432" customWidth="1"/>
    <col min="3855" max="3855" width="7" style="432" customWidth="1"/>
    <col min="3856" max="3856" width="4.5703125" style="432" customWidth="1"/>
    <col min="3857" max="3857" width="7.140625" style="432" customWidth="1"/>
    <col min="3858" max="3858" width="7" style="432" customWidth="1"/>
    <col min="3859" max="3859" width="5.28515625" style="432" customWidth="1"/>
    <col min="3860" max="3901" width="10" style="432" customWidth="1"/>
    <col min="3902" max="4096" width="9.140625" style="432"/>
    <col min="4097" max="4097" width="38.85546875" style="432" customWidth="1"/>
    <col min="4098" max="4098" width="6.5703125" style="432" customWidth="1"/>
    <col min="4099" max="4099" width="6.85546875" style="432" customWidth="1"/>
    <col min="4100" max="4100" width="5" style="432" customWidth="1"/>
    <col min="4101" max="4101" width="6.42578125" style="432" customWidth="1"/>
    <col min="4102" max="4102" width="6.5703125" style="432" customWidth="1"/>
    <col min="4103" max="4103" width="4.7109375" style="432" customWidth="1"/>
    <col min="4104" max="4104" width="6.5703125" style="432" customWidth="1"/>
    <col min="4105" max="4105" width="7.140625" style="432" customWidth="1"/>
    <col min="4106" max="4106" width="4.42578125" style="432" customWidth="1"/>
    <col min="4107" max="4107" width="6.85546875" style="432" customWidth="1"/>
    <col min="4108" max="4108" width="6.7109375" style="432" customWidth="1"/>
    <col min="4109" max="4109" width="4.85546875" style="432" customWidth="1"/>
    <col min="4110" max="4110" width="7.140625" style="432" customWidth="1"/>
    <col min="4111" max="4111" width="7" style="432" customWidth="1"/>
    <col min="4112" max="4112" width="4.5703125" style="432" customWidth="1"/>
    <col min="4113" max="4113" width="7.140625" style="432" customWidth="1"/>
    <col min="4114" max="4114" width="7" style="432" customWidth="1"/>
    <col min="4115" max="4115" width="5.28515625" style="432" customWidth="1"/>
    <col min="4116" max="4157" width="10" style="432" customWidth="1"/>
    <col min="4158" max="4352" width="9.140625" style="432"/>
    <col min="4353" max="4353" width="38.85546875" style="432" customWidth="1"/>
    <col min="4354" max="4354" width="6.5703125" style="432" customWidth="1"/>
    <col min="4355" max="4355" width="6.85546875" style="432" customWidth="1"/>
    <col min="4356" max="4356" width="5" style="432" customWidth="1"/>
    <col min="4357" max="4357" width="6.42578125" style="432" customWidth="1"/>
    <col min="4358" max="4358" width="6.5703125" style="432" customWidth="1"/>
    <col min="4359" max="4359" width="4.7109375" style="432" customWidth="1"/>
    <col min="4360" max="4360" width="6.5703125" style="432" customWidth="1"/>
    <col min="4361" max="4361" width="7.140625" style="432" customWidth="1"/>
    <col min="4362" max="4362" width="4.42578125" style="432" customWidth="1"/>
    <col min="4363" max="4363" width="6.85546875" style="432" customWidth="1"/>
    <col min="4364" max="4364" width="6.7109375" style="432" customWidth="1"/>
    <col min="4365" max="4365" width="4.85546875" style="432" customWidth="1"/>
    <col min="4366" max="4366" width="7.140625" style="432" customWidth="1"/>
    <col min="4367" max="4367" width="7" style="432" customWidth="1"/>
    <col min="4368" max="4368" width="4.5703125" style="432" customWidth="1"/>
    <col min="4369" max="4369" width="7.140625" style="432" customWidth="1"/>
    <col min="4370" max="4370" width="7" style="432" customWidth="1"/>
    <col min="4371" max="4371" width="5.28515625" style="432" customWidth="1"/>
    <col min="4372" max="4413" width="10" style="432" customWidth="1"/>
    <col min="4414" max="4608" width="9.140625" style="432"/>
    <col min="4609" max="4609" width="38.85546875" style="432" customWidth="1"/>
    <col min="4610" max="4610" width="6.5703125" style="432" customWidth="1"/>
    <col min="4611" max="4611" width="6.85546875" style="432" customWidth="1"/>
    <col min="4612" max="4612" width="5" style="432" customWidth="1"/>
    <col min="4613" max="4613" width="6.42578125" style="432" customWidth="1"/>
    <col min="4614" max="4614" width="6.5703125" style="432" customWidth="1"/>
    <col min="4615" max="4615" width="4.7109375" style="432" customWidth="1"/>
    <col min="4616" max="4616" width="6.5703125" style="432" customWidth="1"/>
    <col min="4617" max="4617" width="7.140625" style="432" customWidth="1"/>
    <col min="4618" max="4618" width="4.42578125" style="432" customWidth="1"/>
    <col min="4619" max="4619" width="6.85546875" style="432" customWidth="1"/>
    <col min="4620" max="4620" width="6.7109375" style="432" customWidth="1"/>
    <col min="4621" max="4621" width="4.85546875" style="432" customWidth="1"/>
    <col min="4622" max="4622" width="7.140625" style="432" customWidth="1"/>
    <col min="4623" max="4623" width="7" style="432" customWidth="1"/>
    <col min="4624" max="4624" width="4.5703125" style="432" customWidth="1"/>
    <col min="4625" max="4625" width="7.140625" style="432" customWidth="1"/>
    <col min="4626" max="4626" width="7" style="432" customWidth="1"/>
    <col min="4627" max="4627" width="5.28515625" style="432" customWidth="1"/>
    <col min="4628" max="4669" width="10" style="432" customWidth="1"/>
    <col min="4670" max="4864" width="9.140625" style="432"/>
    <col min="4865" max="4865" width="38.85546875" style="432" customWidth="1"/>
    <col min="4866" max="4866" width="6.5703125" style="432" customWidth="1"/>
    <col min="4867" max="4867" width="6.85546875" style="432" customWidth="1"/>
    <col min="4868" max="4868" width="5" style="432" customWidth="1"/>
    <col min="4869" max="4869" width="6.42578125" style="432" customWidth="1"/>
    <col min="4870" max="4870" width="6.5703125" style="432" customWidth="1"/>
    <col min="4871" max="4871" width="4.7109375" style="432" customWidth="1"/>
    <col min="4872" max="4872" width="6.5703125" style="432" customWidth="1"/>
    <col min="4873" max="4873" width="7.140625" style="432" customWidth="1"/>
    <col min="4874" max="4874" width="4.42578125" style="432" customWidth="1"/>
    <col min="4875" max="4875" width="6.85546875" style="432" customWidth="1"/>
    <col min="4876" max="4876" width="6.7109375" style="432" customWidth="1"/>
    <col min="4877" max="4877" width="4.85546875" style="432" customWidth="1"/>
    <col min="4878" max="4878" width="7.140625" style="432" customWidth="1"/>
    <col min="4879" max="4879" width="7" style="432" customWidth="1"/>
    <col min="4880" max="4880" width="4.5703125" style="432" customWidth="1"/>
    <col min="4881" max="4881" width="7.140625" style="432" customWidth="1"/>
    <col min="4882" max="4882" width="7" style="432" customWidth="1"/>
    <col min="4883" max="4883" width="5.28515625" style="432" customWidth="1"/>
    <col min="4884" max="4925" width="10" style="432" customWidth="1"/>
    <col min="4926" max="5120" width="9.140625" style="432"/>
    <col min="5121" max="5121" width="38.85546875" style="432" customWidth="1"/>
    <col min="5122" max="5122" width="6.5703125" style="432" customWidth="1"/>
    <col min="5123" max="5123" width="6.85546875" style="432" customWidth="1"/>
    <col min="5124" max="5124" width="5" style="432" customWidth="1"/>
    <col min="5125" max="5125" width="6.42578125" style="432" customWidth="1"/>
    <col min="5126" max="5126" width="6.5703125" style="432" customWidth="1"/>
    <col min="5127" max="5127" width="4.7109375" style="432" customWidth="1"/>
    <col min="5128" max="5128" width="6.5703125" style="432" customWidth="1"/>
    <col min="5129" max="5129" width="7.140625" style="432" customWidth="1"/>
    <col min="5130" max="5130" width="4.42578125" style="432" customWidth="1"/>
    <col min="5131" max="5131" width="6.85546875" style="432" customWidth="1"/>
    <col min="5132" max="5132" width="6.7109375" style="432" customWidth="1"/>
    <col min="5133" max="5133" width="4.85546875" style="432" customWidth="1"/>
    <col min="5134" max="5134" width="7.140625" style="432" customWidth="1"/>
    <col min="5135" max="5135" width="7" style="432" customWidth="1"/>
    <col min="5136" max="5136" width="4.5703125" style="432" customWidth="1"/>
    <col min="5137" max="5137" width="7.140625" style="432" customWidth="1"/>
    <col min="5138" max="5138" width="7" style="432" customWidth="1"/>
    <col min="5139" max="5139" width="5.28515625" style="432" customWidth="1"/>
    <col min="5140" max="5181" width="10" style="432" customWidth="1"/>
    <col min="5182" max="5376" width="9.140625" style="432"/>
    <col min="5377" max="5377" width="38.85546875" style="432" customWidth="1"/>
    <col min="5378" max="5378" width="6.5703125" style="432" customWidth="1"/>
    <col min="5379" max="5379" width="6.85546875" style="432" customWidth="1"/>
    <col min="5380" max="5380" width="5" style="432" customWidth="1"/>
    <col min="5381" max="5381" width="6.42578125" style="432" customWidth="1"/>
    <col min="5382" max="5382" width="6.5703125" style="432" customWidth="1"/>
    <col min="5383" max="5383" width="4.7109375" style="432" customWidth="1"/>
    <col min="5384" max="5384" width="6.5703125" style="432" customWidth="1"/>
    <col min="5385" max="5385" width="7.140625" style="432" customWidth="1"/>
    <col min="5386" max="5386" width="4.42578125" style="432" customWidth="1"/>
    <col min="5387" max="5387" width="6.85546875" style="432" customWidth="1"/>
    <col min="5388" max="5388" width="6.7109375" style="432" customWidth="1"/>
    <col min="5389" max="5389" width="4.85546875" style="432" customWidth="1"/>
    <col min="5390" max="5390" width="7.140625" style="432" customWidth="1"/>
    <col min="5391" max="5391" width="7" style="432" customWidth="1"/>
    <col min="5392" max="5392" width="4.5703125" style="432" customWidth="1"/>
    <col min="5393" max="5393" width="7.140625" style="432" customWidth="1"/>
    <col min="5394" max="5394" width="7" style="432" customWidth="1"/>
    <col min="5395" max="5395" width="5.28515625" style="432" customWidth="1"/>
    <col min="5396" max="5437" width="10" style="432" customWidth="1"/>
    <col min="5438" max="5632" width="9.140625" style="432"/>
    <col min="5633" max="5633" width="38.85546875" style="432" customWidth="1"/>
    <col min="5634" max="5634" width="6.5703125" style="432" customWidth="1"/>
    <col min="5635" max="5635" width="6.85546875" style="432" customWidth="1"/>
    <col min="5636" max="5636" width="5" style="432" customWidth="1"/>
    <col min="5637" max="5637" width="6.42578125" style="432" customWidth="1"/>
    <col min="5638" max="5638" width="6.5703125" style="432" customWidth="1"/>
    <col min="5639" max="5639" width="4.7109375" style="432" customWidth="1"/>
    <col min="5640" max="5640" width="6.5703125" style="432" customWidth="1"/>
    <col min="5641" max="5641" width="7.140625" style="432" customWidth="1"/>
    <col min="5642" max="5642" width="4.42578125" style="432" customWidth="1"/>
    <col min="5643" max="5643" width="6.85546875" style="432" customWidth="1"/>
    <col min="5644" max="5644" width="6.7109375" style="432" customWidth="1"/>
    <col min="5645" max="5645" width="4.85546875" style="432" customWidth="1"/>
    <col min="5646" max="5646" width="7.140625" style="432" customWidth="1"/>
    <col min="5647" max="5647" width="7" style="432" customWidth="1"/>
    <col min="5648" max="5648" width="4.5703125" style="432" customWidth="1"/>
    <col min="5649" max="5649" width="7.140625" style="432" customWidth="1"/>
    <col min="5650" max="5650" width="7" style="432" customWidth="1"/>
    <col min="5651" max="5651" width="5.28515625" style="432" customWidth="1"/>
    <col min="5652" max="5693" width="10" style="432" customWidth="1"/>
    <col min="5694" max="5888" width="9.140625" style="432"/>
    <col min="5889" max="5889" width="38.85546875" style="432" customWidth="1"/>
    <col min="5890" max="5890" width="6.5703125" style="432" customWidth="1"/>
    <col min="5891" max="5891" width="6.85546875" style="432" customWidth="1"/>
    <col min="5892" max="5892" width="5" style="432" customWidth="1"/>
    <col min="5893" max="5893" width="6.42578125" style="432" customWidth="1"/>
    <col min="5894" max="5894" width="6.5703125" style="432" customWidth="1"/>
    <col min="5895" max="5895" width="4.7109375" style="432" customWidth="1"/>
    <col min="5896" max="5896" width="6.5703125" style="432" customWidth="1"/>
    <col min="5897" max="5897" width="7.140625" style="432" customWidth="1"/>
    <col min="5898" max="5898" width="4.42578125" style="432" customWidth="1"/>
    <col min="5899" max="5899" width="6.85546875" style="432" customWidth="1"/>
    <col min="5900" max="5900" width="6.7109375" style="432" customWidth="1"/>
    <col min="5901" max="5901" width="4.85546875" style="432" customWidth="1"/>
    <col min="5902" max="5902" width="7.140625" style="432" customWidth="1"/>
    <col min="5903" max="5903" width="7" style="432" customWidth="1"/>
    <col min="5904" max="5904" width="4.5703125" style="432" customWidth="1"/>
    <col min="5905" max="5905" width="7.140625" style="432" customWidth="1"/>
    <col min="5906" max="5906" width="7" style="432" customWidth="1"/>
    <col min="5907" max="5907" width="5.28515625" style="432" customWidth="1"/>
    <col min="5908" max="5949" width="10" style="432" customWidth="1"/>
    <col min="5950" max="6144" width="9.140625" style="432"/>
    <col min="6145" max="6145" width="38.85546875" style="432" customWidth="1"/>
    <col min="6146" max="6146" width="6.5703125" style="432" customWidth="1"/>
    <col min="6147" max="6147" width="6.85546875" style="432" customWidth="1"/>
    <col min="6148" max="6148" width="5" style="432" customWidth="1"/>
    <col min="6149" max="6149" width="6.42578125" style="432" customWidth="1"/>
    <col min="6150" max="6150" width="6.5703125" style="432" customWidth="1"/>
    <col min="6151" max="6151" width="4.7109375" style="432" customWidth="1"/>
    <col min="6152" max="6152" width="6.5703125" style="432" customWidth="1"/>
    <col min="6153" max="6153" width="7.140625" style="432" customWidth="1"/>
    <col min="6154" max="6154" width="4.42578125" style="432" customWidth="1"/>
    <col min="6155" max="6155" width="6.85546875" style="432" customWidth="1"/>
    <col min="6156" max="6156" width="6.7109375" style="432" customWidth="1"/>
    <col min="6157" max="6157" width="4.85546875" style="432" customWidth="1"/>
    <col min="6158" max="6158" width="7.140625" style="432" customWidth="1"/>
    <col min="6159" max="6159" width="7" style="432" customWidth="1"/>
    <col min="6160" max="6160" width="4.5703125" style="432" customWidth="1"/>
    <col min="6161" max="6161" width="7.140625" style="432" customWidth="1"/>
    <col min="6162" max="6162" width="7" style="432" customWidth="1"/>
    <col min="6163" max="6163" width="5.28515625" style="432" customWidth="1"/>
    <col min="6164" max="6205" width="10" style="432" customWidth="1"/>
    <col min="6206" max="6400" width="9.140625" style="432"/>
    <col min="6401" max="6401" width="38.85546875" style="432" customWidth="1"/>
    <col min="6402" max="6402" width="6.5703125" style="432" customWidth="1"/>
    <col min="6403" max="6403" width="6.85546875" style="432" customWidth="1"/>
    <col min="6404" max="6404" width="5" style="432" customWidth="1"/>
    <col min="6405" max="6405" width="6.42578125" style="432" customWidth="1"/>
    <col min="6406" max="6406" width="6.5703125" style="432" customWidth="1"/>
    <col min="6407" max="6407" width="4.7109375" style="432" customWidth="1"/>
    <col min="6408" max="6408" width="6.5703125" style="432" customWidth="1"/>
    <col min="6409" max="6409" width="7.140625" style="432" customWidth="1"/>
    <col min="6410" max="6410" width="4.42578125" style="432" customWidth="1"/>
    <col min="6411" max="6411" width="6.85546875" style="432" customWidth="1"/>
    <col min="6412" max="6412" width="6.7109375" style="432" customWidth="1"/>
    <col min="6413" max="6413" width="4.85546875" style="432" customWidth="1"/>
    <col min="6414" max="6414" width="7.140625" style="432" customWidth="1"/>
    <col min="6415" max="6415" width="7" style="432" customWidth="1"/>
    <col min="6416" max="6416" width="4.5703125" style="432" customWidth="1"/>
    <col min="6417" max="6417" width="7.140625" style="432" customWidth="1"/>
    <col min="6418" max="6418" width="7" style="432" customWidth="1"/>
    <col min="6419" max="6419" width="5.28515625" style="432" customWidth="1"/>
    <col min="6420" max="6461" width="10" style="432" customWidth="1"/>
    <col min="6462" max="6656" width="9.140625" style="432"/>
    <col min="6657" max="6657" width="38.85546875" style="432" customWidth="1"/>
    <col min="6658" max="6658" width="6.5703125" style="432" customWidth="1"/>
    <col min="6659" max="6659" width="6.85546875" style="432" customWidth="1"/>
    <col min="6660" max="6660" width="5" style="432" customWidth="1"/>
    <col min="6661" max="6661" width="6.42578125" style="432" customWidth="1"/>
    <col min="6662" max="6662" width="6.5703125" style="432" customWidth="1"/>
    <col min="6663" max="6663" width="4.7109375" style="432" customWidth="1"/>
    <col min="6664" max="6664" width="6.5703125" style="432" customWidth="1"/>
    <col min="6665" max="6665" width="7.140625" style="432" customWidth="1"/>
    <col min="6666" max="6666" width="4.42578125" style="432" customWidth="1"/>
    <col min="6667" max="6667" width="6.85546875" style="432" customWidth="1"/>
    <col min="6668" max="6668" width="6.7109375" style="432" customWidth="1"/>
    <col min="6669" max="6669" width="4.85546875" style="432" customWidth="1"/>
    <col min="6670" max="6670" width="7.140625" style="432" customWidth="1"/>
    <col min="6671" max="6671" width="7" style="432" customWidth="1"/>
    <col min="6672" max="6672" width="4.5703125" style="432" customWidth="1"/>
    <col min="6673" max="6673" width="7.140625" style="432" customWidth="1"/>
    <col min="6674" max="6674" width="7" style="432" customWidth="1"/>
    <col min="6675" max="6675" width="5.28515625" style="432" customWidth="1"/>
    <col min="6676" max="6717" width="10" style="432" customWidth="1"/>
    <col min="6718" max="6912" width="9.140625" style="432"/>
    <col min="6913" max="6913" width="38.85546875" style="432" customWidth="1"/>
    <col min="6914" max="6914" width="6.5703125" style="432" customWidth="1"/>
    <col min="6915" max="6915" width="6.85546875" style="432" customWidth="1"/>
    <col min="6916" max="6916" width="5" style="432" customWidth="1"/>
    <col min="6917" max="6917" width="6.42578125" style="432" customWidth="1"/>
    <col min="6918" max="6918" width="6.5703125" style="432" customWidth="1"/>
    <col min="6919" max="6919" width="4.7109375" style="432" customWidth="1"/>
    <col min="6920" max="6920" width="6.5703125" style="432" customWidth="1"/>
    <col min="6921" max="6921" width="7.140625" style="432" customWidth="1"/>
    <col min="6922" max="6922" width="4.42578125" style="432" customWidth="1"/>
    <col min="6923" max="6923" width="6.85546875" style="432" customWidth="1"/>
    <col min="6924" max="6924" width="6.7109375" style="432" customWidth="1"/>
    <col min="6925" max="6925" width="4.85546875" style="432" customWidth="1"/>
    <col min="6926" max="6926" width="7.140625" style="432" customWidth="1"/>
    <col min="6927" max="6927" width="7" style="432" customWidth="1"/>
    <col min="6928" max="6928" width="4.5703125" style="432" customWidth="1"/>
    <col min="6929" max="6929" width="7.140625" style="432" customWidth="1"/>
    <col min="6930" max="6930" width="7" style="432" customWidth="1"/>
    <col min="6931" max="6931" width="5.28515625" style="432" customWidth="1"/>
    <col min="6932" max="6973" width="10" style="432" customWidth="1"/>
    <col min="6974" max="7168" width="9.140625" style="432"/>
    <col min="7169" max="7169" width="38.85546875" style="432" customWidth="1"/>
    <col min="7170" max="7170" width="6.5703125" style="432" customWidth="1"/>
    <col min="7171" max="7171" width="6.85546875" style="432" customWidth="1"/>
    <col min="7172" max="7172" width="5" style="432" customWidth="1"/>
    <col min="7173" max="7173" width="6.42578125" style="432" customWidth="1"/>
    <col min="7174" max="7174" width="6.5703125" style="432" customWidth="1"/>
    <col min="7175" max="7175" width="4.7109375" style="432" customWidth="1"/>
    <col min="7176" max="7176" width="6.5703125" style="432" customWidth="1"/>
    <col min="7177" max="7177" width="7.140625" style="432" customWidth="1"/>
    <col min="7178" max="7178" width="4.42578125" style="432" customWidth="1"/>
    <col min="7179" max="7179" width="6.85546875" style="432" customWidth="1"/>
    <col min="7180" max="7180" width="6.7109375" style="432" customWidth="1"/>
    <col min="7181" max="7181" width="4.85546875" style="432" customWidth="1"/>
    <col min="7182" max="7182" width="7.140625" style="432" customWidth="1"/>
    <col min="7183" max="7183" width="7" style="432" customWidth="1"/>
    <col min="7184" max="7184" width="4.5703125" style="432" customWidth="1"/>
    <col min="7185" max="7185" width="7.140625" style="432" customWidth="1"/>
    <col min="7186" max="7186" width="7" style="432" customWidth="1"/>
    <col min="7187" max="7187" width="5.28515625" style="432" customWidth="1"/>
    <col min="7188" max="7229" width="10" style="432" customWidth="1"/>
    <col min="7230" max="7424" width="9.140625" style="432"/>
    <col min="7425" max="7425" width="38.85546875" style="432" customWidth="1"/>
    <col min="7426" max="7426" width="6.5703125" style="432" customWidth="1"/>
    <col min="7427" max="7427" width="6.85546875" style="432" customWidth="1"/>
    <col min="7428" max="7428" width="5" style="432" customWidth="1"/>
    <col min="7429" max="7429" width="6.42578125" style="432" customWidth="1"/>
    <col min="7430" max="7430" width="6.5703125" style="432" customWidth="1"/>
    <col min="7431" max="7431" width="4.7109375" style="432" customWidth="1"/>
    <col min="7432" max="7432" width="6.5703125" style="432" customWidth="1"/>
    <col min="7433" max="7433" width="7.140625" style="432" customWidth="1"/>
    <col min="7434" max="7434" width="4.42578125" style="432" customWidth="1"/>
    <col min="7435" max="7435" width="6.85546875" style="432" customWidth="1"/>
    <col min="7436" max="7436" width="6.7109375" style="432" customWidth="1"/>
    <col min="7437" max="7437" width="4.85546875" style="432" customWidth="1"/>
    <col min="7438" max="7438" width="7.140625" style="432" customWidth="1"/>
    <col min="7439" max="7439" width="7" style="432" customWidth="1"/>
    <col min="7440" max="7440" width="4.5703125" style="432" customWidth="1"/>
    <col min="7441" max="7441" width="7.140625" style="432" customWidth="1"/>
    <col min="7442" max="7442" width="7" style="432" customWidth="1"/>
    <col min="7443" max="7443" width="5.28515625" style="432" customWidth="1"/>
    <col min="7444" max="7485" width="10" style="432" customWidth="1"/>
    <col min="7486" max="7680" width="9.140625" style="432"/>
    <col min="7681" max="7681" width="38.85546875" style="432" customWidth="1"/>
    <col min="7682" max="7682" width="6.5703125" style="432" customWidth="1"/>
    <col min="7683" max="7683" width="6.85546875" style="432" customWidth="1"/>
    <col min="7684" max="7684" width="5" style="432" customWidth="1"/>
    <col min="7685" max="7685" width="6.42578125" style="432" customWidth="1"/>
    <col min="7686" max="7686" width="6.5703125" style="432" customWidth="1"/>
    <col min="7687" max="7687" width="4.7109375" style="432" customWidth="1"/>
    <col min="7688" max="7688" width="6.5703125" style="432" customWidth="1"/>
    <col min="7689" max="7689" width="7.140625" style="432" customWidth="1"/>
    <col min="7690" max="7690" width="4.42578125" style="432" customWidth="1"/>
    <col min="7691" max="7691" width="6.85546875" style="432" customWidth="1"/>
    <col min="7692" max="7692" width="6.7109375" style="432" customWidth="1"/>
    <col min="7693" max="7693" width="4.85546875" style="432" customWidth="1"/>
    <col min="7694" max="7694" width="7.140625" style="432" customWidth="1"/>
    <col min="7695" max="7695" width="7" style="432" customWidth="1"/>
    <col min="7696" max="7696" width="4.5703125" style="432" customWidth="1"/>
    <col min="7697" max="7697" width="7.140625" style="432" customWidth="1"/>
    <col min="7698" max="7698" width="7" style="432" customWidth="1"/>
    <col min="7699" max="7699" width="5.28515625" style="432" customWidth="1"/>
    <col min="7700" max="7741" width="10" style="432" customWidth="1"/>
    <col min="7742" max="7936" width="9.140625" style="432"/>
    <col min="7937" max="7937" width="38.85546875" style="432" customWidth="1"/>
    <col min="7938" max="7938" width="6.5703125" style="432" customWidth="1"/>
    <col min="7939" max="7939" width="6.85546875" style="432" customWidth="1"/>
    <col min="7940" max="7940" width="5" style="432" customWidth="1"/>
    <col min="7941" max="7941" width="6.42578125" style="432" customWidth="1"/>
    <col min="7942" max="7942" width="6.5703125" style="432" customWidth="1"/>
    <col min="7943" max="7943" width="4.7109375" style="432" customWidth="1"/>
    <col min="7944" max="7944" width="6.5703125" style="432" customWidth="1"/>
    <col min="7945" max="7945" width="7.140625" style="432" customWidth="1"/>
    <col min="7946" max="7946" width="4.42578125" style="432" customWidth="1"/>
    <col min="7947" max="7947" width="6.85546875" style="432" customWidth="1"/>
    <col min="7948" max="7948" width="6.7109375" style="432" customWidth="1"/>
    <col min="7949" max="7949" width="4.85546875" style="432" customWidth="1"/>
    <col min="7950" max="7950" width="7.140625" style="432" customWidth="1"/>
    <col min="7951" max="7951" width="7" style="432" customWidth="1"/>
    <col min="7952" max="7952" width="4.5703125" style="432" customWidth="1"/>
    <col min="7953" max="7953" width="7.140625" style="432" customWidth="1"/>
    <col min="7954" max="7954" width="7" style="432" customWidth="1"/>
    <col min="7955" max="7955" width="5.28515625" style="432" customWidth="1"/>
    <col min="7956" max="7997" width="10" style="432" customWidth="1"/>
    <col min="7998" max="8192" width="9.140625" style="432"/>
    <col min="8193" max="8193" width="38.85546875" style="432" customWidth="1"/>
    <col min="8194" max="8194" width="6.5703125" style="432" customWidth="1"/>
    <col min="8195" max="8195" width="6.85546875" style="432" customWidth="1"/>
    <col min="8196" max="8196" width="5" style="432" customWidth="1"/>
    <col min="8197" max="8197" width="6.42578125" style="432" customWidth="1"/>
    <col min="8198" max="8198" width="6.5703125" style="432" customWidth="1"/>
    <col min="8199" max="8199" width="4.7109375" style="432" customWidth="1"/>
    <col min="8200" max="8200" width="6.5703125" style="432" customWidth="1"/>
    <col min="8201" max="8201" width="7.140625" style="432" customWidth="1"/>
    <col min="8202" max="8202" width="4.42578125" style="432" customWidth="1"/>
    <col min="8203" max="8203" width="6.85546875" style="432" customWidth="1"/>
    <col min="8204" max="8204" width="6.7109375" style="432" customWidth="1"/>
    <col min="8205" max="8205" width="4.85546875" style="432" customWidth="1"/>
    <col min="8206" max="8206" width="7.140625" style="432" customWidth="1"/>
    <col min="8207" max="8207" width="7" style="432" customWidth="1"/>
    <col min="8208" max="8208" width="4.5703125" style="432" customWidth="1"/>
    <col min="8209" max="8209" width="7.140625" style="432" customWidth="1"/>
    <col min="8210" max="8210" width="7" style="432" customWidth="1"/>
    <col min="8211" max="8211" width="5.28515625" style="432" customWidth="1"/>
    <col min="8212" max="8253" width="10" style="432" customWidth="1"/>
    <col min="8254" max="8448" width="9.140625" style="432"/>
    <col min="8449" max="8449" width="38.85546875" style="432" customWidth="1"/>
    <col min="8450" max="8450" width="6.5703125" style="432" customWidth="1"/>
    <col min="8451" max="8451" width="6.85546875" style="432" customWidth="1"/>
    <col min="8452" max="8452" width="5" style="432" customWidth="1"/>
    <col min="8453" max="8453" width="6.42578125" style="432" customWidth="1"/>
    <col min="8454" max="8454" width="6.5703125" style="432" customWidth="1"/>
    <col min="8455" max="8455" width="4.7109375" style="432" customWidth="1"/>
    <col min="8456" max="8456" width="6.5703125" style="432" customWidth="1"/>
    <col min="8457" max="8457" width="7.140625" style="432" customWidth="1"/>
    <col min="8458" max="8458" width="4.42578125" style="432" customWidth="1"/>
    <col min="8459" max="8459" width="6.85546875" style="432" customWidth="1"/>
    <col min="8460" max="8460" width="6.7109375" style="432" customWidth="1"/>
    <col min="8461" max="8461" width="4.85546875" style="432" customWidth="1"/>
    <col min="8462" max="8462" width="7.140625" style="432" customWidth="1"/>
    <col min="8463" max="8463" width="7" style="432" customWidth="1"/>
    <col min="8464" max="8464" width="4.5703125" style="432" customWidth="1"/>
    <col min="8465" max="8465" width="7.140625" style="432" customWidth="1"/>
    <col min="8466" max="8466" width="7" style="432" customWidth="1"/>
    <col min="8467" max="8467" width="5.28515625" style="432" customWidth="1"/>
    <col min="8468" max="8509" width="10" style="432" customWidth="1"/>
    <col min="8510" max="8704" width="9.140625" style="432"/>
    <col min="8705" max="8705" width="38.85546875" style="432" customWidth="1"/>
    <col min="8706" max="8706" width="6.5703125" style="432" customWidth="1"/>
    <col min="8707" max="8707" width="6.85546875" style="432" customWidth="1"/>
    <col min="8708" max="8708" width="5" style="432" customWidth="1"/>
    <col min="8709" max="8709" width="6.42578125" style="432" customWidth="1"/>
    <col min="8710" max="8710" width="6.5703125" style="432" customWidth="1"/>
    <col min="8711" max="8711" width="4.7109375" style="432" customWidth="1"/>
    <col min="8712" max="8712" width="6.5703125" style="432" customWidth="1"/>
    <col min="8713" max="8713" width="7.140625" style="432" customWidth="1"/>
    <col min="8714" max="8714" width="4.42578125" style="432" customWidth="1"/>
    <col min="8715" max="8715" width="6.85546875" style="432" customWidth="1"/>
    <col min="8716" max="8716" width="6.7109375" style="432" customWidth="1"/>
    <col min="8717" max="8717" width="4.85546875" style="432" customWidth="1"/>
    <col min="8718" max="8718" width="7.140625" style="432" customWidth="1"/>
    <col min="8719" max="8719" width="7" style="432" customWidth="1"/>
    <col min="8720" max="8720" width="4.5703125" style="432" customWidth="1"/>
    <col min="8721" max="8721" width="7.140625" style="432" customWidth="1"/>
    <col min="8722" max="8722" width="7" style="432" customWidth="1"/>
    <col min="8723" max="8723" width="5.28515625" style="432" customWidth="1"/>
    <col min="8724" max="8765" width="10" style="432" customWidth="1"/>
    <col min="8766" max="8960" width="9.140625" style="432"/>
    <col min="8961" max="8961" width="38.85546875" style="432" customWidth="1"/>
    <col min="8962" max="8962" width="6.5703125" style="432" customWidth="1"/>
    <col min="8963" max="8963" width="6.85546875" style="432" customWidth="1"/>
    <col min="8964" max="8964" width="5" style="432" customWidth="1"/>
    <col min="8965" max="8965" width="6.42578125" style="432" customWidth="1"/>
    <col min="8966" max="8966" width="6.5703125" style="432" customWidth="1"/>
    <col min="8967" max="8967" width="4.7109375" style="432" customWidth="1"/>
    <col min="8968" max="8968" width="6.5703125" style="432" customWidth="1"/>
    <col min="8969" max="8969" width="7.140625" style="432" customWidth="1"/>
    <col min="8970" max="8970" width="4.42578125" style="432" customWidth="1"/>
    <col min="8971" max="8971" width="6.85546875" style="432" customWidth="1"/>
    <col min="8972" max="8972" width="6.7109375" style="432" customWidth="1"/>
    <col min="8973" max="8973" width="4.85546875" style="432" customWidth="1"/>
    <col min="8974" max="8974" width="7.140625" style="432" customWidth="1"/>
    <col min="8975" max="8975" width="7" style="432" customWidth="1"/>
    <col min="8976" max="8976" width="4.5703125" style="432" customWidth="1"/>
    <col min="8977" max="8977" width="7.140625" style="432" customWidth="1"/>
    <col min="8978" max="8978" width="7" style="432" customWidth="1"/>
    <col min="8979" max="8979" width="5.28515625" style="432" customWidth="1"/>
    <col min="8980" max="9021" width="10" style="432" customWidth="1"/>
    <col min="9022" max="9216" width="9.140625" style="432"/>
    <col min="9217" max="9217" width="38.85546875" style="432" customWidth="1"/>
    <col min="9218" max="9218" width="6.5703125" style="432" customWidth="1"/>
    <col min="9219" max="9219" width="6.85546875" style="432" customWidth="1"/>
    <col min="9220" max="9220" width="5" style="432" customWidth="1"/>
    <col min="9221" max="9221" width="6.42578125" style="432" customWidth="1"/>
    <col min="9222" max="9222" width="6.5703125" style="432" customWidth="1"/>
    <col min="9223" max="9223" width="4.7109375" style="432" customWidth="1"/>
    <col min="9224" max="9224" width="6.5703125" style="432" customWidth="1"/>
    <col min="9225" max="9225" width="7.140625" style="432" customWidth="1"/>
    <col min="9226" max="9226" width="4.42578125" style="432" customWidth="1"/>
    <col min="9227" max="9227" width="6.85546875" style="432" customWidth="1"/>
    <col min="9228" max="9228" width="6.7109375" style="432" customWidth="1"/>
    <col min="9229" max="9229" width="4.85546875" style="432" customWidth="1"/>
    <col min="9230" max="9230" width="7.140625" style="432" customWidth="1"/>
    <col min="9231" max="9231" width="7" style="432" customWidth="1"/>
    <col min="9232" max="9232" width="4.5703125" style="432" customWidth="1"/>
    <col min="9233" max="9233" width="7.140625" style="432" customWidth="1"/>
    <col min="9234" max="9234" width="7" style="432" customWidth="1"/>
    <col min="9235" max="9235" width="5.28515625" style="432" customWidth="1"/>
    <col min="9236" max="9277" width="10" style="432" customWidth="1"/>
    <col min="9278" max="9472" width="9.140625" style="432"/>
    <col min="9473" max="9473" width="38.85546875" style="432" customWidth="1"/>
    <col min="9474" max="9474" width="6.5703125" style="432" customWidth="1"/>
    <col min="9475" max="9475" width="6.85546875" style="432" customWidth="1"/>
    <col min="9476" max="9476" width="5" style="432" customWidth="1"/>
    <col min="9477" max="9477" width="6.42578125" style="432" customWidth="1"/>
    <col min="9478" max="9478" width="6.5703125" style="432" customWidth="1"/>
    <col min="9479" max="9479" width="4.7109375" style="432" customWidth="1"/>
    <col min="9480" max="9480" width="6.5703125" style="432" customWidth="1"/>
    <col min="9481" max="9481" width="7.140625" style="432" customWidth="1"/>
    <col min="9482" max="9482" width="4.42578125" style="432" customWidth="1"/>
    <col min="9483" max="9483" width="6.85546875" style="432" customWidth="1"/>
    <col min="9484" max="9484" width="6.7109375" style="432" customWidth="1"/>
    <col min="9485" max="9485" width="4.85546875" style="432" customWidth="1"/>
    <col min="9486" max="9486" width="7.140625" style="432" customWidth="1"/>
    <col min="9487" max="9487" width="7" style="432" customWidth="1"/>
    <col min="9488" max="9488" width="4.5703125" style="432" customWidth="1"/>
    <col min="9489" max="9489" width="7.140625" style="432" customWidth="1"/>
    <col min="9490" max="9490" width="7" style="432" customWidth="1"/>
    <col min="9491" max="9491" width="5.28515625" style="432" customWidth="1"/>
    <col min="9492" max="9533" width="10" style="432" customWidth="1"/>
    <col min="9534" max="9728" width="9.140625" style="432"/>
    <col min="9729" max="9729" width="38.85546875" style="432" customWidth="1"/>
    <col min="9730" max="9730" width="6.5703125" style="432" customWidth="1"/>
    <col min="9731" max="9731" width="6.85546875" style="432" customWidth="1"/>
    <col min="9732" max="9732" width="5" style="432" customWidth="1"/>
    <col min="9733" max="9733" width="6.42578125" style="432" customWidth="1"/>
    <col min="9734" max="9734" width="6.5703125" style="432" customWidth="1"/>
    <col min="9735" max="9735" width="4.7109375" style="432" customWidth="1"/>
    <col min="9736" max="9736" width="6.5703125" style="432" customWidth="1"/>
    <col min="9737" max="9737" width="7.140625" style="432" customWidth="1"/>
    <col min="9738" max="9738" width="4.42578125" style="432" customWidth="1"/>
    <col min="9739" max="9739" width="6.85546875" style="432" customWidth="1"/>
    <col min="9740" max="9740" width="6.7109375" style="432" customWidth="1"/>
    <col min="9741" max="9741" width="4.85546875" style="432" customWidth="1"/>
    <col min="9742" max="9742" width="7.140625" style="432" customWidth="1"/>
    <col min="9743" max="9743" width="7" style="432" customWidth="1"/>
    <col min="9744" max="9744" width="4.5703125" style="432" customWidth="1"/>
    <col min="9745" max="9745" width="7.140625" style="432" customWidth="1"/>
    <col min="9746" max="9746" width="7" style="432" customWidth="1"/>
    <col min="9747" max="9747" width="5.28515625" style="432" customWidth="1"/>
    <col min="9748" max="9789" width="10" style="432" customWidth="1"/>
    <col min="9790" max="9984" width="9.140625" style="432"/>
    <col min="9985" max="9985" width="38.85546875" style="432" customWidth="1"/>
    <col min="9986" max="9986" width="6.5703125" style="432" customWidth="1"/>
    <col min="9987" max="9987" width="6.85546875" style="432" customWidth="1"/>
    <col min="9988" max="9988" width="5" style="432" customWidth="1"/>
    <col min="9989" max="9989" width="6.42578125" style="432" customWidth="1"/>
    <col min="9990" max="9990" width="6.5703125" style="432" customWidth="1"/>
    <col min="9991" max="9991" width="4.7109375" style="432" customWidth="1"/>
    <col min="9992" max="9992" width="6.5703125" style="432" customWidth="1"/>
    <col min="9993" max="9993" width="7.140625" style="432" customWidth="1"/>
    <col min="9994" max="9994" width="4.42578125" style="432" customWidth="1"/>
    <col min="9995" max="9995" width="6.85546875" style="432" customWidth="1"/>
    <col min="9996" max="9996" width="6.7109375" style="432" customWidth="1"/>
    <col min="9997" max="9997" width="4.85546875" style="432" customWidth="1"/>
    <col min="9998" max="9998" width="7.140625" style="432" customWidth="1"/>
    <col min="9999" max="9999" width="7" style="432" customWidth="1"/>
    <col min="10000" max="10000" width="4.5703125" style="432" customWidth="1"/>
    <col min="10001" max="10001" width="7.140625" style="432" customWidth="1"/>
    <col min="10002" max="10002" width="7" style="432" customWidth="1"/>
    <col min="10003" max="10003" width="5.28515625" style="432" customWidth="1"/>
    <col min="10004" max="10045" width="10" style="432" customWidth="1"/>
    <col min="10046" max="10240" width="9.140625" style="432"/>
    <col min="10241" max="10241" width="38.85546875" style="432" customWidth="1"/>
    <col min="10242" max="10242" width="6.5703125" style="432" customWidth="1"/>
    <col min="10243" max="10243" width="6.85546875" style="432" customWidth="1"/>
    <col min="10244" max="10244" width="5" style="432" customWidth="1"/>
    <col min="10245" max="10245" width="6.42578125" style="432" customWidth="1"/>
    <col min="10246" max="10246" width="6.5703125" style="432" customWidth="1"/>
    <col min="10247" max="10247" width="4.7109375" style="432" customWidth="1"/>
    <col min="10248" max="10248" width="6.5703125" style="432" customWidth="1"/>
    <col min="10249" max="10249" width="7.140625" style="432" customWidth="1"/>
    <col min="10250" max="10250" width="4.42578125" style="432" customWidth="1"/>
    <col min="10251" max="10251" width="6.85546875" style="432" customWidth="1"/>
    <col min="10252" max="10252" width="6.7109375" style="432" customWidth="1"/>
    <col min="10253" max="10253" width="4.85546875" style="432" customWidth="1"/>
    <col min="10254" max="10254" width="7.140625" style="432" customWidth="1"/>
    <col min="10255" max="10255" width="7" style="432" customWidth="1"/>
    <col min="10256" max="10256" width="4.5703125" style="432" customWidth="1"/>
    <col min="10257" max="10257" width="7.140625" style="432" customWidth="1"/>
    <col min="10258" max="10258" width="7" style="432" customWidth="1"/>
    <col min="10259" max="10259" width="5.28515625" style="432" customWidth="1"/>
    <col min="10260" max="10301" width="10" style="432" customWidth="1"/>
    <col min="10302" max="10496" width="9.140625" style="432"/>
    <col min="10497" max="10497" width="38.85546875" style="432" customWidth="1"/>
    <col min="10498" max="10498" width="6.5703125" style="432" customWidth="1"/>
    <col min="10499" max="10499" width="6.85546875" style="432" customWidth="1"/>
    <col min="10500" max="10500" width="5" style="432" customWidth="1"/>
    <col min="10501" max="10501" width="6.42578125" style="432" customWidth="1"/>
    <col min="10502" max="10502" width="6.5703125" style="432" customWidth="1"/>
    <col min="10503" max="10503" width="4.7109375" style="432" customWidth="1"/>
    <col min="10504" max="10504" width="6.5703125" style="432" customWidth="1"/>
    <col min="10505" max="10505" width="7.140625" style="432" customWidth="1"/>
    <col min="10506" max="10506" width="4.42578125" style="432" customWidth="1"/>
    <col min="10507" max="10507" width="6.85546875" style="432" customWidth="1"/>
    <col min="10508" max="10508" width="6.7109375" style="432" customWidth="1"/>
    <col min="10509" max="10509" width="4.85546875" style="432" customWidth="1"/>
    <col min="10510" max="10510" width="7.140625" style="432" customWidth="1"/>
    <col min="10511" max="10511" width="7" style="432" customWidth="1"/>
    <col min="10512" max="10512" width="4.5703125" style="432" customWidth="1"/>
    <col min="10513" max="10513" width="7.140625" style="432" customWidth="1"/>
    <col min="10514" max="10514" width="7" style="432" customWidth="1"/>
    <col min="10515" max="10515" width="5.28515625" style="432" customWidth="1"/>
    <col min="10516" max="10557" width="10" style="432" customWidth="1"/>
    <col min="10558" max="10752" width="9.140625" style="432"/>
    <col min="10753" max="10753" width="38.85546875" style="432" customWidth="1"/>
    <col min="10754" max="10754" width="6.5703125" style="432" customWidth="1"/>
    <col min="10755" max="10755" width="6.85546875" style="432" customWidth="1"/>
    <col min="10756" max="10756" width="5" style="432" customWidth="1"/>
    <col min="10757" max="10757" width="6.42578125" style="432" customWidth="1"/>
    <col min="10758" max="10758" width="6.5703125" style="432" customWidth="1"/>
    <col min="10759" max="10759" width="4.7109375" style="432" customWidth="1"/>
    <col min="10760" max="10760" width="6.5703125" style="432" customWidth="1"/>
    <col min="10761" max="10761" width="7.140625" style="432" customWidth="1"/>
    <col min="10762" max="10762" width="4.42578125" style="432" customWidth="1"/>
    <col min="10763" max="10763" width="6.85546875" style="432" customWidth="1"/>
    <col min="10764" max="10764" width="6.7109375" style="432" customWidth="1"/>
    <col min="10765" max="10765" width="4.85546875" style="432" customWidth="1"/>
    <col min="10766" max="10766" width="7.140625" style="432" customWidth="1"/>
    <col min="10767" max="10767" width="7" style="432" customWidth="1"/>
    <col min="10768" max="10768" width="4.5703125" style="432" customWidth="1"/>
    <col min="10769" max="10769" width="7.140625" style="432" customWidth="1"/>
    <col min="10770" max="10770" width="7" style="432" customWidth="1"/>
    <col min="10771" max="10771" width="5.28515625" style="432" customWidth="1"/>
    <col min="10772" max="10813" width="10" style="432" customWidth="1"/>
    <col min="10814" max="11008" width="9.140625" style="432"/>
    <col min="11009" max="11009" width="38.85546875" style="432" customWidth="1"/>
    <col min="11010" max="11010" width="6.5703125" style="432" customWidth="1"/>
    <col min="11011" max="11011" width="6.85546875" style="432" customWidth="1"/>
    <col min="11012" max="11012" width="5" style="432" customWidth="1"/>
    <col min="11013" max="11013" width="6.42578125" style="432" customWidth="1"/>
    <col min="11014" max="11014" width="6.5703125" style="432" customWidth="1"/>
    <col min="11015" max="11015" width="4.7109375" style="432" customWidth="1"/>
    <col min="11016" max="11016" width="6.5703125" style="432" customWidth="1"/>
    <col min="11017" max="11017" width="7.140625" style="432" customWidth="1"/>
    <col min="11018" max="11018" width="4.42578125" style="432" customWidth="1"/>
    <col min="11019" max="11019" width="6.85546875" style="432" customWidth="1"/>
    <col min="11020" max="11020" width="6.7109375" style="432" customWidth="1"/>
    <col min="11021" max="11021" width="4.85546875" style="432" customWidth="1"/>
    <col min="11022" max="11022" width="7.140625" style="432" customWidth="1"/>
    <col min="11023" max="11023" width="7" style="432" customWidth="1"/>
    <col min="11024" max="11024" width="4.5703125" style="432" customWidth="1"/>
    <col min="11025" max="11025" width="7.140625" style="432" customWidth="1"/>
    <col min="11026" max="11026" width="7" style="432" customWidth="1"/>
    <col min="11027" max="11027" width="5.28515625" style="432" customWidth="1"/>
    <col min="11028" max="11069" width="10" style="432" customWidth="1"/>
    <col min="11070" max="11264" width="9.140625" style="432"/>
    <col min="11265" max="11265" width="38.85546875" style="432" customWidth="1"/>
    <col min="11266" max="11266" width="6.5703125" style="432" customWidth="1"/>
    <col min="11267" max="11267" width="6.85546875" style="432" customWidth="1"/>
    <col min="11268" max="11268" width="5" style="432" customWidth="1"/>
    <col min="11269" max="11269" width="6.42578125" style="432" customWidth="1"/>
    <col min="11270" max="11270" width="6.5703125" style="432" customWidth="1"/>
    <col min="11271" max="11271" width="4.7109375" style="432" customWidth="1"/>
    <col min="11272" max="11272" width="6.5703125" style="432" customWidth="1"/>
    <col min="11273" max="11273" width="7.140625" style="432" customWidth="1"/>
    <col min="11274" max="11274" width="4.42578125" style="432" customWidth="1"/>
    <col min="11275" max="11275" width="6.85546875" style="432" customWidth="1"/>
    <col min="11276" max="11276" width="6.7109375" style="432" customWidth="1"/>
    <col min="11277" max="11277" width="4.85546875" style="432" customWidth="1"/>
    <col min="11278" max="11278" width="7.140625" style="432" customWidth="1"/>
    <col min="11279" max="11279" width="7" style="432" customWidth="1"/>
    <col min="11280" max="11280" width="4.5703125" style="432" customWidth="1"/>
    <col min="11281" max="11281" width="7.140625" style="432" customWidth="1"/>
    <col min="11282" max="11282" width="7" style="432" customWidth="1"/>
    <col min="11283" max="11283" width="5.28515625" style="432" customWidth="1"/>
    <col min="11284" max="11325" width="10" style="432" customWidth="1"/>
    <col min="11326" max="11520" width="9.140625" style="432"/>
    <col min="11521" max="11521" width="38.85546875" style="432" customWidth="1"/>
    <col min="11522" max="11522" width="6.5703125" style="432" customWidth="1"/>
    <col min="11523" max="11523" width="6.85546875" style="432" customWidth="1"/>
    <col min="11524" max="11524" width="5" style="432" customWidth="1"/>
    <col min="11525" max="11525" width="6.42578125" style="432" customWidth="1"/>
    <col min="11526" max="11526" width="6.5703125" style="432" customWidth="1"/>
    <col min="11527" max="11527" width="4.7109375" style="432" customWidth="1"/>
    <col min="11528" max="11528" width="6.5703125" style="432" customWidth="1"/>
    <col min="11529" max="11529" width="7.140625" style="432" customWidth="1"/>
    <col min="11530" max="11530" width="4.42578125" style="432" customWidth="1"/>
    <col min="11531" max="11531" width="6.85546875" style="432" customWidth="1"/>
    <col min="11532" max="11532" width="6.7109375" style="432" customWidth="1"/>
    <col min="11533" max="11533" width="4.85546875" style="432" customWidth="1"/>
    <col min="11534" max="11534" width="7.140625" style="432" customWidth="1"/>
    <col min="11535" max="11535" width="7" style="432" customWidth="1"/>
    <col min="11536" max="11536" width="4.5703125" style="432" customWidth="1"/>
    <col min="11537" max="11537" width="7.140625" style="432" customWidth="1"/>
    <col min="11538" max="11538" width="7" style="432" customWidth="1"/>
    <col min="11539" max="11539" width="5.28515625" style="432" customWidth="1"/>
    <col min="11540" max="11581" width="10" style="432" customWidth="1"/>
    <col min="11582" max="11776" width="9.140625" style="432"/>
    <col min="11777" max="11777" width="38.85546875" style="432" customWidth="1"/>
    <col min="11778" max="11778" width="6.5703125" style="432" customWidth="1"/>
    <col min="11779" max="11779" width="6.85546875" style="432" customWidth="1"/>
    <col min="11780" max="11780" width="5" style="432" customWidth="1"/>
    <col min="11781" max="11781" width="6.42578125" style="432" customWidth="1"/>
    <col min="11782" max="11782" width="6.5703125" style="432" customWidth="1"/>
    <col min="11783" max="11783" width="4.7109375" style="432" customWidth="1"/>
    <col min="11784" max="11784" width="6.5703125" style="432" customWidth="1"/>
    <col min="11785" max="11785" width="7.140625" style="432" customWidth="1"/>
    <col min="11786" max="11786" width="4.42578125" style="432" customWidth="1"/>
    <col min="11787" max="11787" width="6.85546875" style="432" customWidth="1"/>
    <col min="11788" max="11788" width="6.7109375" style="432" customWidth="1"/>
    <col min="11789" max="11789" width="4.85546875" style="432" customWidth="1"/>
    <col min="11790" max="11790" width="7.140625" style="432" customWidth="1"/>
    <col min="11791" max="11791" width="7" style="432" customWidth="1"/>
    <col min="11792" max="11792" width="4.5703125" style="432" customWidth="1"/>
    <col min="11793" max="11793" width="7.140625" style="432" customWidth="1"/>
    <col min="11794" max="11794" width="7" style="432" customWidth="1"/>
    <col min="11795" max="11795" width="5.28515625" style="432" customWidth="1"/>
    <col min="11796" max="11837" width="10" style="432" customWidth="1"/>
    <col min="11838" max="12032" width="9.140625" style="432"/>
    <col min="12033" max="12033" width="38.85546875" style="432" customWidth="1"/>
    <col min="12034" max="12034" width="6.5703125" style="432" customWidth="1"/>
    <col min="12035" max="12035" width="6.85546875" style="432" customWidth="1"/>
    <col min="12036" max="12036" width="5" style="432" customWidth="1"/>
    <col min="12037" max="12037" width="6.42578125" style="432" customWidth="1"/>
    <col min="12038" max="12038" width="6.5703125" style="432" customWidth="1"/>
    <col min="12039" max="12039" width="4.7109375" style="432" customWidth="1"/>
    <col min="12040" max="12040" width="6.5703125" style="432" customWidth="1"/>
    <col min="12041" max="12041" width="7.140625" style="432" customWidth="1"/>
    <col min="12042" max="12042" width="4.42578125" style="432" customWidth="1"/>
    <col min="12043" max="12043" width="6.85546875" style="432" customWidth="1"/>
    <col min="12044" max="12044" width="6.7109375" style="432" customWidth="1"/>
    <col min="12045" max="12045" width="4.85546875" style="432" customWidth="1"/>
    <col min="12046" max="12046" width="7.140625" style="432" customWidth="1"/>
    <col min="12047" max="12047" width="7" style="432" customWidth="1"/>
    <col min="12048" max="12048" width="4.5703125" style="432" customWidth="1"/>
    <col min="12049" max="12049" width="7.140625" style="432" customWidth="1"/>
    <col min="12050" max="12050" width="7" style="432" customWidth="1"/>
    <col min="12051" max="12051" width="5.28515625" style="432" customWidth="1"/>
    <col min="12052" max="12093" width="10" style="432" customWidth="1"/>
    <col min="12094" max="12288" width="9.140625" style="432"/>
    <col min="12289" max="12289" width="38.85546875" style="432" customWidth="1"/>
    <col min="12290" max="12290" width="6.5703125" style="432" customWidth="1"/>
    <col min="12291" max="12291" width="6.85546875" style="432" customWidth="1"/>
    <col min="12292" max="12292" width="5" style="432" customWidth="1"/>
    <col min="12293" max="12293" width="6.42578125" style="432" customWidth="1"/>
    <col min="12294" max="12294" width="6.5703125" style="432" customWidth="1"/>
    <col min="12295" max="12295" width="4.7109375" style="432" customWidth="1"/>
    <col min="12296" max="12296" width="6.5703125" style="432" customWidth="1"/>
    <col min="12297" max="12297" width="7.140625" style="432" customWidth="1"/>
    <col min="12298" max="12298" width="4.42578125" style="432" customWidth="1"/>
    <col min="12299" max="12299" width="6.85546875" style="432" customWidth="1"/>
    <col min="12300" max="12300" width="6.7109375" style="432" customWidth="1"/>
    <col min="12301" max="12301" width="4.85546875" style="432" customWidth="1"/>
    <col min="12302" max="12302" width="7.140625" style="432" customWidth="1"/>
    <col min="12303" max="12303" width="7" style="432" customWidth="1"/>
    <col min="12304" max="12304" width="4.5703125" style="432" customWidth="1"/>
    <col min="12305" max="12305" width="7.140625" style="432" customWidth="1"/>
    <col min="12306" max="12306" width="7" style="432" customWidth="1"/>
    <col min="12307" max="12307" width="5.28515625" style="432" customWidth="1"/>
    <col min="12308" max="12349" width="10" style="432" customWidth="1"/>
    <col min="12350" max="12544" width="9.140625" style="432"/>
    <col min="12545" max="12545" width="38.85546875" style="432" customWidth="1"/>
    <col min="12546" max="12546" width="6.5703125" style="432" customWidth="1"/>
    <col min="12547" max="12547" width="6.85546875" style="432" customWidth="1"/>
    <col min="12548" max="12548" width="5" style="432" customWidth="1"/>
    <col min="12549" max="12549" width="6.42578125" style="432" customWidth="1"/>
    <col min="12550" max="12550" width="6.5703125" style="432" customWidth="1"/>
    <col min="12551" max="12551" width="4.7109375" style="432" customWidth="1"/>
    <col min="12552" max="12552" width="6.5703125" style="432" customWidth="1"/>
    <col min="12553" max="12553" width="7.140625" style="432" customWidth="1"/>
    <col min="12554" max="12554" width="4.42578125" style="432" customWidth="1"/>
    <col min="12555" max="12555" width="6.85546875" style="432" customWidth="1"/>
    <col min="12556" max="12556" width="6.7109375" style="432" customWidth="1"/>
    <col min="12557" max="12557" width="4.85546875" style="432" customWidth="1"/>
    <col min="12558" max="12558" width="7.140625" style="432" customWidth="1"/>
    <col min="12559" max="12559" width="7" style="432" customWidth="1"/>
    <col min="12560" max="12560" width="4.5703125" style="432" customWidth="1"/>
    <col min="12561" max="12561" width="7.140625" style="432" customWidth="1"/>
    <col min="12562" max="12562" width="7" style="432" customWidth="1"/>
    <col min="12563" max="12563" width="5.28515625" style="432" customWidth="1"/>
    <col min="12564" max="12605" width="10" style="432" customWidth="1"/>
    <col min="12606" max="12800" width="9.140625" style="432"/>
    <col min="12801" max="12801" width="38.85546875" style="432" customWidth="1"/>
    <col min="12802" max="12802" width="6.5703125" style="432" customWidth="1"/>
    <col min="12803" max="12803" width="6.85546875" style="432" customWidth="1"/>
    <col min="12804" max="12804" width="5" style="432" customWidth="1"/>
    <col min="12805" max="12805" width="6.42578125" style="432" customWidth="1"/>
    <col min="12806" max="12806" width="6.5703125" style="432" customWidth="1"/>
    <col min="12807" max="12807" width="4.7109375" style="432" customWidth="1"/>
    <col min="12808" max="12808" width="6.5703125" style="432" customWidth="1"/>
    <col min="12809" max="12809" width="7.140625" style="432" customWidth="1"/>
    <col min="12810" max="12810" width="4.42578125" style="432" customWidth="1"/>
    <col min="12811" max="12811" width="6.85546875" style="432" customWidth="1"/>
    <col min="12812" max="12812" width="6.7109375" style="432" customWidth="1"/>
    <col min="12813" max="12813" width="4.85546875" style="432" customWidth="1"/>
    <col min="12814" max="12814" width="7.140625" style="432" customWidth="1"/>
    <col min="12815" max="12815" width="7" style="432" customWidth="1"/>
    <col min="12816" max="12816" width="4.5703125" style="432" customWidth="1"/>
    <col min="12817" max="12817" width="7.140625" style="432" customWidth="1"/>
    <col min="12818" max="12818" width="7" style="432" customWidth="1"/>
    <col min="12819" max="12819" width="5.28515625" style="432" customWidth="1"/>
    <col min="12820" max="12861" width="10" style="432" customWidth="1"/>
    <col min="12862" max="13056" width="9.140625" style="432"/>
    <col min="13057" max="13057" width="38.85546875" style="432" customWidth="1"/>
    <col min="13058" max="13058" width="6.5703125" style="432" customWidth="1"/>
    <col min="13059" max="13059" width="6.85546875" style="432" customWidth="1"/>
    <col min="13060" max="13060" width="5" style="432" customWidth="1"/>
    <col min="13061" max="13061" width="6.42578125" style="432" customWidth="1"/>
    <col min="13062" max="13062" width="6.5703125" style="432" customWidth="1"/>
    <col min="13063" max="13063" width="4.7109375" style="432" customWidth="1"/>
    <col min="13064" max="13064" width="6.5703125" style="432" customWidth="1"/>
    <col min="13065" max="13065" width="7.140625" style="432" customWidth="1"/>
    <col min="13066" max="13066" width="4.42578125" style="432" customWidth="1"/>
    <col min="13067" max="13067" width="6.85546875" style="432" customWidth="1"/>
    <col min="13068" max="13068" width="6.7109375" style="432" customWidth="1"/>
    <col min="13069" max="13069" width="4.85546875" style="432" customWidth="1"/>
    <col min="13070" max="13070" width="7.140625" style="432" customWidth="1"/>
    <col min="13071" max="13071" width="7" style="432" customWidth="1"/>
    <col min="13072" max="13072" width="4.5703125" style="432" customWidth="1"/>
    <col min="13073" max="13073" width="7.140625" style="432" customWidth="1"/>
    <col min="13074" max="13074" width="7" style="432" customWidth="1"/>
    <col min="13075" max="13075" width="5.28515625" style="432" customWidth="1"/>
    <col min="13076" max="13117" width="10" style="432" customWidth="1"/>
    <col min="13118" max="13312" width="9.140625" style="432"/>
    <col min="13313" max="13313" width="38.85546875" style="432" customWidth="1"/>
    <col min="13314" max="13314" width="6.5703125" style="432" customWidth="1"/>
    <col min="13315" max="13315" width="6.85546875" style="432" customWidth="1"/>
    <col min="13316" max="13316" width="5" style="432" customWidth="1"/>
    <col min="13317" max="13317" width="6.42578125" style="432" customWidth="1"/>
    <col min="13318" max="13318" width="6.5703125" style="432" customWidth="1"/>
    <col min="13319" max="13319" width="4.7109375" style="432" customWidth="1"/>
    <col min="13320" max="13320" width="6.5703125" style="432" customWidth="1"/>
    <col min="13321" max="13321" width="7.140625" style="432" customWidth="1"/>
    <col min="13322" max="13322" width="4.42578125" style="432" customWidth="1"/>
    <col min="13323" max="13323" width="6.85546875" style="432" customWidth="1"/>
    <col min="13324" max="13324" width="6.7109375" style="432" customWidth="1"/>
    <col min="13325" max="13325" width="4.85546875" style="432" customWidth="1"/>
    <col min="13326" max="13326" width="7.140625" style="432" customWidth="1"/>
    <col min="13327" max="13327" width="7" style="432" customWidth="1"/>
    <col min="13328" max="13328" width="4.5703125" style="432" customWidth="1"/>
    <col min="13329" max="13329" width="7.140625" style="432" customWidth="1"/>
    <col min="13330" max="13330" width="7" style="432" customWidth="1"/>
    <col min="13331" max="13331" width="5.28515625" style="432" customWidth="1"/>
    <col min="13332" max="13373" width="10" style="432" customWidth="1"/>
    <col min="13374" max="13568" width="9.140625" style="432"/>
    <col min="13569" max="13569" width="38.85546875" style="432" customWidth="1"/>
    <col min="13570" max="13570" width="6.5703125" style="432" customWidth="1"/>
    <col min="13571" max="13571" width="6.85546875" style="432" customWidth="1"/>
    <col min="13572" max="13572" width="5" style="432" customWidth="1"/>
    <col min="13573" max="13573" width="6.42578125" style="432" customWidth="1"/>
    <col min="13574" max="13574" width="6.5703125" style="432" customWidth="1"/>
    <col min="13575" max="13575" width="4.7109375" style="432" customWidth="1"/>
    <col min="13576" max="13576" width="6.5703125" style="432" customWidth="1"/>
    <col min="13577" max="13577" width="7.140625" style="432" customWidth="1"/>
    <col min="13578" max="13578" width="4.42578125" style="432" customWidth="1"/>
    <col min="13579" max="13579" width="6.85546875" style="432" customWidth="1"/>
    <col min="13580" max="13580" width="6.7109375" style="432" customWidth="1"/>
    <col min="13581" max="13581" width="4.85546875" style="432" customWidth="1"/>
    <col min="13582" max="13582" width="7.140625" style="432" customWidth="1"/>
    <col min="13583" max="13583" width="7" style="432" customWidth="1"/>
    <col min="13584" max="13584" width="4.5703125" style="432" customWidth="1"/>
    <col min="13585" max="13585" width="7.140625" style="432" customWidth="1"/>
    <col min="13586" max="13586" width="7" style="432" customWidth="1"/>
    <col min="13587" max="13587" width="5.28515625" style="432" customWidth="1"/>
    <col min="13588" max="13629" width="10" style="432" customWidth="1"/>
    <col min="13630" max="13824" width="9.140625" style="432"/>
    <col min="13825" max="13825" width="38.85546875" style="432" customWidth="1"/>
    <col min="13826" max="13826" width="6.5703125" style="432" customWidth="1"/>
    <col min="13827" max="13827" width="6.85546875" style="432" customWidth="1"/>
    <col min="13828" max="13828" width="5" style="432" customWidth="1"/>
    <col min="13829" max="13829" width="6.42578125" style="432" customWidth="1"/>
    <col min="13830" max="13830" width="6.5703125" style="432" customWidth="1"/>
    <col min="13831" max="13831" width="4.7109375" style="432" customWidth="1"/>
    <col min="13832" max="13832" width="6.5703125" style="432" customWidth="1"/>
    <col min="13833" max="13833" width="7.140625" style="432" customWidth="1"/>
    <col min="13834" max="13834" width="4.42578125" style="432" customWidth="1"/>
    <col min="13835" max="13835" width="6.85546875" style="432" customWidth="1"/>
    <col min="13836" max="13836" width="6.7109375" style="432" customWidth="1"/>
    <col min="13837" max="13837" width="4.85546875" style="432" customWidth="1"/>
    <col min="13838" max="13838" width="7.140625" style="432" customWidth="1"/>
    <col min="13839" max="13839" width="7" style="432" customWidth="1"/>
    <col min="13840" max="13840" width="4.5703125" style="432" customWidth="1"/>
    <col min="13841" max="13841" width="7.140625" style="432" customWidth="1"/>
    <col min="13842" max="13842" width="7" style="432" customWidth="1"/>
    <col min="13843" max="13843" width="5.28515625" style="432" customWidth="1"/>
    <col min="13844" max="13885" width="10" style="432" customWidth="1"/>
    <col min="13886" max="14080" width="9.140625" style="432"/>
    <col min="14081" max="14081" width="38.85546875" style="432" customWidth="1"/>
    <col min="14082" max="14082" width="6.5703125" style="432" customWidth="1"/>
    <col min="14083" max="14083" width="6.85546875" style="432" customWidth="1"/>
    <col min="14084" max="14084" width="5" style="432" customWidth="1"/>
    <col min="14085" max="14085" width="6.42578125" style="432" customWidth="1"/>
    <col min="14086" max="14086" width="6.5703125" style="432" customWidth="1"/>
    <col min="14087" max="14087" width="4.7109375" style="432" customWidth="1"/>
    <col min="14088" max="14088" width="6.5703125" style="432" customWidth="1"/>
    <col min="14089" max="14089" width="7.140625" style="432" customWidth="1"/>
    <col min="14090" max="14090" width="4.42578125" style="432" customWidth="1"/>
    <col min="14091" max="14091" width="6.85546875" style="432" customWidth="1"/>
    <col min="14092" max="14092" width="6.7109375" style="432" customWidth="1"/>
    <col min="14093" max="14093" width="4.85546875" style="432" customWidth="1"/>
    <col min="14094" max="14094" width="7.140625" style="432" customWidth="1"/>
    <col min="14095" max="14095" width="7" style="432" customWidth="1"/>
    <col min="14096" max="14096" width="4.5703125" style="432" customWidth="1"/>
    <col min="14097" max="14097" width="7.140625" style="432" customWidth="1"/>
    <col min="14098" max="14098" width="7" style="432" customWidth="1"/>
    <col min="14099" max="14099" width="5.28515625" style="432" customWidth="1"/>
    <col min="14100" max="14141" width="10" style="432" customWidth="1"/>
    <col min="14142" max="14336" width="9.140625" style="432"/>
    <col min="14337" max="14337" width="38.85546875" style="432" customWidth="1"/>
    <col min="14338" max="14338" width="6.5703125" style="432" customWidth="1"/>
    <col min="14339" max="14339" width="6.85546875" style="432" customWidth="1"/>
    <col min="14340" max="14340" width="5" style="432" customWidth="1"/>
    <col min="14341" max="14341" width="6.42578125" style="432" customWidth="1"/>
    <col min="14342" max="14342" width="6.5703125" style="432" customWidth="1"/>
    <col min="14343" max="14343" width="4.7109375" style="432" customWidth="1"/>
    <col min="14344" max="14344" width="6.5703125" style="432" customWidth="1"/>
    <col min="14345" max="14345" width="7.140625" style="432" customWidth="1"/>
    <col min="14346" max="14346" width="4.42578125" style="432" customWidth="1"/>
    <col min="14347" max="14347" width="6.85546875" style="432" customWidth="1"/>
    <col min="14348" max="14348" width="6.7109375" style="432" customWidth="1"/>
    <col min="14349" max="14349" width="4.85546875" style="432" customWidth="1"/>
    <col min="14350" max="14350" width="7.140625" style="432" customWidth="1"/>
    <col min="14351" max="14351" width="7" style="432" customWidth="1"/>
    <col min="14352" max="14352" width="4.5703125" style="432" customWidth="1"/>
    <col min="14353" max="14353" width="7.140625" style="432" customWidth="1"/>
    <col min="14354" max="14354" width="7" style="432" customWidth="1"/>
    <col min="14355" max="14355" width="5.28515625" style="432" customWidth="1"/>
    <col min="14356" max="14397" width="10" style="432" customWidth="1"/>
    <col min="14398" max="14592" width="9.140625" style="432"/>
    <col min="14593" max="14593" width="38.85546875" style="432" customWidth="1"/>
    <col min="14594" max="14594" width="6.5703125" style="432" customWidth="1"/>
    <col min="14595" max="14595" width="6.85546875" style="432" customWidth="1"/>
    <col min="14596" max="14596" width="5" style="432" customWidth="1"/>
    <col min="14597" max="14597" width="6.42578125" style="432" customWidth="1"/>
    <col min="14598" max="14598" width="6.5703125" style="432" customWidth="1"/>
    <col min="14599" max="14599" width="4.7109375" style="432" customWidth="1"/>
    <col min="14600" max="14600" width="6.5703125" style="432" customWidth="1"/>
    <col min="14601" max="14601" width="7.140625" style="432" customWidth="1"/>
    <col min="14602" max="14602" width="4.42578125" style="432" customWidth="1"/>
    <col min="14603" max="14603" width="6.85546875" style="432" customWidth="1"/>
    <col min="14604" max="14604" width="6.7109375" style="432" customWidth="1"/>
    <col min="14605" max="14605" width="4.85546875" style="432" customWidth="1"/>
    <col min="14606" max="14606" width="7.140625" style="432" customWidth="1"/>
    <col min="14607" max="14607" width="7" style="432" customWidth="1"/>
    <col min="14608" max="14608" width="4.5703125" style="432" customWidth="1"/>
    <col min="14609" max="14609" width="7.140625" style="432" customWidth="1"/>
    <col min="14610" max="14610" width="7" style="432" customWidth="1"/>
    <col min="14611" max="14611" width="5.28515625" style="432" customWidth="1"/>
    <col min="14612" max="14653" width="10" style="432" customWidth="1"/>
    <col min="14654" max="14848" width="9.140625" style="432"/>
    <col min="14849" max="14849" width="38.85546875" style="432" customWidth="1"/>
    <col min="14850" max="14850" width="6.5703125" style="432" customWidth="1"/>
    <col min="14851" max="14851" width="6.85546875" style="432" customWidth="1"/>
    <col min="14852" max="14852" width="5" style="432" customWidth="1"/>
    <col min="14853" max="14853" width="6.42578125" style="432" customWidth="1"/>
    <col min="14854" max="14854" width="6.5703125" style="432" customWidth="1"/>
    <col min="14855" max="14855" width="4.7109375" style="432" customWidth="1"/>
    <col min="14856" max="14856" width="6.5703125" style="432" customWidth="1"/>
    <col min="14857" max="14857" width="7.140625" style="432" customWidth="1"/>
    <col min="14858" max="14858" width="4.42578125" style="432" customWidth="1"/>
    <col min="14859" max="14859" width="6.85546875" style="432" customWidth="1"/>
    <col min="14860" max="14860" width="6.7109375" style="432" customWidth="1"/>
    <col min="14861" max="14861" width="4.85546875" style="432" customWidth="1"/>
    <col min="14862" max="14862" width="7.140625" style="432" customWidth="1"/>
    <col min="14863" max="14863" width="7" style="432" customWidth="1"/>
    <col min="14864" max="14864" width="4.5703125" style="432" customWidth="1"/>
    <col min="14865" max="14865" width="7.140625" style="432" customWidth="1"/>
    <col min="14866" max="14866" width="7" style="432" customWidth="1"/>
    <col min="14867" max="14867" width="5.28515625" style="432" customWidth="1"/>
    <col min="14868" max="14909" width="10" style="432" customWidth="1"/>
    <col min="14910" max="15104" width="9.140625" style="432"/>
    <col min="15105" max="15105" width="38.85546875" style="432" customWidth="1"/>
    <col min="15106" max="15106" width="6.5703125" style="432" customWidth="1"/>
    <col min="15107" max="15107" width="6.85546875" style="432" customWidth="1"/>
    <col min="15108" max="15108" width="5" style="432" customWidth="1"/>
    <col min="15109" max="15109" width="6.42578125" style="432" customWidth="1"/>
    <col min="15110" max="15110" width="6.5703125" style="432" customWidth="1"/>
    <col min="15111" max="15111" width="4.7109375" style="432" customWidth="1"/>
    <col min="15112" max="15112" width="6.5703125" style="432" customWidth="1"/>
    <col min="15113" max="15113" width="7.140625" style="432" customWidth="1"/>
    <col min="15114" max="15114" width="4.42578125" style="432" customWidth="1"/>
    <col min="15115" max="15115" width="6.85546875" style="432" customWidth="1"/>
    <col min="15116" max="15116" width="6.7109375" style="432" customWidth="1"/>
    <col min="15117" max="15117" width="4.85546875" style="432" customWidth="1"/>
    <col min="15118" max="15118" width="7.140625" style="432" customWidth="1"/>
    <col min="15119" max="15119" width="7" style="432" customWidth="1"/>
    <col min="15120" max="15120" width="4.5703125" style="432" customWidth="1"/>
    <col min="15121" max="15121" width="7.140625" style="432" customWidth="1"/>
    <col min="15122" max="15122" width="7" style="432" customWidth="1"/>
    <col min="15123" max="15123" width="5.28515625" style="432" customWidth="1"/>
    <col min="15124" max="15165" width="10" style="432" customWidth="1"/>
    <col min="15166" max="15360" width="9.140625" style="432"/>
    <col min="15361" max="15361" width="38.85546875" style="432" customWidth="1"/>
    <col min="15362" max="15362" width="6.5703125" style="432" customWidth="1"/>
    <col min="15363" max="15363" width="6.85546875" style="432" customWidth="1"/>
    <col min="15364" max="15364" width="5" style="432" customWidth="1"/>
    <col min="15365" max="15365" width="6.42578125" style="432" customWidth="1"/>
    <col min="15366" max="15366" width="6.5703125" style="432" customWidth="1"/>
    <col min="15367" max="15367" width="4.7109375" style="432" customWidth="1"/>
    <col min="15368" max="15368" width="6.5703125" style="432" customWidth="1"/>
    <col min="15369" max="15369" width="7.140625" style="432" customWidth="1"/>
    <col min="15370" max="15370" width="4.42578125" style="432" customWidth="1"/>
    <col min="15371" max="15371" width="6.85546875" style="432" customWidth="1"/>
    <col min="15372" max="15372" width="6.7109375" style="432" customWidth="1"/>
    <col min="15373" max="15373" width="4.85546875" style="432" customWidth="1"/>
    <col min="15374" max="15374" width="7.140625" style="432" customWidth="1"/>
    <col min="15375" max="15375" width="7" style="432" customWidth="1"/>
    <col min="15376" max="15376" width="4.5703125" style="432" customWidth="1"/>
    <col min="15377" max="15377" width="7.140625" style="432" customWidth="1"/>
    <col min="15378" max="15378" width="7" style="432" customWidth="1"/>
    <col min="15379" max="15379" width="5.28515625" style="432" customWidth="1"/>
    <col min="15380" max="15421" width="10" style="432" customWidth="1"/>
    <col min="15422" max="15616" width="9.140625" style="432"/>
    <col min="15617" max="15617" width="38.85546875" style="432" customWidth="1"/>
    <col min="15618" max="15618" width="6.5703125" style="432" customWidth="1"/>
    <col min="15619" max="15619" width="6.85546875" style="432" customWidth="1"/>
    <col min="15620" max="15620" width="5" style="432" customWidth="1"/>
    <col min="15621" max="15621" width="6.42578125" style="432" customWidth="1"/>
    <col min="15622" max="15622" width="6.5703125" style="432" customWidth="1"/>
    <col min="15623" max="15623" width="4.7109375" style="432" customWidth="1"/>
    <col min="15624" max="15624" width="6.5703125" style="432" customWidth="1"/>
    <col min="15625" max="15625" width="7.140625" style="432" customWidth="1"/>
    <col min="15626" max="15626" width="4.42578125" style="432" customWidth="1"/>
    <col min="15627" max="15627" width="6.85546875" style="432" customWidth="1"/>
    <col min="15628" max="15628" width="6.7109375" style="432" customWidth="1"/>
    <col min="15629" max="15629" width="4.85546875" style="432" customWidth="1"/>
    <col min="15630" max="15630" width="7.140625" style="432" customWidth="1"/>
    <col min="15631" max="15631" width="7" style="432" customWidth="1"/>
    <col min="15632" max="15632" width="4.5703125" style="432" customWidth="1"/>
    <col min="15633" max="15633" width="7.140625" style="432" customWidth="1"/>
    <col min="15634" max="15634" width="7" style="432" customWidth="1"/>
    <col min="15635" max="15635" width="5.28515625" style="432" customWidth="1"/>
    <col min="15636" max="15677" width="10" style="432" customWidth="1"/>
    <col min="15678" max="15872" width="9.140625" style="432"/>
    <col min="15873" max="15873" width="38.85546875" style="432" customWidth="1"/>
    <col min="15874" max="15874" width="6.5703125" style="432" customWidth="1"/>
    <col min="15875" max="15875" width="6.85546875" style="432" customWidth="1"/>
    <col min="15876" max="15876" width="5" style="432" customWidth="1"/>
    <col min="15877" max="15877" width="6.42578125" style="432" customWidth="1"/>
    <col min="15878" max="15878" width="6.5703125" style="432" customWidth="1"/>
    <col min="15879" max="15879" width="4.7109375" style="432" customWidth="1"/>
    <col min="15880" max="15880" width="6.5703125" style="432" customWidth="1"/>
    <col min="15881" max="15881" width="7.140625" style="432" customWidth="1"/>
    <col min="15882" max="15882" width="4.42578125" style="432" customWidth="1"/>
    <col min="15883" max="15883" width="6.85546875" style="432" customWidth="1"/>
    <col min="15884" max="15884" width="6.7109375" style="432" customWidth="1"/>
    <col min="15885" max="15885" width="4.85546875" style="432" customWidth="1"/>
    <col min="15886" max="15886" width="7.140625" style="432" customWidth="1"/>
    <col min="15887" max="15887" width="7" style="432" customWidth="1"/>
    <col min="15888" max="15888" width="4.5703125" style="432" customWidth="1"/>
    <col min="15889" max="15889" width="7.140625" style="432" customWidth="1"/>
    <col min="15890" max="15890" width="7" style="432" customWidth="1"/>
    <col min="15891" max="15891" width="5.28515625" style="432" customWidth="1"/>
    <col min="15892" max="15933" width="10" style="432" customWidth="1"/>
    <col min="15934" max="16128" width="9.140625" style="432"/>
    <col min="16129" max="16129" width="38.85546875" style="432" customWidth="1"/>
    <col min="16130" max="16130" width="6.5703125" style="432" customWidth="1"/>
    <col min="16131" max="16131" width="6.85546875" style="432" customWidth="1"/>
    <col min="16132" max="16132" width="5" style="432" customWidth="1"/>
    <col min="16133" max="16133" width="6.42578125" style="432" customWidth="1"/>
    <col min="16134" max="16134" width="6.5703125" style="432" customWidth="1"/>
    <col min="16135" max="16135" width="4.7109375" style="432" customWidth="1"/>
    <col min="16136" max="16136" width="6.5703125" style="432" customWidth="1"/>
    <col min="16137" max="16137" width="7.140625" style="432" customWidth="1"/>
    <col min="16138" max="16138" width="4.42578125" style="432" customWidth="1"/>
    <col min="16139" max="16139" width="6.85546875" style="432" customWidth="1"/>
    <col min="16140" max="16140" width="6.7109375" style="432" customWidth="1"/>
    <col min="16141" max="16141" width="4.85546875" style="432" customWidth="1"/>
    <col min="16142" max="16142" width="7.140625" style="432" customWidth="1"/>
    <col min="16143" max="16143" width="7" style="432" customWidth="1"/>
    <col min="16144" max="16144" width="4.5703125" style="432" customWidth="1"/>
    <col min="16145" max="16145" width="7.140625" style="432" customWidth="1"/>
    <col min="16146" max="16146" width="7" style="432" customWidth="1"/>
    <col min="16147" max="16147" width="5.28515625" style="432" customWidth="1"/>
    <col min="16148" max="16189" width="10" style="432" customWidth="1"/>
    <col min="16190" max="16384" width="9.140625" style="432"/>
  </cols>
  <sheetData>
    <row r="1" spans="1:20" ht="22.15" customHeight="1" thickBot="1" x14ac:dyDescent="0.25">
      <c r="A1" s="1985"/>
      <c r="B1" s="1985"/>
      <c r="C1" s="1985"/>
      <c r="D1" s="1985"/>
      <c r="E1" s="3727" t="s">
        <v>354</v>
      </c>
      <c r="F1" s="3727"/>
      <c r="G1" s="3727"/>
      <c r="H1" s="3727"/>
      <c r="I1" s="3727"/>
      <c r="J1" s="3727"/>
      <c r="K1" s="3727"/>
      <c r="L1" s="3727"/>
      <c r="M1" s="3727"/>
      <c r="N1" s="3727"/>
      <c r="O1" s="3727"/>
      <c r="P1" s="3727"/>
      <c r="Q1" s="3727"/>
      <c r="R1" s="3727"/>
      <c r="S1" s="3727"/>
      <c r="T1" s="3727"/>
    </row>
    <row r="2" spans="1:20" ht="13.5" thickBot="1" x14ac:dyDescent="0.25">
      <c r="A2" s="3770" t="s">
        <v>9</v>
      </c>
      <c r="B2" s="2730"/>
      <c r="C2" s="2730"/>
      <c r="D2" s="2730"/>
      <c r="E2" s="3773" t="s">
        <v>383</v>
      </c>
      <c r="F2" s="3773"/>
      <c r="G2" s="3773"/>
      <c r="H2" s="3773"/>
      <c r="I2" s="3773"/>
      <c r="J2" s="3773"/>
      <c r="K2" s="3773"/>
      <c r="L2" s="3773"/>
      <c r="M2" s="3773"/>
      <c r="N2" s="3773"/>
      <c r="O2" s="3773"/>
      <c r="P2" s="3773"/>
      <c r="Q2" s="3773"/>
      <c r="R2" s="3773"/>
      <c r="S2" s="3774"/>
    </row>
    <row r="3" spans="1:20" ht="16.149999999999999" customHeight="1" thickBot="1" x14ac:dyDescent="0.3">
      <c r="A3" s="3771"/>
      <c r="B3" s="3775" t="s">
        <v>352</v>
      </c>
      <c r="C3" s="3729"/>
      <c r="D3" s="3749"/>
      <c r="E3" s="3748" t="s">
        <v>340</v>
      </c>
      <c r="F3" s="3729"/>
      <c r="G3" s="3749"/>
      <c r="H3" s="3729" t="s">
        <v>326</v>
      </c>
      <c r="I3" s="3729"/>
      <c r="J3" s="3749"/>
      <c r="K3" s="3750" t="s">
        <v>317</v>
      </c>
      <c r="L3" s="3729"/>
      <c r="M3" s="3749"/>
      <c r="N3" s="3729" t="s">
        <v>283</v>
      </c>
      <c r="O3" s="3729"/>
      <c r="P3" s="3751"/>
      <c r="Q3" s="3753" t="s">
        <v>4</v>
      </c>
      <c r="R3" s="3753"/>
      <c r="S3" s="3754"/>
      <c r="T3" s="2814"/>
    </row>
    <row r="4" spans="1:20" ht="12.6" customHeight="1" x14ac:dyDescent="0.2">
      <c r="A4" s="3771"/>
      <c r="B4" s="3759"/>
      <c r="C4" s="3760"/>
      <c r="D4" s="3761"/>
      <c r="E4" s="3760"/>
      <c r="F4" s="3760"/>
      <c r="G4" s="3761"/>
      <c r="H4" s="3760"/>
      <c r="I4" s="3760"/>
      <c r="J4" s="3761"/>
      <c r="K4" s="3762"/>
      <c r="L4" s="3760"/>
      <c r="M4" s="3761"/>
      <c r="N4" s="3760"/>
      <c r="O4" s="3760"/>
      <c r="P4" s="3763"/>
      <c r="Q4" s="3755"/>
      <c r="R4" s="3755"/>
      <c r="S4" s="3756"/>
    </row>
    <row r="5" spans="1:20" ht="9.6" customHeight="1" x14ac:dyDescent="0.2">
      <c r="A5" s="3771"/>
      <c r="B5" s="3764">
        <v>1</v>
      </c>
      <c r="C5" s="3755"/>
      <c r="D5" s="3765"/>
      <c r="E5" s="3755">
        <v>2</v>
      </c>
      <c r="F5" s="3755"/>
      <c r="G5" s="3765"/>
      <c r="H5" s="3755">
        <v>3</v>
      </c>
      <c r="I5" s="3755"/>
      <c r="J5" s="3765"/>
      <c r="K5" s="3768">
        <v>4</v>
      </c>
      <c r="L5" s="3755"/>
      <c r="M5" s="3765"/>
      <c r="N5" s="3755">
        <v>5</v>
      </c>
      <c r="O5" s="3755"/>
      <c r="P5" s="3756"/>
      <c r="Q5" s="3755"/>
      <c r="R5" s="3755"/>
      <c r="S5" s="3756"/>
    </row>
    <row r="6" spans="1:20" ht="7.9" customHeight="1" x14ac:dyDescent="0.2">
      <c r="A6" s="3771"/>
      <c r="B6" s="3766"/>
      <c r="C6" s="3757"/>
      <c r="D6" s="3767"/>
      <c r="E6" s="3757"/>
      <c r="F6" s="3757"/>
      <c r="G6" s="3767"/>
      <c r="H6" s="3757"/>
      <c r="I6" s="3757"/>
      <c r="J6" s="3767"/>
      <c r="K6" s="3769"/>
      <c r="L6" s="3757"/>
      <c r="M6" s="3767"/>
      <c r="N6" s="3757"/>
      <c r="O6" s="3757"/>
      <c r="P6" s="3758"/>
      <c r="Q6" s="3757"/>
      <c r="R6" s="3757"/>
      <c r="S6" s="3758"/>
    </row>
    <row r="7" spans="1:20" ht="25.15" customHeight="1" thickBot="1" x14ac:dyDescent="0.25">
      <c r="A7" s="3772"/>
      <c r="B7" s="2823" t="s">
        <v>26</v>
      </c>
      <c r="C7" s="2824" t="s">
        <v>42</v>
      </c>
      <c r="D7" s="2825" t="s">
        <v>4</v>
      </c>
      <c r="E7" s="2826" t="s">
        <v>26</v>
      </c>
      <c r="F7" s="2824" t="s">
        <v>42</v>
      </c>
      <c r="G7" s="2825" t="s">
        <v>4</v>
      </c>
      <c r="H7" s="2826" t="s">
        <v>26</v>
      </c>
      <c r="I7" s="2824" t="s">
        <v>42</v>
      </c>
      <c r="J7" s="2827" t="s">
        <v>4</v>
      </c>
      <c r="K7" s="2826" t="s">
        <v>26</v>
      </c>
      <c r="L7" s="2824" t="s">
        <v>42</v>
      </c>
      <c r="M7" s="2828" t="s">
        <v>4</v>
      </c>
      <c r="N7" s="2829" t="s">
        <v>26</v>
      </c>
      <c r="O7" s="2824" t="s">
        <v>42</v>
      </c>
      <c r="P7" s="2830" t="s">
        <v>4</v>
      </c>
      <c r="Q7" s="2826" t="s">
        <v>26</v>
      </c>
      <c r="R7" s="2824" t="s">
        <v>42</v>
      </c>
      <c r="S7" s="2830" t="s">
        <v>4</v>
      </c>
    </row>
    <row r="8" spans="1:20" ht="20.45" customHeight="1" x14ac:dyDescent="0.2">
      <c r="A8" s="573" t="s">
        <v>43</v>
      </c>
      <c r="B8" s="2731"/>
      <c r="C8" s="2815"/>
      <c r="D8" s="2816"/>
      <c r="E8" s="2817"/>
      <c r="F8" s="2817"/>
      <c r="G8" s="2818"/>
      <c r="H8" s="2817"/>
      <c r="I8" s="2819"/>
      <c r="J8" s="2818"/>
      <c r="K8" s="2817"/>
      <c r="L8" s="2819"/>
      <c r="M8" s="2818"/>
      <c r="N8" s="2817"/>
      <c r="O8" s="2819"/>
      <c r="P8" s="2820"/>
      <c r="Q8" s="2732"/>
      <c r="R8" s="2821"/>
      <c r="S8" s="2822"/>
    </row>
    <row r="9" spans="1:20" s="34" customFormat="1" ht="25.15" customHeight="1" x14ac:dyDescent="0.25">
      <c r="A9" s="2682" t="s">
        <v>60</v>
      </c>
      <c r="B9" s="603">
        <f t="shared" ref="B9:P18" si="0">B22+B34</f>
        <v>20</v>
      </c>
      <c r="C9" s="604">
        <f t="shared" si="0"/>
        <v>0</v>
      </c>
      <c r="D9" s="605">
        <f t="shared" si="0"/>
        <v>20</v>
      </c>
      <c r="E9" s="604">
        <f t="shared" si="0"/>
        <v>20</v>
      </c>
      <c r="F9" s="604">
        <f t="shared" si="0"/>
        <v>0</v>
      </c>
      <c r="G9" s="605">
        <f t="shared" si="0"/>
        <v>20</v>
      </c>
      <c r="H9" s="604">
        <f t="shared" si="0"/>
        <v>15</v>
      </c>
      <c r="I9" s="606">
        <f t="shared" si="0"/>
        <v>5</v>
      </c>
      <c r="J9" s="605">
        <f>J22+J34</f>
        <v>20</v>
      </c>
      <c r="K9" s="604">
        <f t="shared" si="0"/>
        <v>10</v>
      </c>
      <c r="L9" s="606">
        <f t="shared" si="0"/>
        <v>5</v>
      </c>
      <c r="M9" s="605">
        <f t="shared" si="0"/>
        <v>15</v>
      </c>
      <c r="N9" s="604">
        <f t="shared" si="0"/>
        <v>20</v>
      </c>
      <c r="O9" s="606">
        <f t="shared" si="0"/>
        <v>1</v>
      </c>
      <c r="P9" s="607">
        <f t="shared" si="0"/>
        <v>21</v>
      </c>
      <c r="Q9" s="2733">
        <f>E9+H9+K9+N9+B9</f>
        <v>85</v>
      </c>
      <c r="R9" s="415">
        <f t="shared" ref="Q9:S19" si="1">F9+I9+L9+O9+C9</f>
        <v>11</v>
      </c>
      <c r="S9" s="2734">
        <f>G9+J9+M9+P9+D9</f>
        <v>96</v>
      </c>
    </row>
    <row r="10" spans="1:20" s="34" customFormat="1" ht="23.45" customHeight="1" x14ac:dyDescent="0.25">
      <c r="A10" s="2682" t="s">
        <v>61</v>
      </c>
      <c r="B10" s="603">
        <f t="shared" si="0"/>
        <v>21</v>
      </c>
      <c r="C10" s="604">
        <f t="shared" si="0"/>
        <v>2</v>
      </c>
      <c r="D10" s="605">
        <f t="shared" si="0"/>
        <v>23</v>
      </c>
      <c r="E10" s="604">
        <f t="shared" si="0"/>
        <v>14</v>
      </c>
      <c r="F10" s="604">
        <f t="shared" si="0"/>
        <v>2</v>
      </c>
      <c r="G10" s="605">
        <f t="shared" si="0"/>
        <v>16</v>
      </c>
      <c r="H10" s="604">
        <f t="shared" si="0"/>
        <v>14</v>
      </c>
      <c r="I10" s="606">
        <f t="shared" si="0"/>
        <v>2</v>
      </c>
      <c r="J10" s="605">
        <f>J23+J35</f>
        <v>16</v>
      </c>
      <c r="K10" s="604">
        <f t="shared" si="0"/>
        <v>9</v>
      </c>
      <c r="L10" s="606">
        <f t="shared" si="0"/>
        <v>1</v>
      </c>
      <c r="M10" s="605">
        <f t="shared" si="0"/>
        <v>10</v>
      </c>
      <c r="N10" s="604">
        <f t="shared" si="0"/>
        <v>22</v>
      </c>
      <c r="O10" s="606">
        <f t="shared" si="0"/>
        <v>4</v>
      </c>
      <c r="P10" s="607">
        <f t="shared" si="0"/>
        <v>26</v>
      </c>
      <c r="Q10" s="2733">
        <f t="shared" si="1"/>
        <v>80</v>
      </c>
      <c r="R10" s="415">
        <f t="shared" si="1"/>
        <v>11</v>
      </c>
      <c r="S10" s="2734">
        <f t="shared" si="1"/>
        <v>91</v>
      </c>
    </row>
    <row r="11" spans="1:20" s="34" customFormat="1" ht="20.45" customHeight="1" x14ac:dyDescent="0.25">
      <c r="A11" s="2685" t="s">
        <v>62</v>
      </c>
      <c r="B11" s="603">
        <f t="shared" si="0"/>
        <v>21</v>
      </c>
      <c r="C11" s="604">
        <f t="shared" si="0"/>
        <v>0</v>
      </c>
      <c r="D11" s="605">
        <f t="shared" si="0"/>
        <v>21</v>
      </c>
      <c r="E11" s="604">
        <f t="shared" si="0"/>
        <v>22</v>
      </c>
      <c r="F11" s="604">
        <f t="shared" si="0"/>
        <v>1</v>
      </c>
      <c r="G11" s="605">
        <f t="shared" si="0"/>
        <v>23</v>
      </c>
      <c r="H11" s="604">
        <f t="shared" si="0"/>
        <v>20</v>
      </c>
      <c r="I11" s="606">
        <f t="shared" si="0"/>
        <v>8</v>
      </c>
      <c r="J11" s="605">
        <f t="shared" si="0"/>
        <v>28</v>
      </c>
      <c r="K11" s="604">
        <f t="shared" si="0"/>
        <v>18</v>
      </c>
      <c r="L11" s="606">
        <f t="shared" si="0"/>
        <v>6</v>
      </c>
      <c r="M11" s="605">
        <f t="shared" si="0"/>
        <v>24</v>
      </c>
      <c r="N11" s="604">
        <f t="shared" si="0"/>
        <v>14</v>
      </c>
      <c r="O11" s="606">
        <f t="shared" si="0"/>
        <v>12</v>
      </c>
      <c r="P11" s="607">
        <f t="shared" si="0"/>
        <v>26</v>
      </c>
      <c r="Q11" s="2733">
        <f t="shared" si="1"/>
        <v>95</v>
      </c>
      <c r="R11" s="415">
        <f t="shared" si="1"/>
        <v>27</v>
      </c>
      <c r="S11" s="2734">
        <f t="shared" si="1"/>
        <v>122</v>
      </c>
    </row>
    <row r="12" spans="1:20" s="34" customFormat="1" ht="21" customHeight="1" x14ac:dyDescent="0.25">
      <c r="A12" s="2685" t="s">
        <v>63</v>
      </c>
      <c r="B12" s="603">
        <f t="shared" si="0"/>
        <v>16</v>
      </c>
      <c r="C12" s="604">
        <f t="shared" si="0"/>
        <v>0</v>
      </c>
      <c r="D12" s="605">
        <f t="shared" si="0"/>
        <v>16</v>
      </c>
      <c r="E12" s="604">
        <f t="shared" si="0"/>
        <v>12</v>
      </c>
      <c r="F12" s="604">
        <f t="shared" si="0"/>
        <v>0</v>
      </c>
      <c r="G12" s="605">
        <f t="shared" si="0"/>
        <v>12</v>
      </c>
      <c r="H12" s="604">
        <f t="shared" si="0"/>
        <v>9</v>
      </c>
      <c r="I12" s="606">
        <f t="shared" si="0"/>
        <v>1</v>
      </c>
      <c r="J12" s="605">
        <f t="shared" si="0"/>
        <v>10</v>
      </c>
      <c r="K12" s="604">
        <f t="shared" si="0"/>
        <v>10</v>
      </c>
      <c r="L12" s="606">
        <f t="shared" si="0"/>
        <v>0</v>
      </c>
      <c r="M12" s="605">
        <f t="shared" si="0"/>
        <v>10</v>
      </c>
      <c r="N12" s="604">
        <f t="shared" si="0"/>
        <v>5</v>
      </c>
      <c r="O12" s="606">
        <f t="shared" si="0"/>
        <v>2</v>
      </c>
      <c r="P12" s="607">
        <f t="shared" si="0"/>
        <v>7</v>
      </c>
      <c r="Q12" s="2733">
        <f t="shared" si="1"/>
        <v>52</v>
      </c>
      <c r="R12" s="415">
        <f t="shared" si="1"/>
        <v>3</v>
      </c>
      <c r="S12" s="2734">
        <f t="shared" si="1"/>
        <v>55</v>
      </c>
    </row>
    <row r="13" spans="1:20" s="34" customFormat="1" ht="18.75" customHeight="1" x14ac:dyDescent="0.25">
      <c r="A13" s="2685" t="s">
        <v>313</v>
      </c>
      <c r="B13" s="603">
        <f t="shared" si="0"/>
        <v>1</v>
      </c>
      <c r="C13" s="604">
        <f t="shared" si="0"/>
        <v>0</v>
      </c>
      <c r="D13" s="605">
        <f t="shared" si="0"/>
        <v>1</v>
      </c>
      <c r="E13" s="604">
        <f t="shared" si="0"/>
        <v>11</v>
      </c>
      <c r="F13" s="604">
        <f t="shared" si="0"/>
        <v>0</v>
      </c>
      <c r="G13" s="605">
        <f t="shared" si="0"/>
        <v>11</v>
      </c>
      <c r="H13" s="604">
        <f t="shared" si="0"/>
        <v>8</v>
      </c>
      <c r="I13" s="606">
        <f t="shared" si="0"/>
        <v>0</v>
      </c>
      <c r="J13" s="605">
        <f t="shared" si="0"/>
        <v>8</v>
      </c>
      <c r="K13" s="604">
        <f t="shared" si="0"/>
        <v>10</v>
      </c>
      <c r="L13" s="606">
        <f t="shared" si="0"/>
        <v>1</v>
      </c>
      <c r="M13" s="605">
        <f t="shared" si="0"/>
        <v>11</v>
      </c>
      <c r="N13" s="604">
        <f t="shared" si="0"/>
        <v>0</v>
      </c>
      <c r="O13" s="606">
        <f t="shared" si="0"/>
        <v>0</v>
      </c>
      <c r="P13" s="607">
        <f t="shared" si="0"/>
        <v>0</v>
      </c>
      <c r="Q13" s="2733">
        <f t="shared" si="1"/>
        <v>30</v>
      </c>
      <c r="R13" s="415">
        <f t="shared" si="1"/>
        <v>1</v>
      </c>
      <c r="S13" s="2734">
        <f t="shared" si="1"/>
        <v>31</v>
      </c>
    </row>
    <row r="14" spans="1:20" s="34" customFormat="1" ht="24.6" customHeight="1" x14ac:dyDescent="0.25">
      <c r="A14" s="2686" t="s">
        <v>47</v>
      </c>
      <c r="B14" s="603">
        <f t="shared" si="0"/>
        <v>0</v>
      </c>
      <c r="C14" s="604">
        <f t="shared" si="0"/>
        <v>0</v>
      </c>
      <c r="D14" s="605">
        <f t="shared" si="0"/>
        <v>0</v>
      </c>
      <c r="E14" s="604">
        <f t="shared" si="0"/>
        <v>0</v>
      </c>
      <c r="F14" s="604">
        <f t="shared" si="0"/>
        <v>0</v>
      </c>
      <c r="G14" s="605">
        <f t="shared" si="0"/>
        <v>0</v>
      </c>
      <c r="H14" s="604">
        <f t="shared" si="0"/>
        <v>0</v>
      </c>
      <c r="I14" s="606">
        <f t="shared" si="0"/>
        <v>0</v>
      </c>
      <c r="J14" s="605">
        <f t="shared" si="0"/>
        <v>0</v>
      </c>
      <c r="K14" s="604">
        <f t="shared" si="0"/>
        <v>0</v>
      </c>
      <c r="L14" s="606">
        <f t="shared" si="0"/>
        <v>0</v>
      </c>
      <c r="M14" s="605">
        <f t="shared" si="0"/>
        <v>0</v>
      </c>
      <c r="N14" s="604">
        <f t="shared" si="0"/>
        <v>0</v>
      </c>
      <c r="O14" s="606">
        <f t="shared" si="0"/>
        <v>0</v>
      </c>
      <c r="P14" s="607">
        <f>P27+P39</f>
        <v>0</v>
      </c>
      <c r="Q14" s="2733">
        <f t="shared" si="1"/>
        <v>0</v>
      </c>
      <c r="R14" s="415">
        <f t="shared" si="1"/>
        <v>0</v>
      </c>
      <c r="S14" s="2734">
        <f t="shared" si="1"/>
        <v>0</v>
      </c>
    </row>
    <row r="15" spans="1:20" s="34" customFormat="1" ht="18.600000000000001" customHeight="1" x14ac:dyDescent="0.25">
      <c r="A15" s="2687" t="s">
        <v>64</v>
      </c>
      <c r="B15" s="603">
        <f t="shared" si="0"/>
        <v>15</v>
      </c>
      <c r="C15" s="604">
        <f t="shared" si="0"/>
        <v>1</v>
      </c>
      <c r="D15" s="605">
        <f t="shared" si="0"/>
        <v>16</v>
      </c>
      <c r="E15" s="604">
        <f t="shared" si="0"/>
        <v>10</v>
      </c>
      <c r="F15" s="604">
        <f t="shared" si="0"/>
        <v>0</v>
      </c>
      <c r="G15" s="605">
        <f t="shared" si="0"/>
        <v>10</v>
      </c>
      <c r="H15" s="604">
        <f t="shared" si="0"/>
        <v>13</v>
      </c>
      <c r="I15" s="606">
        <f t="shared" si="0"/>
        <v>3</v>
      </c>
      <c r="J15" s="605">
        <f t="shared" si="0"/>
        <v>16</v>
      </c>
      <c r="K15" s="604">
        <f t="shared" si="0"/>
        <v>12</v>
      </c>
      <c r="L15" s="606">
        <f t="shared" si="0"/>
        <v>8</v>
      </c>
      <c r="M15" s="605">
        <f t="shared" si="0"/>
        <v>20</v>
      </c>
      <c r="N15" s="604">
        <f t="shared" si="0"/>
        <v>13</v>
      </c>
      <c r="O15" s="606">
        <f t="shared" si="0"/>
        <v>8</v>
      </c>
      <c r="P15" s="607">
        <f t="shared" si="0"/>
        <v>21</v>
      </c>
      <c r="Q15" s="2733">
        <f t="shared" si="1"/>
        <v>63</v>
      </c>
      <c r="R15" s="415">
        <f t="shared" si="1"/>
        <v>20</v>
      </c>
      <c r="S15" s="2734">
        <f t="shared" si="1"/>
        <v>83</v>
      </c>
    </row>
    <row r="16" spans="1:20" s="34" customFormat="1" ht="20.45" customHeight="1" x14ac:dyDescent="0.25">
      <c r="A16" s="2735" t="s">
        <v>65</v>
      </c>
      <c r="B16" s="603">
        <f t="shared" si="0"/>
        <v>24</v>
      </c>
      <c r="C16" s="604">
        <f t="shared" si="0"/>
        <v>0</v>
      </c>
      <c r="D16" s="605">
        <f>D29+D41</f>
        <v>24</v>
      </c>
      <c r="E16" s="604">
        <f t="shared" si="0"/>
        <v>12</v>
      </c>
      <c r="F16" s="604">
        <f t="shared" si="0"/>
        <v>4</v>
      </c>
      <c r="G16" s="605">
        <f>G29+G41</f>
        <v>16</v>
      </c>
      <c r="H16" s="604">
        <f t="shared" si="0"/>
        <v>11</v>
      </c>
      <c r="I16" s="606">
        <f>I29+I41</f>
        <v>4</v>
      </c>
      <c r="J16" s="605">
        <f>J29+J41</f>
        <v>15</v>
      </c>
      <c r="K16" s="604">
        <f>K29+K41</f>
        <v>11</v>
      </c>
      <c r="L16" s="606">
        <f>L29+L41</f>
        <v>5</v>
      </c>
      <c r="M16" s="605">
        <f>M29+M41</f>
        <v>16</v>
      </c>
      <c r="N16" s="604">
        <f t="shared" si="0"/>
        <v>8</v>
      </c>
      <c r="O16" s="606">
        <f t="shared" si="0"/>
        <v>9</v>
      </c>
      <c r="P16" s="607">
        <f t="shared" si="0"/>
        <v>17</v>
      </c>
      <c r="Q16" s="2733">
        <f t="shared" si="1"/>
        <v>66</v>
      </c>
      <c r="R16" s="415">
        <f t="shared" si="1"/>
        <v>22</v>
      </c>
      <c r="S16" s="2734">
        <f t="shared" si="1"/>
        <v>88</v>
      </c>
    </row>
    <row r="17" spans="1:20" s="34" customFormat="1" ht="15.75" customHeight="1" x14ac:dyDescent="0.25">
      <c r="A17" s="2688" t="s">
        <v>347</v>
      </c>
      <c r="B17" s="603">
        <f t="shared" si="0"/>
        <v>12</v>
      </c>
      <c r="C17" s="604">
        <f t="shared" si="0"/>
        <v>1</v>
      </c>
      <c r="D17" s="605">
        <f t="shared" si="0"/>
        <v>13</v>
      </c>
      <c r="E17" s="604">
        <f>E30+E42</f>
        <v>9</v>
      </c>
      <c r="F17" s="604">
        <f t="shared" si="0"/>
        <v>0</v>
      </c>
      <c r="G17" s="605">
        <f t="shared" si="0"/>
        <v>9</v>
      </c>
      <c r="H17" s="604">
        <f t="shared" si="0"/>
        <v>8</v>
      </c>
      <c r="I17" s="606">
        <f t="shared" si="0"/>
        <v>2</v>
      </c>
      <c r="J17" s="605">
        <f t="shared" si="0"/>
        <v>10</v>
      </c>
      <c r="K17" s="604">
        <f t="shared" si="0"/>
        <v>7</v>
      </c>
      <c r="L17" s="606">
        <f t="shared" si="0"/>
        <v>0</v>
      </c>
      <c r="M17" s="605">
        <f t="shared" si="0"/>
        <v>7</v>
      </c>
      <c r="N17" s="604">
        <f t="shared" si="0"/>
        <v>8</v>
      </c>
      <c r="O17" s="606">
        <f t="shared" si="0"/>
        <v>1</v>
      </c>
      <c r="P17" s="607">
        <f t="shared" si="0"/>
        <v>9</v>
      </c>
      <c r="Q17" s="2733">
        <f t="shared" si="1"/>
        <v>44</v>
      </c>
      <c r="R17" s="415">
        <f t="shared" si="1"/>
        <v>4</v>
      </c>
      <c r="S17" s="2734">
        <f t="shared" si="1"/>
        <v>48</v>
      </c>
    </row>
    <row r="18" spans="1:20" s="34" customFormat="1" ht="19.149999999999999" customHeight="1" thickBot="1" x14ac:dyDescent="0.3">
      <c r="A18" s="2736" t="s">
        <v>67</v>
      </c>
      <c r="B18" s="608">
        <f t="shared" si="0"/>
        <v>27</v>
      </c>
      <c r="C18" s="2737">
        <f t="shared" si="0"/>
        <v>2</v>
      </c>
      <c r="D18" s="609">
        <f t="shared" si="0"/>
        <v>29</v>
      </c>
      <c r="E18" s="2737">
        <f t="shared" si="0"/>
        <v>27</v>
      </c>
      <c r="F18" s="2737">
        <f t="shared" si="0"/>
        <v>4</v>
      </c>
      <c r="G18" s="609">
        <f>G31+G43</f>
        <v>31</v>
      </c>
      <c r="H18" s="2737">
        <f t="shared" si="0"/>
        <v>22</v>
      </c>
      <c r="I18" s="610">
        <f t="shared" si="0"/>
        <v>17</v>
      </c>
      <c r="J18" s="609">
        <f>J31+J43</f>
        <v>39</v>
      </c>
      <c r="K18" s="2737">
        <f t="shared" si="0"/>
        <v>22</v>
      </c>
      <c r="L18" s="610">
        <f t="shared" si="0"/>
        <v>6</v>
      </c>
      <c r="M18" s="609">
        <f t="shared" si="0"/>
        <v>28</v>
      </c>
      <c r="N18" s="2737">
        <f t="shared" si="0"/>
        <v>16</v>
      </c>
      <c r="O18" s="610">
        <f>O31+O43</f>
        <v>13</v>
      </c>
      <c r="P18" s="611">
        <f t="shared" si="0"/>
        <v>29</v>
      </c>
      <c r="Q18" s="2738">
        <f>E18+H18+K18+N18+B18</f>
        <v>114</v>
      </c>
      <c r="R18" s="416">
        <f>F18+I18+L18+O18+C18</f>
        <v>42</v>
      </c>
      <c r="S18" s="761">
        <f t="shared" si="1"/>
        <v>156</v>
      </c>
    </row>
    <row r="19" spans="1:20" s="200" customFormat="1" ht="18" customHeight="1" thickBot="1" x14ac:dyDescent="0.3">
      <c r="A19" s="2691" t="s">
        <v>12</v>
      </c>
      <c r="B19" s="2739">
        <f t="shared" ref="B19:P19" si="2">SUM(B9:B18)</f>
        <v>157</v>
      </c>
      <c r="C19" s="417">
        <f t="shared" si="2"/>
        <v>6</v>
      </c>
      <c r="D19" s="418">
        <f t="shared" si="2"/>
        <v>163</v>
      </c>
      <c r="E19" s="2740">
        <f t="shared" si="2"/>
        <v>137</v>
      </c>
      <c r="F19" s="2740">
        <f>SUM(F9:F18)</f>
        <v>11</v>
      </c>
      <c r="G19" s="2740">
        <f t="shared" si="2"/>
        <v>148</v>
      </c>
      <c r="H19" s="2740">
        <f t="shared" si="2"/>
        <v>120</v>
      </c>
      <c r="I19" s="243">
        <f t="shared" si="2"/>
        <v>42</v>
      </c>
      <c r="J19" s="244">
        <f t="shared" si="2"/>
        <v>162</v>
      </c>
      <c r="K19" s="2740">
        <f t="shared" si="2"/>
        <v>109</v>
      </c>
      <c r="L19" s="243">
        <f t="shared" si="2"/>
        <v>32</v>
      </c>
      <c r="M19" s="244">
        <f t="shared" si="2"/>
        <v>141</v>
      </c>
      <c r="N19" s="2740">
        <f>SUM(N9:N18)</f>
        <v>106</v>
      </c>
      <c r="O19" s="243">
        <f t="shared" si="2"/>
        <v>50</v>
      </c>
      <c r="P19" s="245">
        <f t="shared" si="2"/>
        <v>156</v>
      </c>
      <c r="Q19" s="2741">
        <f t="shared" si="1"/>
        <v>629</v>
      </c>
      <c r="R19" s="419">
        <f>F19+I19+L19+O19+C19</f>
        <v>141</v>
      </c>
      <c r="S19" s="2742">
        <f t="shared" si="1"/>
        <v>770</v>
      </c>
    </row>
    <row r="20" spans="1:20" s="34" customFormat="1" ht="15.6" customHeight="1" thickBot="1" x14ac:dyDescent="0.3">
      <c r="A20" s="2801" t="s">
        <v>23</v>
      </c>
      <c r="B20" s="2802"/>
      <c r="C20" s="2803"/>
      <c r="D20" s="2804"/>
      <c r="E20" s="2805"/>
      <c r="F20" s="2805"/>
      <c r="G20" s="2806"/>
      <c r="H20" s="2805"/>
      <c r="I20" s="2807"/>
      <c r="J20" s="2806"/>
      <c r="K20" s="2805"/>
      <c r="L20" s="2807"/>
      <c r="M20" s="2806"/>
      <c r="N20" s="2805"/>
      <c r="O20" s="2807"/>
      <c r="P20" s="2808"/>
      <c r="Q20" s="2809"/>
      <c r="R20" s="2810"/>
      <c r="S20" s="2784"/>
    </row>
    <row r="21" spans="1:20" s="34" customFormat="1" ht="16.149999999999999" customHeight="1" thickBot="1" x14ac:dyDescent="0.3">
      <c r="A21" s="2709" t="s">
        <v>11</v>
      </c>
      <c r="B21" s="2811"/>
      <c r="C21" s="2812"/>
      <c r="D21" s="2813"/>
      <c r="E21" s="2805"/>
      <c r="F21" s="2805"/>
      <c r="G21" s="2806"/>
      <c r="H21" s="2805"/>
      <c r="I21" s="2807"/>
      <c r="J21" s="2806"/>
      <c r="K21" s="2805"/>
      <c r="L21" s="2807"/>
      <c r="M21" s="2806"/>
      <c r="N21" s="2805"/>
      <c r="O21" s="2807"/>
      <c r="P21" s="2808"/>
      <c r="Q21" s="2809"/>
      <c r="R21" s="2810"/>
      <c r="S21" s="2784"/>
    </row>
    <row r="22" spans="1:20" s="34" customFormat="1" ht="21" customHeight="1" x14ac:dyDescent="0.25">
      <c r="A22" s="2682" t="s">
        <v>60</v>
      </c>
      <c r="B22" s="2763">
        <v>20</v>
      </c>
      <c r="C22" s="2767">
        <v>0</v>
      </c>
      <c r="D22" s="2766">
        <f>B22+C22</f>
        <v>20</v>
      </c>
      <c r="E22" s="2764">
        <v>20</v>
      </c>
      <c r="F22" s="2764">
        <v>0</v>
      </c>
      <c r="G22" s="2765">
        <f t="shared" ref="G22:G27" si="3">E22+F22</f>
        <v>20</v>
      </c>
      <c r="H22" s="2764">
        <v>14</v>
      </c>
      <c r="I22" s="2767">
        <v>5</v>
      </c>
      <c r="J22" s="2765">
        <f t="shared" ref="J22:J30" si="4">H22+I22</f>
        <v>19</v>
      </c>
      <c r="K22" s="2764">
        <v>10</v>
      </c>
      <c r="L22" s="2767">
        <v>5</v>
      </c>
      <c r="M22" s="2765">
        <f t="shared" ref="M22:M31" si="5">K22+L22</f>
        <v>15</v>
      </c>
      <c r="N22" s="2764">
        <v>20</v>
      </c>
      <c r="O22" s="2767">
        <v>1</v>
      </c>
      <c r="P22" s="2768">
        <f t="shared" ref="P22:P28" si="6">N22+O22</f>
        <v>21</v>
      </c>
      <c r="Q22" s="2733">
        <f>E22+H22+K22+N22+B22</f>
        <v>84</v>
      </c>
      <c r="R22" s="415">
        <f>F22+I22+L22+O22+C22</f>
        <v>11</v>
      </c>
      <c r="S22" s="2734">
        <f>G22+J22+M22+P22+D22</f>
        <v>95</v>
      </c>
    </row>
    <row r="23" spans="1:20" s="34" customFormat="1" ht="20.45" customHeight="1" x14ac:dyDescent="0.25">
      <c r="A23" s="2682" t="s">
        <v>61</v>
      </c>
      <c r="B23" s="612">
        <v>21</v>
      </c>
      <c r="C23" s="614">
        <v>2</v>
      </c>
      <c r="D23" s="615">
        <f>B23+C23</f>
        <v>23</v>
      </c>
      <c r="E23" s="614">
        <v>14</v>
      </c>
      <c r="F23" s="614">
        <v>2</v>
      </c>
      <c r="G23" s="615">
        <f t="shared" si="3"/>
        <v>16</v>
      </c>
      <c r="H23" s="614">
        <v>14</v>
      </c>
      <c r="I23" s="613">
        <v>2</v>
      </c>
      <c r="J23" s="615">
        <f t="shared" si="4"/>
        <v>16</v>
      </c>
      <c r="K23" s="614">
        <v>9</v>
      </c>
      <c r="L23" s="613">
        <v>1</v>
      </c>
      <c r="M23" s="615">
        <f t="shared" si="5"/>
        <v>10</v>
      </c>
      <c r="N23" s="614">
        <v>22</v>
      </c>
      <c r="O23" s="613">
        <v>4</v>
      </c>
      <c r="P23" s="616">
        <f t="shared" si="6"/>
        <v>26</v>
      </c>
      <c r="Q23" s="2733">
        <f t="shared" ref="Q23:S24" si="7">E23+H23+K23+N23+B23</f>
        <v>80</v>
      </c>
      <c r="R23" s="415">
        <f t="shared" si="7"/>
        <v>11</v>
      </c>
      <c r="S23" s="2734">
        <f t="shared" si="7"/>
        <v>91</v>
      </c>
    </row>
    <row r="24" spans="1:20" s="34" customFormat="1" ht="16.149999999999999" customHeight="1" x14ac:dyDescent="0.25">
      <c r="A24" s="2685" t="s">
        <v>62</v>
      </c>
      <c r="B24" s="612">
        <v>21</v>
      </c>
      <c r="C24" s="614">
        <v>0</v>
      </c>
      <c r="D24" s="615">
        <f t="shared" ref="D24:D31" si="8">B24+C24</f>
        <v>21</v>
      </c>
      <c r="E24" s="614">
        <v>21</v>
      </c>
      <c r="F24" s="614">
        <v>1</v>
      </c>
      <c r="G24" s="615">
        <f t="shared" si="3"/>
        <v>22</v>
      </c>
      <c r="H24" s="614">
        <v>20</v>
      </c>
      <c r="I24" s="613">
        <v>8</v>
      </c>
      <c r="J24" s="615">
        <f t="shared" si="4"/>
        <v>28</v>
      </c>
      <c r="K24" s="614">
        <v>18</v>
      </c>
      <c r="L24" s="613">
        <v>6</v>
      </c>
      <c r="M24" s="615">
        <f t="shared" si="5"/>
        <v>24</v>
      </c>
      <c r="N24" s="614">
        <v>14</v>
      </c>
      <c r="O24" s="613">
        <v>12</v>
      </c>
      <c r="P24" s="616">
        <f t="shared" si="6"/>
        <v>26</v>
      </c>
      <c r="Q24" s="2733">
        <f t="shared" si="7"/>
        <v>94</v>
      </c>
      <c r="R24" s="415">
        <f>F24+I24+L24+O24+C24</f>
        <v>27</v>
      </c>
      <c r="S24" s="2734">
        <f t="shared" si="7"/>
        <v>121</v>
      </c>
    </row>
    <row r="25" spans="1:20" s="34" customFormat="1" ht="15.6" customHeight="1" x14ac:dyDescent="0.25">
      <c r="A25" s="2685" t="s">
        <v>63</v>
      </c>
      <c r="B25" s="612">
        <v>14</v>
      </c>
      <c r="C25" s="614">
        <v>0</v>
      </c>
      <c r="D25" s="615">
        <f t="shared" si="8"/>
        <v>14</v>
      </c>
      <c r="E25" s="614">
        <v>12</v>
      </c>
      <c r="F25" s="614">
        <v>0</v>
      </c>
      <c r="G25" s="615">
        <f t="shared" si="3"/>
        <v>12</v>
      </c>
      <c r="H25" s="614">
        <v>9</v>
      </c>
      <c r="I25" s="613">
        <v>0</v>
      </c>
      <c r="J25" s="615">
        <f t="shared" si="4"/>
        <v>9</v>
      </c>
      <c r="K25" s="614">
        <v>9</v>
      </c>
      <c r="L25" s="613">
        <v>0</v>
      </c>
      <c r="M25" s="615">
        <f t="shared" si="5"/>
        <v>9</v>
      </c>
      <c r="N25" s="614">
        <v>5</v>
      </c>
      <c r="O25" s="613">
        <v>2</v>
      </c>
      <c r="P25" s="616">
        <f t="shared" si="6"/>
        <v>7</v>
      </c>
      <c r="Q25" s="2733">
        <f>E25+H25+K25+N25+B25</f>
        <v>49</v>
      </c>
      <c r="R25" s="415">
        <f t="shared" ref="R25:R31" si="9">F25+I25+L25+O25+C25</f>
        <v>2</v>
      </c>
      <c r="S25" s="2734">
        <f>G25+J25+M25+P25+D25</f>
        <v>51</v>
      </c>
      <c r="T25" s="34" t="s">
        <v>285</v>
      </c>
    </row>
    <row r="26" spans="1:20" s="34" customFormat="1" ht="15.6" customHeight="1" x14ac:dyDescent="0.25">
      <c r="A26" s="2685" t="s">
        <v>313</v>
      </c>
      <c r="B26" s="612">
        <v>1</v>
      </c>
      <c r="C26" s="614">
        <v>0</v>
      </c>
      <c r="D26" s="615">
        <f t="shared" si="8"/>
        <v>1</v>
      </c>
      <c r="E26" s="614">
        <v>11</v>
      </c>
      <c r="F26" s="614">
        <v>0</v>
      </c>
      <c r="G26" s="615">
        <f t="shared" si="3"/>
        <v>11</v>
      </c>
      <c r="H26" s="614">
        <v>8</v>
      </c>
      <c r="I26" s="613">
        <v>0</v>
      </c>
      <c r="J26" s="615">
        <f t="shared" si="4"/>
        <v>8</v>
      </c>
      <c r="K26" s="614">
        <v>10</v>
      </c>
      <c r="L26" s="613">
        <v>1</v>
      </c>
      <c r="M26" s="615">
        <f t="shared" si="5"/>
        <v>11</v>
      </c>
      <c r="N26" s="614">
        <v>0</v>
      </c>
      <c r="O26" s="613">
        <v>0</v>
      </c>
      <c r="P26" s="616">
        <f t="shared" si="6"/>
        <v>0</v>
      </c>
      <c r="Q26" s="2733">
        <f>E26+H26+K26+N26+B26</f>
        <v>30</v>
      </c>
      <c r="R26" s="415">
        <f t="shared" si="9"/>
        <v>1</v>
      </c>
      <c r="S26" s="2734">
        <f>G26+J26+M26+P26+D26</f>
        <v>31</v>
      </c>
    </row>
    <row r="27" spans="1:20" s="34" customFormat="1" ht="16.899999999999999" customHeight="1" x14ac:dyDescent="0.25">
      <c r="A27" s="2686" t="s">
        <v>47</v>
      </c>
      <c r="B27" s="612">
        <v>0</v>
      </c>
      <c r="C27" s="614">
        <v>0</v>
      </c>
      <c r="D27" s="615">
        <f t="shared" si="8"/>
        <v>0</v>
      </c>
      <c r="E27" s="614">
        <v>0</v>
      </c>
      <c r="F27" s="614">
        <v>0</v>
      </c>
      <c r="G27" s="615">
        <f t="shared" si="3"/>
        <v>0</v>
      </c>
      <c r="H27" s="614">
        <v>0</v>
      </c>
      <c r="I27" s="613">
        <v>0</v>
      </c>
      <c r="J27" s="615">
        <f t="shared" si="4"/>
        <v>0</v>
      </c>
      <c r="K27" s="614">
        <v>0</v>
      </c>
      <c r="L27" s="613">
        <v>0</v>
      </c>
      <c r="M27" s="615">
        <f t="shared" si="5"/>
        <v>0</v>
      </c>
      <c r="N27" s="614">
        <v>0</v>
      </c>
      <c r="O27" s="613">
        <v>0</v>
      </c>
      <c r="P27" s="616">
        <f t="shared" si="6"/>
        <v>0</v>
      </c>
      <c r="Q27" s="2733">
        <f>E27+H27+K27+N27+B27</f>
        <v>0</v>
      </c>
      <c r="R27" s="415">
        <f t="shared" si="9"/>
        <v>0</v>
      </c>
      <c r="S27" s="2734">
        <f>G27+J27+M27+P27+D27</f>
        <v>0</v>
      </c>
    </row>
    <row r="28" spans="1:20" s="34" customFormat="1" ht="16.5" customHeight="1" x14ac:dyDescent="0.25">
      <c r="A28" s="2687" t="s">
        <v>64</v>
      </c>
      <c r="B28" s="612">
        <v>15</v>
      </c>
      <c r="C28" s="614">
        <v>1</v>
      </c>
      <c r="D28" s="615">
        <f t="shared" si="8"/>
        <v>16</v>
      </c>
      <c r="E28" s="614">
        <v>10</v>
      </c>
      <c r="F28" s="614">
        <v>0</v>
      </c>
      <c r="G28" s="615">
        <f>E28+F28</f>
        <v>10</v>
      </c>
      <c r="H28" s="614">
        <v>13</v>
      </c>
      <c r="I28" s="613">
        <v>3</v>
      </c>
      <c r="J28" s="615">
        <f t="shared" si="4"/>
        <v>16</v>
      </c>
      <c r="K28" s="614">
        <v>12</v>
      </c>
      <c r="L28" s="613">
        <v>8</v>
      </c>
      <c r="M28" s="615">
        <f t="shared" si="5"/>
        <v>20</v>
      </c>
      <c r="N28" s="614">
        <v>13</v>
      </c>
      <c r="O28" s="613">
        <v>8</v>
      </c>
      <c r="P28" s="616">
        <f t="shared" si="6"/>
        <v>21</v>
      </c>
      <c r="Q28" s="2733">
        <f>E28+H28+K28+N28+B28</f>
        <v>63</v>
      </c>
      <c r="R28" s="415">
        <f t="shared" si="9"/>
        <v>20</v>
      </c>
      <c r="S28" s="2734">
        <f>G28+J28+M28+P28+D28</f>
        <v>83</v>
      </c>
    </row>
    <row r="29" spans="1:20" s="34" customFormat="1" ht="13.9" customHeight="1" x14ac:dyDescent="0.25">
      <c r="A29" s="2735" t="s">
        <v>65</v>
      </c>
      <c r="B29" s="612">
        <v>24</v>
      </c>
      <c r="C29" s="614">
        <v>0</v>
      </c>
      <c r="D29" s="615">
        <f t="shared" si="8"/>
        <v>24</v>
      </c>
      <c r="E29" s="614">
        <v>12</v>
      </c>
      <c r="F29" s="614">
        <v>4</v>
      </c>
      <c r="G29" s="615">
        <f>E29+F29</f>
        <v>16</v>
      </c>
      <c r="H29" s="614">
        <v>11</v>
      </c>
      <c r="I29" s="613">
        <v>3</v>
      </c>
      <c r="J29" s="615">
        <f t="shared" si="4"/>
        <v>14</v>
      </c>
      <c r="K29" s="614">
        <v>11</v>
      </c>
      <c r="L29" s="613">
        <v>5</v>
      </c>
      <c r="M29" s="615">
        <f t="shared" si="5"/>
        <v>16</v>
      </c>
      <c r="N29" s="614">
        <v>8</v>
      </c>
      <c r="O29" s="613">
        <v>9</v>
      </c>
      <c r="P29" s="616">
        <f>O29+N29</f>
        <v>17</v>
      </c>
      <c r="Q29" s="2733">
        <f t="shared" ref="Q29:S31" si="10">E29+H29+K29+N29+B29</f>
        <v>66</v>
      </c>
      <c r="R29" s="415">
        <f>F29+I29+L29+O29+C29</f>
        <v>21</v>
      </c>
      <c r="S29" s="2734">
        <f t="shared" si="10"/>
        <v>87</v>
      </c>
    </row>
    <row r="30" spans="1:20" s="34" customFormat="1" ht="14.25" customHeight="1" x14ac:dyDescent="0.25">
      <c r="A30" s="2688" t="s">
        <v>284</v>
      </c>
      <c r="B30" s="612">
        <v>12</v>
      </c>
      <c r="C30" s="614">
        <v>1</v>
      </c>
      <c r="D30" s="615">
        <f t="shared" si="8"/>
        <v>13</v>
      </c>
      <c r="E30" s="614">
        <v>9</v>
      </c>
      <c r="F30" s="614">
        <v>0</v>
      </c>
      <c r="G30" s="615">
        <f>E30+F30</f>
        <v>9</v>
      </c>
      <c r="H30" s="614">
        <v>7</v>
      </c>
      <c r="I30" s="613">
        <v>2</v>
      </c>
      <c r="J30" s="615">
        <f t="shared" si="4"/>
        <v>9</v>
      </c>
      <c r="K30" s="614">
        <v>7</v>
      </c>
      <c r="L30" s="613">
        <v>0</v>
      </c>
      <c r="M30" s="615">
        <f t="shared" si="5"/>
        <v>7</v>
      </c>
      <c r="N30" s="614">
        <v>8</v>
      </c>
      <c r="O30" s="613">
        <v>1</v>
      </c>
      <c r="P30" s="616">
        <f>O30+N30</f>
        <v>9</v>
      </c>
      <c r="Q30" s="2733">
        <f>E30+H30+K30+N30+B30</f>
        <v>43</v>
      </c>
      <c r="R30" s="415">
        <f t="shared" si="9"/>
        <v>4</v>
      </c>
      <c r="S30" s="2734">
        <f t="shared" si="10"/>
        <v>47</v>
      </c>
    </row>
    <row r="31" spans="1:20" s="34" customFormat="1" ht="13.9" customHeight="1" x14ac:dyDescent="0.25">
      <c r="A31" s="2744" t="s">
        <v>67</v>
      </c>
      <c r="B31" s="612">
        <v>27</v>
      </c>
      <c r="C31" s="614">
        <v>2</v>
      </c>
      <c r="D31" s="615">
        <f t="shared" si="8"/>
        <v>29</v>
      </c>
      <c r="E31" s="614">
        <v>27</v>
      </c>
      <c r="F31" s="614">
        <v>4</v>
      </c>
      <c r="G31" s="615">
        <f>E31+F31</f>
        <v>31</v>
      </c>
      <c r="H31" s="614">
        <v>22</v>
      </c>
      <c r="I31" s="613">
        <v>17</v>
      </c>
      <c r="J31" s="615">
        <f>H31+I31</f>
        <v>39</v>
      </c>
      <c r="K31" s="614">
        <v>22</v>
      </c>
      <c r="L31" s="613">
        <v>5</v>
      </c>
      <c r="M31" s="615">
        <f t="shared" si="5"/>
        <v>27</v>
      </c>
      <c r="N31" s="614">
        <v>16</v>
      </c>
      <c r="O31" s="613">
        <v>13</v>
      </c>
      <c r="P31" s="616">
        <f>O31+N31</f>
        <v>29</v>
      </c>
      <c r="Q31" s="2733">
        <f>E31+H31+K31+N31+B31</f>
        <v>114</v>
      </c>
      <c r="R31" s="415">
        <f t="shared" si="9"/>
        <v>41</v>
      </c>
      <c r="S31" s="2734">
        <f t="shared" si="10"/>
        <v>155</v>
      </c>
    </row>
    <row r="32" spans="1:20" s="200" customFormat="1" ht="16.5" customHeight="1" thickBot="1" x14ac:dyDescent="0.3">
      <c r="A32" s="2745" t="s">
        <v>8</v>
      </c>
      <c r="B32" s="2746">
        <f>SUM(B21:B31)</f>
        <v>155</v>
      </c>
      <c r="C32" s="2747">
        <f>SUM(C21:C31)</f>
        <v>6</v>
      </c>
      <c r="D32" s="2748">
        <f>B32+C32</f>
        <v>161</v>
      </c>
      <c r="E32" s="2749">
        <f t="shared" ref="E32:P32" si="11">SUM(E22:E31)</f>
        <v>136</v>
      </c>
      <c r="F32" s="2749">
        <f t="shared" si="11"/>
        <v>11</v>
      </c>
      <c r="G32" s="2748">
        <f t="shared" si="11"/>
        <v>147</v>
      </c>
      <c r="H32" s="2749">
        <f t="shared" si="11"/>
        <v>118</v>
      </c>
      <c r="I32" s="2750">
        <f t="shared" si="11"/>
        <v>40</v>
      </c>
      <c r="J32" s="2748">
        <f t="shared" si="11"/>
        <v>158</v>
      </c>
      <c r="K32" s="2749">
        <f t="shared" si="11"/>
        <v>108</v>
      </c>
      <c r="L32" s="2750">
        <f t="shared" si="11"/>
        <v>31</v>
      </c>
      <c r="M32" s="2748">
        <f t="shared" si="11"/>
        <v>139</v>
      </c>
      <c r="N32" s="2749">
        <f t="shared" si="11"/>
        <v>106</v>
      </c>
      <c r="O32" s="2750">
        <f t="shared" si="11"/>
        <v>50</v>
      </c>
      <c r="P32" s="2751">
        <f t="shared" si="11"/>
        <v>156</v>
      </c>
      <c r="Q32" s="2752">
        <f>E32+H32+K32+N32+B32</f>
        <v>623</v>
      </c>
      <c r="R32" s="2753">
        <f>F32+I32+L32+O32+C32</f>
        <v>138</v>
      </c>
      <c r="S32" s="2754">
        <f>G32+J32+M32+P32+D32</f>
        <v>761</v>
      </c>
    </row>
    <row r="33" spans="1:61" s="34" customFormat="1" ht="14.45" customHeight="1" thickBot="1" x14ac:dyDescent="0.3">
      <c r="A33" s="2755" t="s">
        <v>55</v>
      </c>
      <c r="B33" s="2756"/>
      <c r="C33" s="2757"/>
      <c r="D33" s="2758"/>
      <c r="E33" s="2759"/>
      <c r="F33" s="2759"/>
      <c r="G33" s="2760"/>
      <c r="H33" s="2759"/>
      <c r="I33" s="2761"/>
      <c r="J33" s="2760"/>
      <c r="K33" s="2759"/>
      <c r="L33" s="2761"/>
      <c r="M33" s="2760"/>
      <c r="N33" s="2759"/>
      <c r="O33" s="2761"/>
      <c r="P33" s="2762"/>
      <c r="Q33" s="2782"/>
      <c r="R33" s="2783"/>
      <c r="S33" s="2784"/>
    </row>
    <row r="34" spans="1:61" s="34" customFormat="1" ht="13.9" customHeight="1" x14ac:dyDescent="0.25">
      <c r="A34" s="2682" t="s">
        <v>60</v>
      </c>
      <c r="B34" s="2763">
        <v>0</v>
      </c>
      <c r="C34" s="2764">
        <v>0</v>
      </c>
      <c r="D34" s="2765">
        <f>B34+C34</f>
        <v>0</v>
      </c>
      <c r="E34" s="2764">
        <v>0</v>
      </c>
      <c r="F34" s="2764">
        <v>0</v>
      </c>
      <c r="G34" s="2766">
        <f>E34+F34</f>
        <v>0</v>
      </c>
      <c r="H34" s="2764">
        <v>1</v>
      </c>
      <c r="I34" s="2767">
        <v>0</v>
      </c>
      <c r="J34" s="2765">
        <f>H34+I34</f>
        <v>1</v>
      </c>
      <c r="K34" s="2764">
        <v>0</v>
      </c>
      <c r="L34" s="2767">
        <v>0</v>
      </c>
      <c r="M34" s="2765">
        <f t="shared" ref="M34:M43" si="12">K34+L34</f>
        <v>0</v>
      </c>
      <c r="N34" s="2764">
        <v>0</v>
      </c>
      <c r="O34" s="2767">
        <v>0</v>
      </c>
      <c r="P34" s="2768">
        <f t="shared" ref="P34:P43" si="13">N34+O34</f>
        <v>0</v>
      </c>
      <c r="Q34" s="2787">
        <f>E34+H34+K34+N34+B34</f>
        <v>1</v>
      </c>
      <c r="R34" s="2788">
        <f>F34+I34+L34+O34+C34</f>
        <v>0</v>
      </c>
      <c r="S34" s="2789">
        <f>G34+J34+M34+P34+D34</f>
        <v>1</v>
      </c>
    </row>
    <row r="35" spans="1:61" s="34" customFormat="1" ht="15.75" customHeight="1" x14ac:dyDescent="0.25">
      <c r="A35" s="2682" t="s">
        <v>61</v>
      </c>
      <c r="B35" s="612">
        <v>0</v>
      </c>
      <c r="C35" s="614">
        <v>0</v>
      </c>
      <c r="D35" s="615">
        <f t="shared" ref="D35:D43" si="14">B35+C35</f>
        <v>0</v>
      </c>
      <c r="E35" s="614">
        <v>0</v>
      </c>
      <c r="F35" s="614">
        <v>0</v>
      </c>
      <c r="G35" s="2766">
        <f>E35+F35</f>
        <v>0</v>
      </c>
      <c r="H35" s="614">
        <v>0</v>
      </c>
      <c r="I35" s="613">
        <v>0</v>
      </c>
      <c r="J35" s="615">
        <f>H35+I35</f>
        <v>0</v>
      </c>
      <c r="K35" s="614">
        <v>0</v>
      </c>
      <c r="L35" s="613">
        <v>0</v>
      </c>
      <c r="M35" s="615">
        <f t="shared" si="12"/>
        <v>0</v>
      </c>
      <c r="N35" s="614">
        <v>0</v>
      </c>
      <c r="O35" s="613">
        <v>0</v>
      </c>
      <c r="P35" s="2768">
        <f t="shared" si="13"/>
        <v>0</v>
      </c>
      <c r="Q35" s="2790">
        <f t="shared" ref="Q35:S44" si="15">E35+H35+K35+N35+B35</f>
        <v>0</v>
      </c>
      <c r="R35" s="2791">
        <f t="shared" si="15"/>
        <v>0</v>
      </c>
      <c r="S35" s="2792">
        <f t="shared" si="15"/>
        <v>0</v>
      </c>
    </row>
    <row r="36" spans="1:61" s="34" customFormat="1" ht="16.5" customHeight="1" x14ac:dyDescent="0.25">
      <c r="A36" s="2685" t="s">
        <v>62</v>
      </c>
      <c r="B36" s="612">
        <v>0</v>
      </c>
      <c r="C36" s="614">
        <v>0</v>
      </c>
      <c r="D36" s="615">
        <f t="shared" si="14"/>
        <v>0</v>
      </c>
      <c r="E36" s="614">
        <v>1</v>
      </c>
      <c r="F36" s="614">
        <v>0</v>
      </c>
      <c r="G36" s="2766">
        <f>E36+F36</f>
        <v>1</v>
      </c>
      <c r="H36" s="614">
        <v>0</v>
      </c>
      <c r="I36" s="613">
        <v>0</v>
      </c>
      <c r="J36" s="615">
        <f>H36+I36</f>
        <v>0</v>
      </c>
      <c r="K36" s="614">
        <v>0</v>
      </c>
      <c r="L36" s="613">
        <v>0</v>
      </c>
      <c r="M36" s="615">
        <f>K36+L36</f>
        <v>0</v>
      </c>
      <c r="N36" s="614">
        <v>0</v>
      </c>
      <c r="O36" s="613">
        <v>0</v>
      </c>
      <c r="P36" s="616">
        <f t="shared" si="13"/>
        <v>0</v>
      </c>
      <c r="Q36" s="2790">
        <f t="shared" si="15"/>
        <v>1</v>
      </c>
      <c r="R36" s="2791">
        <f t="shared" si="15"/>
        <v>0</v>
      </c>
      <c r="S36" s="2792">
        <f t="shared" si="15"/>
        <v>1</v>
      </c>
    </row>
    <row r="37" spans="1:61" s="34" customFormat="1" ht="16.899999999999999" customHeight="1" x14ac:dyDescent="0.25">
      <c r="A37" s="2685" t="s">
        <v>63</v>
      </c>
      <c r="B37" s="612">
        <v>2</v>
      </c>
      <c r="C37" s="614">
        <v>0</v>
      </c>
      <c r="D37" s="615">
        <f t="shared" si="14"/>
        <v>2</v>
      </c>
      <c r="E37" s="614">
        <v>0</v>
      </c>
      <c r="F37" s="614">
        <v>0</v>
      </c>
      <c r="G37" s="2766">
        <f>E37+F37</f>
        <v>0</v>
      </c>
      <c r="H37" s="614">
        <v>0</v>
      </c>
      <c r="I37" s="613">
        <v>1</v>
      </c>
      <c r="J37" s="615">
        <f>H37+I37</f>
        <v>1</v>
      </c>
      <c r="K37" s="614">
        <v>1</v>
      </c>
      <c r="L37" s="613">
        <v>0</v>
      </c>
      <c r="M37" s="615">
        <f t="shared" si="12"/>
        <v>1</v>
      </c>
      <c r="N37" s="614">
        <v>0</v>
      </c>
      <c r="O37" s="613">
        <v>0</v>
      </c>
      <c r="P37" s="616">
        <f t="shared" si="13"/>
        <v>0</v>
      </c>
      <c r="Q37" s="2790">
        <f t="shared" si="15"/>
        <v>3</v>
      </c>
      <c r="R37" s="2791">
        <f t="shared" si="15"/>
        <v>1</v>
      </c>
      <c r="S37" s="2792">
        <f t="shared" si="15"/>
        <v>4</v>
      </c>
    </row>
    <row r="38" spans="1:61" s="34" customFormat="1" ht="16.899999999999999" customHeight="1" x14ac:dyDescent="0.25">
      <c r="A38" s="2685" t="s">
        <v>313</v>
      </c>
      <c r="B38" s="612">
        <v>0</v>
      </c>
      <c r="C38" s="614">
        <v>0</v>
      </c>
      <c r="D38" s="615">
        <f t="shared" si="14"/>
        <v>0</v>
      </c>
      <c r="E38" s="614">
        <v>0</v>
      </c>
      <c r="F38" s="614">
        <v>0</v>
      </c>
      <c r="G38" s="2743">
        <f>F38+E38</f>
        <v>0</v>
      </c>
      <c r="H38" s="614">
        <v>0</v>
      </c>
      <c r="I38" s="613">
        <v>0</v>
      </c>
      <c r="J38" s="2743">
        <f>H38+I38</f>
        <v>0</v>
      </c>
      <c r="K38" s="614">
        <v>0</v>
      </c>
      <c r="L38" s="613">
        <v>0</v>
      </c>
      <c r="M38" s="615">
        <f t="shared" si="12"/>
        <v>0</v>
      </c>
      <c r="N38" s="614">
        <v>0</v>
      </c>
      <c r="O38" s="613">
        <v>0</v>
      </c>
      <c r="P38" s="616">
        <f t="shared" si="13"/>
        <v>0</v>
      </c>
      <c r="Q38" s="2790">
        <f>E38+H38+K38+N38+B38</f>
        <v>0</v>
      </c>
      <c r="R38" s="2791">
        <f>F38+I38+L38+O38+C38</f>
        <v>0</v>
      </c>
      <c r="S38" s="2792">
        <f t="shared" si="15"/>
        <v>0</v>
      </c>
    </row>
    <row r="39" spans="1:61" s="34" customFormat="1" ht="15.75" customHeight="1" x14ac:dyDescent="0.25">
      <c r="A39" s="2686" t="s">
        <v>47</v>
      </c>
      <c r="B39" s="612">
        <v>0</v>
      </c>
      <c r="C39" s="614">
        <v>0</v>
      </c>
      <c r="D39" s="615">
        <f t="shared" si="14"/>
        <v>0</v>
      </c>
      <c r="E39" s="614">
        <f>G39-F39</f>
        <v>0</v>
      </c>
      <c r="F39" s="614">
        <v>0</v>
      </c>
      <c r="G39" s="2743">
        <v>0</v>
      </c>
      <c r="H39" s="614">
        <f>J39-I39</f>
        <v>0</v>
      </c>
      <c r="I39" s="613">
        <v>0</v>
      </c>
      <c r="J39" s="2743">
        <v>0</v>
      </c>
      <c r="K39" s="614">
        <v>0</v>
      </c>
      <c r="L39" s="613">
        <v>0</v>
      </c>
      <c r="M39" s="615">
        <f t="shared" si="12"/>
        <v>0</v>
      </c>
      <c r="N39" s="614">
        <v>0</v>
      </c>
      <c r="O39" s="613">
        <v>0</v>
      </c>
      <c r="P39" s="616">
        <f t="shared" si="13"/>
        <v>0</v>
      </c>
      <c r="Q39" s="2790">
        <f t="shared" si="15"/>
        <v>0</v>
      </c>
      <c r="R39" s="2791">
        <f t="shared" si="15"/>
        <v>0</v>
      </c>
      <c r="S39" s="2792">
        <f t="shared" si="15"/>
        <v>0</v>
      </c>
    </row>
    <row r="40" spans="1:61" s="34" customFormat="1" ht="12" customHeight="1" x14ac:dyDescent="0.25">
      <c r="A40" s="2687" t="s">
        <v>64</v>
      </c>
      <c r="B40" s="612">
        <v>0</v>
      </c>
      <c r="C40" s="614">
        <v>0</v>
      </c>
      <c r="D40" s="615">
        <f t="shared" si="14"/>
        <v>0</v>
      </c>
      <c r="E40" s="614">
        <v>0</v>
      </c>
      <c r="F40" s="614">
        <v>0</v>
      </c>
      <c r="G40" s="2743">
        <f>+E40+F40</f>
        <v>0</v>
      </c>
      <c r="H40" s="614">
        <v>0</v>
      </c>
      <c r="I40" s="613">
        <v>0</v>
      </c>
      <c r="J40" s="615">
        <f>H40+I40</f>
        <v>0</v>
      </c>
      <c r="K40" s="614">
        <v>0</v>
      </c>
      <c r="L40" s="613">
        <v>0</v>
      </c>
      <c r="M40" s="615">
        <f t="shared" si="12"/>
        <v>0</v>
      </c>
      <c r="N40" s="614">
        <v>0</v>
      </c>
      <c r="O40" s="613">
        <v>0</v>
      </c>
      <c r="P40" s="616">
        <f t="shared" si="13"/>
        <v>0</v>
      </c>
      <c r="Q40" s="2790">
        <f t="shared" si="15"/>
        <v>0</v>
      </c>
      <c r="R40" s="2791">
        <f t="shared" si="15"/>
        <v>0</v>
      </c>
      <c r="S40" s="2792">
        <f t="shared" si="15"/>
        <v>0</v>
      </c>
    </row>
    <row r="41" spans="1:61" s="34" customFormat="1" ht="16.149999999999999" customHeight="1" x14ac:dyDescent="0.25">
      <c r="A41" s="2735" t="s">
        <v>65</v>
      </c>
      <c r="B41" s="612">
        <v>0</v>
      </c>
      <c r="C41" s="614">
        <v>0</v>
      </c>
      <c r="D41" s="615">
        <f t="shared" si="14"/>
        <v>0</v>
      </c>
      <c r="E41" s="614">
        <v>0</v>
      </c>
      <c r="F41" s="614">
        <v>0</v>
      </c>
      <c r="G41" s="2743">
        <f>+E41+F41</f>
        <v>0</v>
      </c>
      <c r="H41" s="614">
        <v>0</v>
      </c>
      <c r="I41" s="613">
        <v>1</v>
      </c>
      <c r="J41" s="615">
        <f>H41+I41</f>
        <v>1</v>
      </c>
      <c r="K41" s="614">
        <v>0</v>
      </c>
      <c r="L41" s="613">
        <v>0</v>
      </c>
      <c r="M41" s="615">
        <f t="shared" si="12"/>
        <v>0</v>
      </c>
      <c r="N41" s="614">
        <v>0</v>
      </c>
      <c r="O41" s="613">
        <v>0</v>
      </c>
      <c r="P41" s="616">
        <f t="shared" si="13"/>
        <v>0</v>
      </c>
      <c r="Q41" s="2790">
        <f t="shared" si="15"/>
        <v>0</v>
      </c>
      <c r="R41" s="2791">
        <f t="shared" si="15"/>
        <v>1</v>
      </c>
      <c r="S41" s="2792">
        <f t="shared" si="15"/>
        <v>1</v>
      </c>
    </row>
    <row r="42" spans="1:61" s="34" customFormat="1" ht="19.899999999999999" customHeight="1" x14ac:dyDescent="0.25">
      <c r="A42" s="2688" t="s">
        <v>284</v>
      </c>
      <c r="B42" s="612">
        <v>0</v>
      </c>
      <c r="C42" s="614">
        <v>0</v>
      </c>
      <c r="D42" s="615">
        <f t="shared" si="14"/>
        <v>0</v>
      </c>
      <c r="E42" s="614">
        <v>0</v>
      </c>
      <c r="F42" s="614">
        <v>0</v>
      </c>
      <c r="G42" s="2743">
        <f>E42+F42</f>
        <v>0</v>
      </c>
      <c r="H42" s="614">
        <v>1</v>
      </c>
      <c r="I42" s="613">
        <v>0</v>
      </c>
      <c r="J42" s="615">
        <f>H42+I42</f>
        <v>1</v>
      </c>
      <c r="K42" s="614">
        <v>0</v>
      </c>
      <c r="L42" s="613">
        <v>0</v>
      </c>
      <c r="M42" s="615">
        <f t="shared" si="12"/>
        <v>0</v>
      </c>
      <c r="N42" s="614">
        <v>0</v>
      </c>
      <c r="O42" s="613">
        <v>0</v>
      </c>
      <c r="P42" s="616">
        <f t="shared" si="13"/>
        <v>0</v>
      </c>
      <c r="Q42" s="2790">
        <f t="shared" si="15"/>
        <v>1</v>
      </c>
      <c r="R42" s="2791">
        <f t="shared" si="15"/>
        <v>0</v>
      </c>
      <c r="S42" s="2792">
        <f t="shared" si="15"/>
        <v>1</v>
      </c>
      <c r="Y42" s="254"/>
      <c r="Z42" s="254"/>
      <c r="AA42" s="254"/>
      <c r="AB42" s="254"/>
      <c r="AC42" s="254"/>
    </row>
    <row r="43" spans="1:61" s="34" customFormat="1" ht="16.5" customHeight="1" x14ac:dyDescent="0.25">
      <c r="A43" s="2744" t="s">
        <v>67</v>
      </c>
      <c r="B43" s="612">
        <v>0</v>
      </c>
      <c r="C43" s="614">
        <v>0</v>
      </c>
      <c r="D43" s="615">
        <f t="shared" si="14"/>
        <v>0</v>
      </c>
      <c r="E43" s="614">
        <v>0</v>
      </c>
      <c r="F43" s="614">
        <v>0</v>
      </c>
      <c r="G43" s="2743">
        <f>E43+F43</f>
        <v>0</v>
      </c>
      <c r="H43" s="614">
        <v>0</v>
      </c>
      <c r="I43" s="613">
        <v>0</v>
      </c>
      <c r="J43" s="615">
        <f>H43+I43</f>
        <v>0</v>
      </c>
      <c r="K43" s="614">
        <v>0</v>
      </c>
      <c r="L43" s="613">
        <v>1</v>
      </c>
      <c r="M43" s="615">
        <f t="shared" si="12"/>
        <v>1</v>
      </c>
      <c r="N43" s="614">
        <v>0</v>
      </c>
      <c r="O43" s="613">
        <v>0</v>
      </c>
      <c r="P43" s="616">
        <f t="shared" si="13"/>
        <v>0</v>
      </c>
      <c r="Q43" s="2790">
        <f>E43+H43+K43+N43+B43</f>
        <v>0</v>
      </c>
      <c r="R43" s="2791">
        <f t="shared" si="15"/>
        <v>1</v>
      </c>
      <c r="S43" s="2792">
        <f t="shared" si="15"/>
        <v>1</v>
      </c>
      <c r="Y43" s="254"/>
      <c r="Z43" s="254"/>
      <c r="AA43" s="254"/>
      <c r="AB43" s="254"/>
      <c r="AC43" s="254"/>
    </row>
    <row r="44" spans="1:61" s="34" customFormat="1" ht="15.75" customHeight="1" thickBot="1" x14ac:dyDescent="0.3">
      <c r="A44" s="2714" t="s">
        <v>56</v>
      </c>
      <c r="B44" s="2769">
        <f t="shared" ref="B44:L44" si="16">SUM(B34:B43)</f>
        <v>2</v>
      </c>
      <c r="C44" s="2770">
        <f t="shared" si="16"/>
        <v>0</v>
      </c>
      <c r="D44" s="2771">
        <f t="shared" si="16"/>
        <v>2</v>
      </c>
      <c r="E44" s="2770">
        <f t="shared" si="16"/>
        <v>1</v>
      </c>
      <c r="F44" s="2770">
        <f t="shared" si="16"/>
        <v>0</v>
      </c>
      <c r="G44" s="2772">
        <f t="shared" si="16"/>
        <v>1</v>
      </c>
      <c r="H44" s="2773">
        <f t="shared" si="16"/>
        <v>2</v>
      </c>
      <c r="I44" s="2774">
        <f t="shared" si="16"/>
        <v>2</v>
      </c>
      <c r="J44" s="2772">
        <f t="shared" si="16"/>
        <v>4</v>
      </c>
      <c r="K44" s="2773">
        <f t="shared" si="16"/>
        <v>1</v>
      </c>
      <c r="L44" s="2774">
        <f t="shared" si="16"/>
        <v>1</v>
      </c>
      <c r="M44" s="2775">
        <f>SUM(M34:M43)</f>
        <v>2</v>
      </c>
      <c r="N44" s="2770">
        <f>SUM(N34:N43)</f>
        <v>0</v>
      </c>
      <c r="O44" s="2774">
        <f>SUM(O34:O43)</f>
        <v>0</v>
      </c>
      <c r="P44" s="2776">
        <f>SUM(P34:P43)</f>
        <v>0</v>
      </c>
      <c r="Q44" s="2793">
        <f>E44+H44+K44+N44+B44</f>
        <v>6</v>
      </c>
      <c r="R44" s="2794">
        <f t="shared" si="15"/>
        <v>3</v>
      </c>
      <c r="S44" s="2795">
        <f t="shared" si="15"/>
        <v>9</v>
      </c>
    </row>
    <row r="45" spans="1:61" s="34" customFormat="1" ht="18.600000000000001" customHeight="1" thickBot="1" x14ac:dyDescent="0.3">
      <c r="A45" s="2796" t="s">
        <v>57</v>
      </c>
      <c r="B45" s="2797">
        <f>B32</f>
        <v>155</v>
      </c>
      <c r="C45" s="2797">
        <f>C32</f>
        <v>6</v>
      </c>
      <c r="D45" s="2797">
        <f>D32</f>
        <v>161</v>
      </c>
      <c r="E45" s="2797">
        <f>E32</f>
        <v>136</v>
      </c>
      <c r="F45" s="2797">
        <f t="shared" ref="F45:P45" si="17">F32</f>
        <v>11</v>
      </c>
      <c r="G45" s="2798">
        <f t="shared" si="17"/>
        <v>147</v>
      </c>
      <c r="H45" s="2797">
        <f t="shared" si="17"/>
        <v>118</v>
      </c>
      <c r="I45" s="418">
        <f t="shared" si="17"/>
        <v>40</v>
      </c>
      <c r="J45" s="2798">
        <f t="shared" si="17"/>
        <v>158</v>
      </c>
      <c r="K45" s="2797">
        <f t="shared" si="17"/>
        <v>108</v>
      </c>
      <c r="L45" s="418">
        <f t="shared" si="17"/>
        <v>31</v>
      </c>
      <c r="M45" s="2798">
        <f t="shared" si="17"/>
        <v>139</v>
      </c>
      <c r="N45" s="2797">
        <f t="shared" si="17"/>
        <v>106</v>
      </c>
      <c r="O45" s="418">
        <f t="shared" si="17"/>
        <v>50</v>
      </c>
      <c r="P45" s="2799">
        <f t="shared" si="17"/>
        <v>156</v>
      </c>
      <c r="Q45" s="617">
        <f t="shared" ref="Q45:S46" si="18">E45+H45+K45+N45+B45</f>
        <v>623</v>
      </c>
      <c r="R45" s="419">
        <f t="shared" si="18"/>
        <v>138</v>
      </c>
      <c r="S45" s="2742">
        <f t="shared" si="18"/>
        <v>761</v>
      </c>
    </row>
    <row r="46" spans="1:61" s="34" customFormat="1" ht="15.75" customHeight="1" thickBot="1" x14ac:dyDescent="0.3">
      <c r="A46" s="2800" t="s">
        <v>55</v>
      </c>
      <c r="B46" s="2797">
        <f>B44</f>
        <v>2</v>
      </c>
      <c r="C46" s="2797">
        <f>C44</f>
        <v>0</v>
      </c>
      <c r="D46" s="2797">
        <f>D44</f>
        <v>2</v>
      </c>
      <c r="E46" s="2797">
        <f>E44</f>
        <v>1</v>
      </c>
      <c r="F46" s="2797">
        <f t="shared" ref="F46:P46" si="19">F44</f>
        <v>0</v>
      </c>
      <c r="G46" s="2798">
        <f t="shared" si="19"/>
        <v>1</v>
      </c>
      <c r="H46" s="2797">
        <f t="shared" si="19"/>
        <v>2</v>
      </c>
      <c r="I46" s="418">
        <f t="shared" si="19"/>
        <v>2</v>
      </c>
      <c r="J46" s="2798">
        <f t="shared" si="19"/>
        <v>4</v>
      </c>
      <c r="K46" s="2797">
        <f t="shared" si="19"/>
        <v>1</v>
      </c>
      <c r="L46" s="418">
        <f t="shared" si="19"/>
        <v>1</v>
      </c>
      <c r="M46" s="2798">
        <f t="shared" si="19"/>
        <v>2</v>
      </c>
      <c r="N46" s="2797">
        <f t="shared" si="19"/>
        <v>0</v>
      </c>
      <c r="O46" s="418">
        <f t="shared" si="19"/>
        <v>0</v>
      </c>
      <c r="P46" s="2799">
        <f t="shared" si="19"/>
        <v>0</v>
      </c>
      <c r="Q46" s="617">
        <f t="shared" si="18"/>
        <v>6</v>
      </c>
      <c r="R46" s="419">
        <f t="shared" si="18"/>
        <v>3</v>
      </c>
      <c r="S46" s="2742">
        <f t="shared" si="18"/>
        <v>9</v>
      </c>
    </row>
    <row r="47" spans="1:61" s="34" customFormat="1" ht="19.899999999999999" customHeight="1" thickBot="1" x14ac:dyDescent="0.3">
      <c r="A47" s="2777" t="s">
        <v>58</v>
      </c>
      <c r="B47" s="2778">
        <f>SUM(B45:B46)</f>
        <v>157</v>
      </c>
      <c r="C47" s="2778">
        <f>SUM(C45:C46)</f>
        <v>6</v>
      </c>
      <c r="D47" s="2778">
        <f>SUM(D45:D46)</f>
        <v>163</v>
      </c>
      <c r="E47" s="2778">
        <f t="shared" ref="E47:O47" si="20">SUM(E45:E46)</f>
        <v>137</v>
      </c>
      <c r="F47" s="2778">
        <f t="shared" si="20"/>
        <v>11</v>
      </c>
      <c r="G47" s="2779">
        <f t="shared" si="20"/>
        <v>148</v>
      </c>
      <c r="H47" s="2778">
        <f t="shared" si="20"/>
        <v>120</v>
      </c>
      <c r="I47" s="2780">
        <f t="shared" si="20"/>
        <v>42</v>
      </c>
      <c r="J47" s="2779">
        <f t="shared" si="20"/>
        <v>162</v>
      </c>
      <c r="K47" s="2778">
        <f t="shared" si="20"/>
        <v>109</v>
      </c>
      <c r="L47" s="2780">
        <f t="shared" si="20"/>
        <v>32</v>
      </c>
      <c r="M47" s="2779">
        <f t="shared" si="20"/>
        <v>141</v>
      </c>
      <c r="N47" s="2778">
        <f t="shared" si="20"/>
        <v>106</v>
      </c>
      <c r="O47" s="2780">
        <f t="shared" si="20"/>
        <v>50</v>
      </c>
      <c r="P47" s="2781">
        <f>SUM(P45:P46)</f>
        <v>156</v>
      </c>
      <c r="Q47" s="2785">
        <f>E47+H47+K47+N47+B47</f>
        <v>629</v>
      </c>
      <c r="R47" s="2786">
        <f>F47+I47+L47+O47+C47</f>
        <v>141</v>
      </c>
      <c r="S47" s="2742">
        <f>SUM(S45:S46)</f>
        <v>770</v>
      </c>
    </row>
    <row r="48" spans="1:61" s="255" customFormat="1" ht="15.75" x14ac:dyDescent="0.25">
      <c r="B48" s="306"/>
      <c r="C48" s="306"/>
      <c r="D48" s="306"/>
      <c r="E48" s="306"/>
      <c r="F48" s="306"/>
      <c r="G48" s="306"/>
      <c r="H48" s="306"/>
      <c r="I48" s="306"/>
      <c r="J48" s="306"/>
      <c r="K48" s="306"/>
      <c r="L48" s="306"/>
      <c r="M48" s="306"/>
      <c r="N48" s="306"/>
      <c r="O48" s="306"/>
      <c r="P48" s="306"/>
      <c r="Q48" s="306"/>
      <c r="R48" s="306"/>
      <c r="S48" s="307"/>
      <c r="T48" s="256"/>
      <c r="U48" s="257"/>
      <c r="V48" s="257"/>
      <c r="W48" s="257"/>
      <c r="X48" s="257"/>
      <c r="Y48" s="257"/>
      <c r="Z48" s="257"/>
      <c r="AA48" s="257"/>
      <c r="AB48" s="257"/>
      <c r="AC48" s="257"/>
      <c r="AD48" s="257"/>
      <c r="AE48" s="257"/>
      <c r="AF48" s="257"/>
      <c r="AG48" s="257"/>
      <c r="AH48" s="257"/>
      <c r="AI48" s="257"/>
      <c r="AJ48" s="257"/>
      <c r="AK48" s="257"/>
      <c r="AL48" s="257"/>
      <c r="AM48" s="257"/>
      <c r="AN48" s="257"/>
      <c r="AO48" s="257"/>
      <c r="AP48" s="257"/>
      <c r="AQ48" s="257"/>
      <c r="AR48" s="257"/>
      <c r="AS48" s="257"/>
      <c r="AT48" s="257"/>
      <c r="AU48" s="257"/>
      <c r="AV48" s="257"/>
      <c r="AW48" s="257"/>
      <c r="AX48" s="257"/>
      <c r="AY48" s="257"/>
      <c r="AZ48" s="257"/>
      <c r="BA48" s="257"/>
      <c r="BB48" s="257"/>
      <c r="BC48" s="257"/>
      <c r="BD48" s="257"/>
      <c r="BE48" s="257"/>
      <c r="BF48" s="257"/>
      <c r="BG48" s="257"/>
      <c r="BH48" s="257"/>
      <c r="BI48" s="257"/>
    </row>
    <row r="49" spans="1:20" ht="15.75" x14ac:dyDescent="0.25">
      <c r="A49" s="3752"/>
      <c r="B49" s="3752"/>
      <c r="C49" s="3752"/>
      <c r="D49" s="3752"/>
      <c r="E49" s="3752"/>
      <c r="F49" s="3752"/>
      <c r="G49" s="3752"/>
      <c r="H49" s="3752"/>
      <c r="I49" s="3752"/>
      <c r="J49" s="3752"/>
      <c r="K49" s="3752"/>
      <c r="L49" s="3752"/>
      <c r="M49" s="3752"/>
      <c r="N49" s="3752"/>
      <c r="O49" s="3752"/>
      <c r="P49" s="3752"/>
      <c r="Q49" s="3752"/>
      <c r="R49" s="3752"/>
      <c r="S49" s="3752"/>
      <c r="T49" s="138"/>
    </row>
    <row r="50" spans="1:20" ht="15.75" x14ac:dyDescent="0.25">
      <c r="A50" s="93"/>
      <c r="B50" s="93"/>
      <c r="C50" s="93"/>
      <c r="D50" s="93"/>
      <c r="E50" s="93"/>
      <c r="F50" s="93"/>
      <c r="G50" s="93"/>
      <c r="H50" s="93"/>
      <c r="I50" s="101"/>
      <c r="J50" s="83"/>
      <c r="K50" s="83"/>
      <c r="L50" s="83"/>
      <c r="M50" s="83"/>
      <c r="N50" s="83"/>
      <c r="O50" s="83"/>
      <c r="P50" s="83"/>
      <c r="Q50" s="83"/>
    </row>
    <row r="51" spans="1:20" ht="15.75" x14ac:dyDescent="0.25">
      <c r="A51" s="139"/>
    </row>
  </sheetData>
  <mergeCells count="20"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  <mergeCell ref="E2:S2"/>
    <mergeCell ref="B3:D3"/>
    <mergeCell ref="E3:G3"/>
    <mergeCell ref="H3:J3"/>
    <mergeCell ref="K3:M3"/>
    <mergeCell ref="N3:P3"/>
    <mergeCell ref="E1:T1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U13" sqref="U13"/>
    </sheetView>
  </sheetViews>
  <sheetFormatPr defaultRowHeight="12.75" x14ac:dyDescent="0.2"/>
  <cols>
    <col min="1" max="1" width="39.140625" style="28" customWidth="1"/>
    <col min="2" max="2" width="7.85546875" style="28" customWidth="1"/>
    <col min="3" max="3" width="7.7109375" style="28" customWidth="1"/>
    <col min="4" max="4" width="4.5703125" style="28" customWidth="1"/>
    <col min="5" max="5" width="7.85546875" style="28" customWidth="1"/>
    <col min="6" max="6" width="7.42578125" style="28" customWidth="1"/>
    <col min="7" max="7" width="5.140625" style="28" customWidth="1"/>
    <col min="8" max="8" width="7.140625" style="28" customWidth="1"/>
    <col min="9" max="9" width="7.7109375" style="28" customWidth="1"/>
    <col min="10" max="10" width="5.28515625" style="28" customWidth="1"/>
    <col min="11" max="12" width="7.28515625" style="28" customWidth="1"/>
    <col min="13" max="13" width="5.42578125" style="28" customWidth="1"/>
    <col min="14" max="14" width="8.140625" style="28" customWidth="1"/>
    <col min="15" max="15" width="8.28515625" style="28" customWidth="1"/>
    <col min="16" max="16" width="5.42578125" style="28" customWidth="1"/>
    <col min="17" max="17" width="7.140625" style="28" customWidth="1"/>
    <col min="18" max="18" width="7.42578125" style="28" customWidth="1"/>
    <col min="19" max="19" width="6.8554687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3727" t="s">
        <v>354</v>
      </c>
      <c r="B1" s="3727"/>
      <c r="C1" s="3727"/>
      <c r="D1" s="3727"/>
      <c r="E1" s="3727"/>
      <c r="F1" s="3727"/>
      <c r="G1" s="3727"/>
      <c r="H1" s="3727"/>
      <c r="I1" s="3727"/>
      <c r="J1" s="3727"/>
      <c r="K1" s="3727"/>
      <c r="L1" s="3727"/>
      <c r="M1" s="3727"/>
      <c r="N1" s="3727"/>
      <c r="O1" s="3727"/>
      <c r="P1" s="3727"/>
      <c r="Q1" s="3727"/>
      <c r="R1" s="3727"/>
      <c r="S1" s="3727"/>
    </row>
    <row r="2" spans="1:124" ht="13.5" thickBot="1" x14ac:dyDescent="0.25">
      <c r="A2" s="3728" t="s">
        <v>384</v>
      </c>
      <c r="B2" s="3729"/>
      <c r="C2" s="3729"/>
      <c r="D2" s="3729"/>
      <c r="E2" s="3729"/>
      <c r="F2" s="3729"/>
      <c r="G2" s="3729"/>
      <c r="H2" s="3729"/>
      <c r="I2" s="3729"/>
      <c r="J2" s="3729"/>
      <c r="K2" s="3729"/>
      <c r="L2" s="3729"/>
      <c r="M2" s="3729"/>
      <c r="N2" s="3729"/>
      <c r="O2" s="3729"/>
      <c r="P2" s="3729"/>
      <c r="Q2" s="3730"/>
      <c r="R2" s="3730"/>
      <c r="S2" s="3731"/>
    </row>
    <row r="3" spans="1:124" ht="16.149999999999999" customHeight="1" thickBot="1" x14ac:dyDescent="0.3">
      <c r="A3" s="2831"/>
      <c r="B3" s="3775" t="s">
        <v>352</v>
      </c>
      <c r="C3" s="3729"/>
      <c r="D3" s="3749"/>
      <c r="E3" s="3748" t="s">
        <v>340</v>
      </c>
      <c r="F3" s="3729"/>
      <c r="G3" s="3749"/>
      <c r="H3" s="3729" t="s">
        <v>326</v>
      </c>
      <c r="I3" s="3729"/>
      <c r="J3" s="3749"/>
      <c r="K3" s="3750" t="s">
        <v>317</v>
      </c>
      <c r="L3" s="3729"/>
      <c r="M3" s="3749"/>
      <c r="N3" s="3729" t="s">
        <v>283</v>
      </c>
      <c r="O3" s="3729"/>
      <c r="P3" s="3751"/>
      <c r="Q3" s="3738" t="s">
        <v>72</v>
      </c>
      <c r="R3" s="3738"/>
      <c r="S3" s="3739"/>
    </row>
    <row r="4" spans="1:124" ht="12.75" customHeight="1" x14ac:dyDescent="0.2">
      <c r="A4" s="3732" t="s">
        <v>9</v>
      </c>
      <c r="B4" s="3777">
        <v>1</v>
      </c>
      <c r="C4" s="3778"/>
      <c r="D4" s="3779"/>
      <c r="E4" s="3785">
        <v>2</v>
      </c>
      <c r="F4" s="3778"/>
      <c r="G4" s="3779"/>
      <c r="H4" s="3738">
        <v>3</v>
      </c>
      <c r="I4" s="3738"/>
      <c r="J4" s="3780"/>
      <c r="K4" s="3738">
        <v>4</v>
      </c>
      <c r="L4" s="3738"/>
      <c r="M4" s="3780"/>
      <c r="N4" s="3738">
        <v>5</v>
      </c>
      <c r="O4" s="3738"/>
      <c r="P4" s="3780"/>
      <c r="Q4" s="3741"/>
      <c r="R4" s="3741"/>
      <c r="S4" s="3776"/>
    </row>
    <row r="5" spans="1:124" ht="15.6" customHeight="1" x14ac:dyDescent="0.2">
      <c r="A5" s="3733"/>
      <c r="B5" s="3781" t="s">
        <v>73</v>
      </c>
      <c r="C5" s="3782"/>
      <c r="D5" s="3783"/>
      <c r="E5" s="3782" t="s">
        <v>73</v>
      </c>
      <c r="F5" s="3782"/>
      <c r="G5" s="3783"/>
      <c r="H5" s="3783" t="s">
        <v>73</v>
      </c>
      <c r="I5" s="3784"/>
      <c r="J5" s="3784"/>
      <c r="K5" s="3783" t="s">
        <v>73</v>
      </c>
      <c r="L5" s="3784"/>
      <c r="M5" s="3784"/>
      <c r="N5" s="3783" t="s">
        <v>73</v>
      </c>
      <c r="O5" s="3784"/>
      <c r="P5" s="3784"/>
      <c r="Q5" s="3744"/>
      <c r="R5" s="3744"/>
      <c r="S5" s="3744"/>
      <c r="T5" s="2832"/>
    </row>
    <row r="6" spans="1:124" ht="28.5" customHeight="1" x14ac:dyDescent="0.2">
      <c r="A6" s="3734"/>
      <c r="B6" s="571" t="s">
        <v>26</v>
      </c>
      <c r="C6" s="572" t="s">
        <v>42</v>
      </c>
      <c r="D6" s="2676" t="s">
        <v>4</v>
      </c>
      <c r="E6" s="602" t="s">
        <v>26</v>
      </c>
      <c r="F6" s="572" t="s">
        <v>42</v>
      </c>
      <c r="G6" s="2676" t="s">
        <v>4</v>
      </c>
      <c r="H6" s="602" t="s">
        <v>26</v>
      </c>
      <c r="I6" s="572" t="s">
        <v>42</v>
      </c>
      <c r="J6" s="2676" t="s">
        <v>4</v>
      </c>
      <c r="K6" s="602" t="s">
        <v>26</v>
      </c>
      <c r="L6" s="572" t="s">
        <v>42</v>
      </c>
      <c r="M6" s="2676" t="s">
        <v>4</v>
      </c>
      <c r="N6" s="602" t="s">
        <v>26</v>
      </c>
      <c r="O6" s="572" t="s">
        <v>42</v>
      </c>
      <c r="P6" s="2676" t="s">
        <v>4</v>
      </c>
      <c r="Q6" s="602" t="s">
        <v>26</v>
      </c>
      <c r="R6" s="572" t="s">
        <v>42</v>
      </c>
      <c r="S6" s="2676" t="s">
        <v>4</v>
      </c>
      <c r="T6" s="2832"/>
    </row>
    <row r="7" spans="1:124" x14ac:dyDescent="0.2">
      <c r="A7" s="618" t="s">
        <v>74</v>
      </c>
      <c r="B7" s="421"/>
      <c r="C7" s="422"/>
      <c r="D7" s="762"/>
      <c r="E7" s="619"/>
      <c r="F7" s="422"/>
      <c r="G7" s="762"/>
      <c r="H7" s="619"/>
      <c r="I7" s="422"/>
      <c r="J7" s="762"/>
      <c r="K7" s="619"/>
      <c r="L7" s="422"/>
      <c r="M7" s="762"/>
      <c r="N7" s="619"/>
      <c r="O7" s="422"/>
      <c r="P7" s="762"/>
      <c r="Q7" s="620"/>
      <c r="R7" s="620"/>
      <c r="S7" s="2833"/>
      <c r="T7" s="2832"/>
    </row>
    <row r="8" spans="1:124" s="30" customFormat="1" ht="19.5" customHeight="1" thickBot="1" x14ac:dyDescent="0.25">
      <c r="A8" s="2834" t="s">
        <v>75</v>
      </c>
      <c r="B8" s="2835">
        <v>88</v>
      </c>
      <c r="C8" s="2836">
        <v>0</v>
      </c>
      <c r="D8" s="2837">
        <f>C8+B8</f>
        <v>88</v>
      </c>
      <c r="E8" s="2838">
        <v>90</v>
      </c>
      <c r="F8" s="2839">
        <v>7</v>
      </c>
      <c r="G8" s="2840">
        <f>F8+E8</f>
        <v>97</v>
      </c>
      <c r="H8" s="2838">
        <v>78</v>
      </c>
      <c r="I8" s="2841">
        <v>4</v>
      </c>
      <c r="J8" s="2840">
        <f>H8+I8</f>
        <v>82</v>
      </c>
      <c r="K8" s="2842">
        <v>66</v>
      </c>
      <c r="L8" s="2838">
        <v>2</v>
      </c>
      <c r="M8" s="2840">
        <f>K8+L8</f>
        <v>68</v>
      </c>
      <c r="N8" s="2842">
        <v>68</v>
      </c>
      <c r="O8" s="2841">
        <v>3</v>
      </c>
      <c r="P8" s="2840">
        <f>N8+O8</f>
        <v>71</v>
      </c>
      <c r="Q8" s="2839">
        <f>B8+E8+H8+K8+N8</f>
        <v>390</v>
      </c>
      <c r="R8" s="2839">
        <f>I8+L8+O8+C8+F8</f>
        <v>16</v>
      </c>
      <c r="S8" s="2843">
        <f>R8+Q8</f>
        <v>406</v>
      </c>
      <c r="T8" s="2844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2845" t="s">
        <v>8</v>
      </c>
      <c r="B9" s="2846">
        <f t="shared" ref="B9:O9" si="0">B8</f>
        <v>88</v>
      </c>
      <c r="C9" s="2847">
        <f>C8</f>
        <v>0</v>
      </c>
      <c r="D9" s="2848">
        <f t="shared" si="0"/>
        <v>88</v>
      </c>
      <c r="E9" s="2847">
        <f t="shared" si="0"/>
        <v>90</v>
      </c>
      <c r="F9" s="2847">
        <f t="shared" si="0"/>
        <v>7</v>
      </c>
      <c r="G9" s="2849">
        <f>G8</f>
        <v>97</v>
      </c>
      <c r="H9" s="2847">
        <f t="shared" si="0"/>
        <v>78</v>
      </c>
      <c r="I9" s="2847">
        <f t="shared" si="0"/>
        <v>4</v>
      </c>
      <c r="J9" s="2849">
        <f>J8</f>
        <v>82</v>
      </c>
      <c r="K9" s="2847">
        <f t="shared" si="0"/>
        <v>66</v>
      </c>
      <c r="L9" s="2847">
        <f t="shared" si="0"/>
        <v>2</v>
      </c>
      <c r="M9" s="2849">
        <f>M8</f>
        <v>68</v>
      </c>
      <c r="N9" s="2847">
        <f t="shared" si="0"/>
        <v>68</v>
      </c>
      <c r="O9" s="2847">
        <f t="shared" si="0"/>
        <v>3</v>
      </c>
      <c r="P9" s="2849">
        <f>P8</f>
        <v>71</v>
      </c>
      <c r="Q9" s="2850">
        <f>H9+K9+N9+E9+B9</f>
        <v>390</v>
      </c>
      <c r="R9" s="2850">
        <f>I9+L9+O9+C9+F9</f>
        <v>16</v>
      </c>
      <c r="S9" s="2851">
        <f>R9+Q9</f>
        <v>406</v>
      </c>
      <c r="T9" s="2844"/>
    </row>
    <row r="10" spans="1:124" s="29" customFormat="1" ht="18" customHeight="1" x14ac:dyDescent="0.2">
      <c r="A10" s="2852" t="s">
        <v>75</v>
      </c>
      <c r="B10" s="2853">
        <v>1</v>
      </c>
      <c r="C10" s="2854">
        <v>0</v>
      </c>
      <c r="D10" s="2855">
        <f>B10+C10</f>
        <v>1</v>
      </c>
      <c r="E10" s="2854">
        <v>0</v>
      </c>
      <c r="F10" s="2856">
        <v>0</v>
      </c>
      <c r="G10" s="2855">
        <f>E10+F10</f>
        <v>0</v>
      </c>
      <c r="H10" s="2857">
        <v>2</v>
      </c>
      <c r="I10" s="2855">
        <v>0</v>
      </c>
      <c r="J10" s="2858">
        <f>H10+I10</f>
        <v>2</v>
      </c>
      <c r="K10" s="2857">
        <v>2</v>
      </c>
      <c r="L10" s="2857">
        <v>0</v>
      </c>
      <c r="M10" s="2859">
        <f>K10+L10</f>
        <v>2</v>
      </c>
      <c r="N10" s="2857">
        <v>2</v>
      </c>
      <c r="O10" s="2855">
        <v>1</v>
      </c>
      <c r="P10" s="2858">
        <f>N10+O10</f>
        <v>3</v>
      </c>
      <c r="Q10" s="2860">
        <f>B10+E10+H10+K10+N10</f>
        <v>7</v>
      </c>
      <c r="R10" s="2860">
        <f>I10+L10+O10+F10+C10</f>
        <v>1</v>
      </c>
      <c r="S10" s="2861">
        <f>R10+Q10</f>
        <v>8</v>
      </c>
      <c r="T10" s="2844"/>
    </row>
    <row r="11" spans="1:124" s="29" customFormat="1" ht="17.25" customHeight="1" thickBot="1" x14ac:dyDescent="0.25">
      <c r="A11" s="2714" t="s">
        <v>56</v>
      </c>
      <c r="B11" s="2862">
        <f>B10</f>
        <v>1</v>
      </c>
      <c r="C11" s="2863">
        <f t="shared" ref="C11:M11" si="1">C10</f>
        <v>0</v>
      </c>
      <c r="D11" s="2864">
        <f>D10</f>
        <v>1</v>
      </c>
      <c r="E11" s="2865">
        <f t="shared" si="1"/>
        <v>0</v>
      </c>
      <c r="F11" s="2866">
        <f t="shared" si="1"/>
        <v>0</v>
      </c>
      <c r="G11" s="2867">
        <f t="shared" si="1"/>
        <v>0</v>
      </c>
      <c r="H11" s="2863">
        <f t="shared" si="1"/>
        <v>2</v>
      </c>
      <c r="I11" s="2866">
        <f t="shared" si="1"/>
        <v>0</v>
      </c>
      <c r="J11" s="2867">
        <f t="shared" si="1"/>
        <v>2</v>
      </c>
      <c r="K11" s="2863">
        <f>K10</f>
        <v>2</v>
      </c>
      <c r="L11" s="2868">
        <f>L10</f>
        <v>0</v>
      </c>
      <c r="M11" s="2867">
        <f t="shared" si="1"/>
        <v>2</v>
      </c>
      <c r="N11" s="2868">
        <f>N10</f>
        <v>2</v>
      </c>
      <c r="O11" s="2869">
        <f>O10</f>
        <v>1</v>
      </c>
      <c r="P11" s="2870">
        <f>P10</f>
        <v>3</v>
      </c>
      <c r="Q11" s="2871">
        <f>H11+K11+N11+E11+B11</f>
        <v>7</v>
      </c>
      <c r="R11" s="2871">
        <f>I11+L11+O11+F11+C11</f>
        <v>1</v>
      </c>
      <c r="S11" s="2872">
        <f>R11+Q11</f>
        <v>8</v>
      </c>
      <c r="T11" s="2844"/>
    </row>
    <row r="12" spans="1:124" s="29" customFormat="1" ht="15.75" customHeight="1" thickBot="1" x14ac:dyDescent="0.25">
      <c r="A12" s="2873" t="s">
        <v>76</v>
      </c>
      <c r="B12" s="2878">
        <f>B11+B9</f>
        <v>89</v>
      </c>
      <c r="C12" s="2879">
        <f>C11+C9</f>
        <v>0</v>
      </c>
      <c r="D12" s="2880">
        <f>D11+D9</f>
        <v>89</v>
      </c>
      <c r="E12" s="2881">
        <f>E8+E10</f>
        <v>90</v>
      </c>
      <c r="F12" s="2874">
        <f>F9+F11</f>
        <v>7</v>
      </c>
      <c r="G12" s="2880">
        <f t="shared" ref="G12:P12" si="2">G11+G9</f>
        <v>97</v>
      </c>
      <c r="H12" s="2874">
        <f t="shared" si="2"/>
        <v>80</v>
      </c>
      <c r="I12" s="2882">
        <f t="shared" si="2"/>
        <v>4</v>
      </c>
      <c r="J12" s="2883">
        <f t="shared" si="2"/>
        <v>84</v>
      </c>
      <c r="K12" s="2874">
        <f t="shared" si="2"/>
        <v>68</v>
      </c>
      <c r="L12" s="2884">
        <f t="shared" si="2"/>
        <v>2</v>
      </c>
      <c r="M12" s="2885">
        <f t="shared" si="2"/>
        <v>70</v>
      </c>
      <c r="N12" s="2886">
        <f t="shared" si="2"/>
        <v>70</v>
      </c>
      <c r="O12" s="2882">
        <f t="shared" si="2"/>
        <v>4</v>
      </c>
      <c r="P12" s="2883">
        <f t="shared" si="2"/>
        <v>74</v>
      </c>
      <c r="Q12" s="2874">
        <f>H12+K12+N12+E12+B12</f>
        <v>397</v>
      </c>
      <c r="R12" s="2874">
        <f>I12+L12+O12+F12+C12</f>
        <v>17</v>
      </c>
      <c r="S12" s="2875">
        <f>R12+Q12</f>
        <v>414</v>
      </c>
    </row>
    <row r="13" spans="1:124" s="62" customFormat="1" x14ac:dyDescent="0.2">
      <c r="A13" s="81"/>
      <c r="B13" s="149"/>
      <c r="C13" s="149"/>
      <c r="D13" s="149"/>
      <c r="E13" s="149"/>
      <c r="F13" s="2876"/>
      <c r="G13" s="2876"/>
      <c r="H13" s="2876"/>
      <c r="I13" s="2876"/>
      <c r="J13" s="2876"/>
      <c r="K13" s="2876"/>
      <c r="L13" s="2876"/>
      <c r="M13" s="2876"/>
      <c r="N13" s="2876"/>
      <c r="O13" s="2876"/>
      <c r="P13" s="2876"/>
      <c r="Q13" s="2877"/>
      <c r="R13" s="2877"/>
      <c r="S13" s="150"/>
      <c r="T13" s="151"/>
    </row>
    <row r="14" spans="1:124" ht="15.6" customHeight="1" x14ac:dyDescent="0.2">
      <c r="A14" s="3727"/>
      <c r="B14" s="3727"/>
      <c r="C14" s="3727"/>
      <c r="D14" s="3727"/>
      <c r="E14" s="3727"/>
      <c r="F14" s="3727"/>
      <c r="G14" s="3727"/>
      <c r="H14" s="3727"/>
      <c r="I14" s="3727"/>
      <c r="J14" s="3727"/>
      <c r="K14" s="3727"/>
      <c r="L14" s="3727"/>
      <c r="M14" s="3727"/>
      <c r="N14" s="3727"/>
      <c r="O14" s="3727"/>
      <c r="P14" s="3727"/>
      <c r="Q14" s="3727"/>
      <c r="R14" s="3727"/>
      <c r="S14" s="102"/>
      <c r="T14" s="102"/>
      <c r="U14" s="102"/>
      <c r="V14" s="102"/>
      <c r="W14" s="102"/>
    </row>
    <row r="15" spans="1:124" x14ac:dyDescent="0.2">
      <c r="Q15" s="31"/>
      <c r="R15" s="31"/>
      <c r="S15" s="31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4" zoomScale="75" zoomScaleNormal="75" workbookViewId="0">
      <selection activeCell="F46" sqref="F46"/>
    </sheetView>
  </sheetViews>
  <sheetFormatPr defaultRowHeight="12.75" x14ac:dyDescent="0.2"/>
  <cols>
    <col min="1" max="1" width="61.140625" style="28" customWidth="1"/>
    <col min="2" max="2" width="12.5703125" style="28" customWidth="1"/>
    <col min="3" max="3" width="10.28515625" style="28" customWidth="1"/>
    <col min="4" max="4" width="13.140625" style="28" customWidth="1"/>
    <col min="5" max="5" width="14.85546875" style="28" customWidth="1"/>
    <col min="6" max="6" width="15.7109375" style="28" customWidth="1"/>
    <col min="7" max="7" width="13.710937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4" customFormat="1" ht="19.149999999999999" customHeight="1" thickBot="1" x14ac:dyDescent="0.3">
      <c r="A1" s="3727" t="s">
        <v>354</v>
      </c>
      <c r="B1" s="3727"/>
      <c r="C1" s="3727"/>
      <c r="D1" s="3727"/>
      <c r="E1" s="3727"/>
      <c r="F1" s="3727"/>
      <c r="G1" s="3727"/>
      <c r="H1" s="3727"/>
      <c r="I1" s="3727"/>
      <c r="J1" s="3727"/>
      <c r="K1" s="3727"/>
      <c r="L1" s="3727"/>
      <c r="M1" s="3727"/>
      <c r="N1" s="3727"/>
      <c r="O1" s="3727"/>
      <c r="P1" s="372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</row>
    <row r="2" spans="1:115" s="84" customFormat="1" ht="16.5" thickBot="1" x14ac:dyDescent="0.3">
      <c r="A2" s="3787" t="s">
        <v>381</v>
      </c>
      <c r="B2" s="3788"/>
      <c r="C2" s="3788"/>
      <c r="D2" s="3788"/>
      <c r="E2" s="3788"/>
      <c r="F2" s="3788"/>
      <c r="G2" s="3788"/>
      <c r="H2" s="3789"/>
      <c r="I2" s="3789"/>
      <c r="J2" s="3790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</row>
    <row r="3" spans="1:115" s="84" customFormat="1" ht="16.5" thickBot="1" x14ac:dyDescent="0.3">
      <c r="A3" s="3791" t="s">
        <v>9</v>
      </c>
      <c r="B3" s="3794" t="s">
        <v>317</v>
      </c>
      <c r="C3" s="3788"/>
      <c r="D3" s="3795"/>
      <c r="E3" s="3794" t="s">
        <v>283</v>
      </c>
      <c r="F3" s="3788"/>
      <c r="G3" s="3788"/>
      <c r="H3" s="2923"/>
      <c r="I3" s="2887"/>
      <c r="J3" s="2888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</row>
    <row r="4" spans="1:115" s="84" customFormat="1" ht="14.45" customHeight="1" x14ac:dyDescent="0.25">
      <c r="A4" s="3792"/>
      <c r="B4" s="3796">
        <v>1</v>
      </c>
      <c r="C4" s="3797"/>
      <c r="D4" s="3798"/>
      <c r="E4" s="3796">
        <v>2</v>
      </c>
      <c r="F4" s="3797"/>
      <c r="G4" s="3797"/>
      <c r="H4" s="3802" t="s">
        <v>40</v>
      </c>
      <c r="I4" s="3803"/>
      <c r="J4" s="3804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</row>
    <row r="5" spans="1:115" s="84" customFormat="1" ht="10.15" customHeight="1" x14ac:dyDescent="0.25">
      <c r="A5" s="3792"/>
      <c r="B5" s="3799"/>
      <c r="C5" s="3800"/>
      <c r="D5" s="3801"/>
      <c r="E5" s="3799"/>
      <c r="F5" s="3800"/>
      <c r="G5" s="3800"/>
      <c r="H5" s="3805"/>
      <c r="I5" s="3806"/>
      <c r="J5" s="3807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</row>
    <row r="6" spans="1:115" s="84" customFormat="1" ht="21" customHeight="1" x14ac:dyDescent="0.25">
      <c r="A6" s="3792"/>
      <c r="B6" s="3810" t="s">
        <v>41</v>
      </c>
      <c r="C6" s="3810"/>
      <c r="D6" s="3811"/>
      <c r="E6" s="3810" t="s">
        <v>41</v>
      </c>
      <c r="F6" s="3810"/>
      <c r="G6" s="3810"/>
      <c r="H6" s="3808"/>
      <c r="I6" s="3800"/>
      <c r="J6" s="3809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</row>
    <row r="7" spans="1:115" s="84" customFormat="1" ht="42" customHeight="1" x14ac:dyDescent="0.25">
      <c r="A7" s="3793"/>
      <c r="B7" s="2964" t="s">
        <v>26</v>
      </c>
      <c r="C7" s="2965" t="s">
        <v>42</v>
      </c>
      <c r="D7" s="2966" t="s">
        <v>4</v>
      </c>
      <c r="E7" s="2967" t="s">
        <v>26</v>
      </c>
      <c r="F7" s="2965" t="s">
        <v>42</v>
      </c>
      <c r="G7" s="2968" t="s">
        <v>4</v>
      </c>
      <c r="H7" s="2964" t="s">
        <v>26</v>
      </c>
      <c r="I7" s="2965" t="s">
        <v>42</v>
      </c>
      <c r="J7" s="2924" t="s">
        <v>4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</row>
    <row r="8" spans="1:115" s="84" customFormat="1" ht="15.75" x14ac:dyDescent="0.25">
      <c r="A8" s="2935" t="s">
        <v>43</v>
      </c>
      <c r="B8" s="763"/>
      <c r="C8" s="380"/>
      <c r="D8" s="659" t="s">
        <v>7</v>
      </c>
      <c r="E8" s="621"/>
      <c r="F8" s="622"/>
      <c r="G8" s="2889"/>
      <c r="H8" s="767"/>
      <c r="I8" s="2889"/>
      <c r="J8" s="623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</row>
    <row r="9" spans="1:115" s="85" customFormat="1" ht="15.75" x14ac:dyDescent="0.25">
      <c r="A9" s="2936" t="s">
        <v>44</v>
      </c>
      <c r="B9" s="649">
        <f>B20+B30</f>
        <v>23</v>
      </c>
      <c r="C9" s="625">
        <f t="shared" ref="B9:F16" si="0">C20+C30</f>
        <v>0</v>
      </c>
      <c r="D9" s="2950">
        <f>D20+D30</f>
        <v>23</v>
      </c>
      <c r="E9" s="624">
        <f>E20+E30</f>
        <v>23</v>
      </c>
      <c r="F9" s="625">
        <f>F20+F30</f>
        <v>0</v>
      </c>
      <c r="G9" s="2891">
        <f>G20+G30</f>
        <v>23</v>
      </c>
      <c r="H9" s="649">
        <f>E9+B9</f>
        <v>46</v>
      </c>
      <c r="I9" s="2891">
        <f>F9+C9</f>
        <v>0</v>
      </c>
      <c r="J9" s="626">
        <f>G9+D9</f>
        <v>46</v>
      </c>
    </row>
    <row r="10" spans="1:115" s="85" customFormat="1" ht="15.75" x14ac:dyDescent="0.25">
      <c r="A10" s="2937" t="s">
        <v>45</v>
      </c>
      <c r="B10" s="649">
        <f>B21+B31</f>
        <v>20</v>
      </c>
      <c r="C10" s="625">
        <f t="shared" si="0"/>
        <v>0</v>
      </c>
      <c r="D10" s="2950">
        <f t="shared" si="0"/>
        <v>20</v>
      </c>
      <c r="E10" s="624">
        <f>E21+E31</f>
        <v>20</v>
      </c>
      <c r="F10" s="625">
        <f>F21+F31</f>
        <v>0</v>
      </c>
      <c r="G10" s="2891">
        <f t="shared" ref="G10:G15" si="1">G21+G31</f>
        <v>20</v>
      </c>
      <c r="H10" s="649">
        <f t="shared" ref="H10:J16" si="2">E10+B10</f>
        <v>40</v>
      </c>
      <c r="I10" s="2891">
        <f t="shared" si="2"/>
        <v>0</v>
      </c>
      <c r="J10" s="626">
        <f t="shared" si="2"/>
        <v>40</v>
      </c>
    </row>
    <row r="11" spans="1:115" s="85" customFormat="1" ht="15.75" x14ac:dyDescent="0.25">
      <c r="A11" s="2938" t="s">
        <v>46</v>
      </c>
      <c r="B11" s="649">
        <f>B22+B32</f>
        <v>22</v>
      </c>
      <c r="C11" s="625">
        <f t="shared" si="0"/>
        <v>0</v>
      </c>
      <c r="D11" s="2950">
        <f t="shared" si="0"/>
        <v>22</v>
      </c>
      <c r="E11" s="624">
        <f t="shared" si="0"/>
        <v>30</v>
      </c>
      <c r="F11" s="625">
        <f t="shared" si="0"/>
        <v>1</v>
      </c>
      <c r="G11" s="2891">
        <f t="shared" si="1"/>
        <v>31</v>
      </c>
      <c r="H11" s="649">
        <f t="shared" si="2"/>
        <v>52</v>
      </c>
      <c r="I11" s="2891">
        <f t="shared" si="2"/>
        <v>1</v>
      </c>
      <c r="J11" s="626">
        <f t="shared" si="2"/>
        <v>53</v>
      </c>
    </row>
    <row r="12" spans="1:115" s="85" customFormat="1" ht="15.75" x14ac:dyDescent="0.25">
      <c r="A12" s="2936" t="s">
        <v>77</v>
      </c>
      <c r="B12" s="649">
        <f>B23+B33</f>
        <v>0</v>
      </c>
      <c r="C12" s="625">
        <f t="shared" si="0"/>
        <v>0</v>
      </c>
      <c r="D12" s="2950">
        <f t="shared" si="0"/>
        <v>0</v>
      </c>
      <c r="E12" s="624">
        <f t="shared" si="0"/>
        <v>0</v>
      </c>
      <c r="F12" s="625">
        <f t="shared" si="0"/>
        <v>0</v>
      </c>
      <c r="G12" s="2891">
        <f t="shared" si="1"/>
        <v>0</v>
      </c>
      <c r="H12" s="649">
        <f t="shared" si="2"/>
        <v>0</v>
      </c>
      <c r="I12" s="2891">
        <f t="shared" si="2"/>
        <v>0</v>
      </c>
      <c r="J12" s="626">
        <f t="shared" si="2"/>
        <v>0</v>
      </c>
    </row>
    <row r="13" spans="1:115" s="85" customFormat="1" ht="15.75" x14ac:dyDescent="0.25">
      <c r="A13" s="2939" t="s">
        <v>48</v>
      </c>
      <c r="B13" s="649">
        <f t="shared" si="0"/>
        <v>10</v>
      </c>
      <c r="C13" s="625">
        <f t="shared" si="0"/>
        <v>0</v>
      </c>
      <c r="D13" s="2950">
        <f t="shared" si="0"/>
        <v>10</v>
      </c>
      <c r="E13" s="624">
        <f t="shared" si="0"/>
        <v>9</v>
      </c>
      <c r="F13" s="625">
        <f t="shared" si="0"/>
        <v>0</v>
      </c>
      <c r="G13" s="2891">
        <f t="shared" si="1"/>
        <v>9</v>
      </c>
      <c r="H13" s="649">
        <f t="shared" si="2"/>
        <v>19</v>
      </c>
      <c r="I13" s="2891">
        <f t="shared" si="2"/>
        <v>0</v>
      </c>
      <c r="J13" s="626">
        <f t="shared" si="2"/>
        <v>19</v>
      </c>
    </row>
    <row r="14" spans="1:115" s="85" customFormat="1" ht="14.25" customHeight="1" x14ac:dyDescent="0.25">
      <c r="A14" s="2940" t="s">
        <v>49</v>
      </c>
      <c r="B14" s="649">
        <f t="shared" si="0"/>
        <v>22</v>
      </c>
      <c r="C14" s="625">
        <f t="shared" si="0"/>
        <v>0</v>
      </c>
      <c r="D14" s="2950">
        <f t="shared" si="0"/>
        <v>22</v>
      </c>
      <c r="E14" s="624">
        <f t="shared" si="0"/>
        <v>17</v>
      </c>
      <c r="F14" s="625">
        <f t="shared" si="0"/>
        <v>1</v>
      </c>
      <c r="G14" s="2891">
        <f t="shared" si="1"/>
        <v>18</v>
      </c>
      <c r="H14" s="649">
        <f t="shared" si="2"/>
        <v>39</v>
      </c>
      <c r="I14" s="2891">
        <f t="shared" si="2"/>
        <v>1</v>
      </c>
      <c r="J14" s="626">
        <f t="shared" si="2"/>
        <v>40</v>
      </c>
    </row>
    <row r="15" spans="1:115" s="85" customFormat="1" ht="15.75" x14ac:dyDescent="0.25">
      <c r="A15" s="2941" t="s">
        <v>50</v>
      </c>
      <c r="B15" s="649">
        <f t="shared" si="0"/>
        <v>11</v>
      </c>
      <c r="C15" s="625">
        <f t="shared" si="0"/>
        <v>0</v>
      </c>
      <c r="D15" s="2950">
        <f t="shared" si="0"/>
        <v>11</v>
      </c>
      <c r="E15" s="624">
        <f>E26+E36</f>
        <v>6</v>
      </c>
      <c r="F15" s="625">
        <f t="shared" si="0"/>
        <v>0</v>
      </c>
      <c r="G15" s="2891">
        <f t="shared" si="1"/>
        <v>6</v>
      </c>
      <c r="H15" s="649">
        <f t="shared" si="2"/>
        <v>17</v>
      </c>
      <c r="I15" s="2891">
        <f t="shared" si="2"/>
        <v>0</v>
      </c>
      <c r="J15" s="626">
        <f t="shared" si="2"/>
        <v>17</v>
      </c>
    </row>
    <row r="16" spans="1:115" s="85" customFormat="1" ht="16.5" thickBot="1" x14ac:dyDescent="0.3">
      <c r="A16" s="2942" t="s">
        <v>51</v>
      </c>
      <c r="B16" s="658">
        <f t="shared" si="0"/>
        <v>22</v>
      </c>
      <c r="C16" s="628">
        <f t="shared" si="0"/>
        <v>0</v>
      </c>
      <c r="D16" s="2951">
        <f t="shared" si="0"/>
        <v>22</v>
      </c>
      <c r="E16" s="2895">
        <f t="shared" si="0"/>
        <v>22</v>
      </c>
      <c r="F16" s="628">
        <f t="shared" si="0"/>
        <v>0</v>
      </c>
      <c r="G16" s="2896">
        <f>G27+G37</f>
        <v>22</v>
      </c>
      <c r="H16" s="658">
        <f>E16+B16</f>
        <v>44</v>
      </c>
      <c r="I16" s="2896">
        <f t="shared" si="2"/>
        <v>0</v>
      </c>
      <c r="J16" s="629">
        <f>G16+D16</f>
        <v>44</v>
      </c>
    </row>
    <row r="17" spans="1:115" s="84" customFormat="1" ht="16.5" thickBot="1" x14ac:dyDescent="0.3">
      <c r="A17" s="2943" t="s">
        <v>12</v>
      </c>
      <c r="B17" s="2952">
        <f t="shared" ref="B17:G17" si="3">SUM(B8:B16)</f>
        <v>130</v>
      </c>
      <c r="C17" s="2898">
        <f t="shared" si="3"/>
        <v>0</v>
      </c>
      <c r="D17" s="2953">
        <f t="shared" si="3"/>
        <v>130</v>
      </c>
      <c r="E17" s="2897">
        <f t="shared" si="3"/>
        <v>127</v>
      </c>
      <c r="F17" s="2898">
        <f t="shared" si="3"/>
        <v>2</v>
      </c>
      <c r="G17" s="2898">
        <f t="shared" si="3"/>
        <v>129</v>
      </c>
      <c r="H17" s="768">
        <f>E17+B17</f>
        <v>257</v>
      </c>
      <c r="I17" s="2899">
        <f>F17+C17</f>
        <v>2</v>
      </c>
      <c r="J17" s="265">
        <f>G17+D17</f>
        <v>259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</row>
    <row r="18" spans="1:115" s="84" customFormat="1" ht="15.75" x14ac:dyDescent="0.25">
      <c r="A18" s="2907" t="s">
        <v>23</v>
      </c>
      <c r="B18" s="476"/>
      <c r="C18" s="477"/>
      <c r="D18" s="775"/>
      <c r="E18" s="631"/>
      <c r="F18" s="632"/>
      <c r="G18" s="2900"/>
      <c r="H18" s="769"/>
      <c r="I18" s="2900"/>
      <c r="J18" s="478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</row>
    <row r="19" spans="1:115" s="84" customFormat="1" ht="15.75" x14ac:dyDescent="0.25">
      <c r="A19" s="2907" t="s">
        <v>11</v>
      </c>
      <c r="B19" s="476"/>
      <c r="C19" s="477"/>
      <c r="D19" s="775"/>
      <c r="E19" s="633"/>
      <c r="F19" s="634"/>
      <c r="G19" s="2917"/>
      <c r="H19" s="2925"/>
      <c r="I19" s="2901"/>
      <c r="J19" s="2926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</row>
    <row r="20" spans="1:115" s="85" customFormat="1" ht="15.75" x14ac:dyDescent="0.25">
      <c r="A20" s="2936" t="s">
        <v>44</v>
      </c>
      <c r="B20" s="635">
        <v>23</v>
      </c>
      <c r="C20" s="636">
        <v>0</v>
      </c>
      <c r="D20" s="2950">
        <f>C20+B20</f>
        <v>23</v>
      </c>
      <c r="E20" s="624">
        <v>23</v>
      </c>
      <c r="F20" s="624">
        <v>0</v>
      </c>
      <c r="G20" s="2891">
        <f t="shared" ref="G20:G27" si="4">F20+E20</f>
        <v>23</v>
      </c>
      <c r="H20" s="2927">
        <f>B20+E20</f>
        <v>46</v>
      </c>
      <c r="I20" s="2902">
        <f>C20+F20</f>
        <v>0</v>
      </c>
      <c r="J20" s="2928">
        <f>G20+D20</f>
        <v>46</v>
      </c>
    </row>
    <row r="21" spans="1:115" s="85" customFormat="1" ht="15.75" x14ac:dyDescent="0.25">
      <c r="A21" s="2937" t="s">
        <v>45</v>
      </c>
      <c r="B21" s="201">
        <v>19</v>
      </c>
      <c r="C21" s="266">
        <v>0</v>
      </c>
      <c r="D21" s="2950">
        <f t="shared" ref="D21:D26" si="5">C21+B21</f>
        <v>19</v>
      </c>
      <c r="E21" s="624">
        <v>20</v>
      </c>
      <c r="F21" s="624">
        <v>0</v>
      </c>
      <c r="G21" s="2891">
        <f t="shared" si="4"/>
        <v>20</v>
      </c>
      <c r="H21" s="2927">
        <f t="shared" ref="H21:I27" si="6">B21+E21</f>
        <v>39</v>
      </c>
      <c r="I21" s="2902">
        <f t="shared" si="6"/>
        <v>0</v>
      </c>
      <c r="J21" s="2928">
        <f t="shared" ref="J21:J27" si="7">G21+D21</f>
        <v>39</v>
      </c>
    </row>
    <row r="22" spans="1:115" s="84" customFormat="1" ht="15.75" x14ac:dyDescent="0.25">
      <c r="A22" s="2938" t="s">
        <v>46</v>
      </c>
      <c r="B22" s="635">
        <v>22</v>
      </c>
      <c r="C22" s="636">
        <v>0</v>
      </c>
      <c r="D22" s="2950">
        <f t="shared" si="5"/>
        <v>22</v>
      </c>
      <c r="E22" s="624">
        <v>30</v>
      </c>
      <c r="F22" s="624">
        <v>1</v>
      </c>
      <c r="G22" s="2891">
        <f t="shared" si="4"/>
        <v>31</v>
      </c>
      <c r="H22" s="2929">
        <f t="shared" si="6"/>
        <v>52</v>
      </c>
      <c r="I22" s="2903">
        <f t="shared" si="6"/>
        <v>1</v>
      </c>
      <c r="J22" s="2930">
        <f t="shared" si="7"/>
        <v>53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</row>
    <row r="23" spans="1:115" s="84" customFormat="1" ht="15.75" x14ac:dyDescent="0.25">
      <c r="A23" s="2936" t="s">
        <v>47</v>
      </c>
      <c r="B23" s="635">
        <v>0</v>
      </c>
      <c r="C23" s="636">
        <v>0</v>
      </c>
      <c r="D23" s="2950">
        <f t="shared" si="5"/>
        <v>0</v>
      </c>
      <c r="E23" s="624">
        <v>0</v>
      </c>
      <c r="F23" s="624">
        <v>0</v>
      </c>
      <c r="G23" s="2891">
        <f t="shared" si="4"/>
        <v>0</v>
      </c>
      <c r="H23" s="2929">
        <f t="shared" si="6"/>
        <v>0</v>
      </c>
      <c r="I23" s="2903">
        <f t="shared" si="6"/>
        <v>0</v>
      </c>
      <c r="J23" s="2930">
        <f>G23+D23</f>
        <v>0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</row>
    <row r="24" spans="1:115" s="85" customFormat="1" ht="15.75" x14ac:dyDescent="0.25">
      <c r="A24" s="2939" t="s">
        <v>48</v>
      </c>
      <c r="B24" s="635">
        <v>10</v>
      </c>
      <c r="C24" s="636">
        <v>0</v>
      </c>
      <c r="D24" s="2950">
        <f t="shared" si="5"/>
        <v>10</v>
      </c>
      <c r="E24" s="624">
        <v>9</v>
      </c>
      <c r="F24" s="624">
        <v>0</v>
      </c>
      <c r="G24" s="2891">
        <f t="shared" si="4"/>
        <v>9</v>
      </c>
      <c r="H24" s="2927">
        <f t="shared" si="6"/>
        <v>19</v>
      </c>
      <c r="I24" s="2902">
        <f t="shared" si="6"/>
        <v>0</v>
      </c>
      <c r="J24" s="2928">
        <f t="shared" si="7"/>
        <v>19</v>
      </c>
    </row>
    <row r="25" spans="1:115" s="84" customFormat="1" ht="15.75" x14ac:dyDescent="0.25">
      <c r="A25" s="2940" t="s">
        <v>49</v>
      </c>
      <c r="B25" s="637">
        <v>22</v>
      </c>
      <c r="C25" s="638">
        <v>0</v>
      </c>
      <c r="D25" s="2950">
        <f t="shared" si="5"/>
        <v>22</v>
      </c>
      <c r="E25" s="624">
        <v>17</v>
      </c>
      <c r="F25" s="624">
        <v>1</v>
      </c>
      <c r="G25" s="2891">
        <f t="shared" si="4"/>
        <v>18</v>
      </c>
      <c r="H25" s="2929">
        <f t="shared" si="6"/>
        <v>39</v>
      </c>
      <c r="I25" s="2903">
        <f t="shared" si="6"/>
        <v>1</v>
      </c>
      <c r="J25" s="2930">
        <f t="shared" si="7"/>
        <v>40</v>
      </c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</row>
    <row r="26" spans="1:115" s="84" customFormat="1" ht="15.75" x14ac:dyDescent="0.25">
      <c r="A26" s="2941" t="s">
        <v>50</v>
      </c>
      <c r="B26" s="637">
        <v>11</v>
      </c>
      <c r="C26" s="638">
        <v>0</v>
      </c>
      <c r="D26" s="2950">
        <f t="shared" si="5"/>
        <v>11</v>
      </c>
      <c r="E26" s="624">
        <v>6</v>
      </c>
      <c r="F26" s="624">
        <v>0</v>
      </c>
      <c r="G26" s="2891">
        <f t="shared" si="4"/>
        <v>6</v>
      </c>
      <c r="H26" s="2929">
        <f t="shared" si="6"/>
        <v>17</v>
      </c>
      <c r="I26" s="2903">
        <f t="shared" si="6"/>
        <v>0</v>
      </c>
      <c r="J26" s="2930">
        <f t="shared" si="7"/>
        <v>17</v>
      </c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</row>
    <row r="27" spans="1:115" s="84" customFormat="1" ht="16.5" thickBot="1" x14ac:dyDescent="0.3">
      <c r="A27" s="2942" t="s">
        <v>51</v>
      </c>
      <c r="B27" s="637">
        <v>22</v>
      </c>
      <c r="C27" s="638">
        <v>0</v>
      </c>
      <c r="D27" s="2951">
        <f>C27+B27</f>
        <v>22</v>
      </c>
      <c r="E27" s="2895">
        <v>22</v>
      </c>
      <c r="F27" s="2895">
        <v>0</v>
      </c>
      <c r="G27" s="2896">
        <f t="shared" si="4"/>
        <v>22</v>
      </c>
      <c r="H27" s="2931">
        <f t="shared" si="6"/>
        <v>44</v>
      </c>
      <c r="I27" s="2904">
        <f t="shared" si="6"/>
        <v>0</v>
      </c>
      <c r="J27" s="2932">
        <f t="shared" si="7"/>
        <v>44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</row>
    <row r="28" spans="1:115" s="84" customFormat="1" ht="16.5" thickBot="1" x14ac:dyDescent="0.3">
      <c r="A28" s="2944" t="s">
        <v>8</v>
      </c>
      <c r="B28" s="2954">
        <f t="shared" ref="B28:G28" si="8">SUM(B20:B27)</f>
        <v>129</v>
      </c>
      <c r="C28" s="267">
        <f t="shared" si="8"/>
        <v>0</v>
      </c>
      <c r="D28" s="2955">
        <f t="shared" si="8"/>
        <v>129</v>
      </c>
      <c r="E28" s="2897">
        <f t="shared" si="8"/>
        <v>127</v>
      </c>
      <c r="F28" s="2898">
        <f t="shared" si="8"/>
        <v>2</v>
      </c>
      <c r="G28" s="2898">
        <f t="shared" si="8"/>
        <v>129</v>
      </c>
      <c r="H28" s="770">
        <f>E28+B28</f>
        <v>256</v>
      </c>
      <c r="I28" s="2905">
        <f>F28+C28</f>
        <v>2</v>
      </c>
      <c r="J28" s="2906">
        <f>G28+D28</f>
        <v>258</v>
      </c>
      <c r="K28" s="85"/>
      <c r="L28" s="252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</row>
    <row r="29" spans="1:115" s="84" customFormat="1" ht="15.75" x14ac:dyDescent="0.25">
      <c r="A29" s="2907" t="s">
        <v>55</v>
      </c>
      <c r="B29" s="425"/>
      <c r="C29" s="426"/>
      <c r="D29" s="2956"/>
      <c r="E29" s="631"/>
      <c r="F29" s="632"/>
      <c r="G29" s="2900"/>
      <c r="H29" s="771"/>
      <c r="I29" s="766"/>
      <c r="J29" s="772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</row>
    <row r="30" spans="1:115" s="84" customFormat="1" ht="16.5" customHeight="1" x14ac:dyDescent="0.25">
      <c r="A30" s="2936" t="s">
        <v>44</v>
      </c>
      <c r="B30" s="635">
        <v>0</v>
      </c>
      <c r="C30" s="636">
        <v>0</v>
      </c>
      <c r="D30" s="660">
        <f>B30+C30</f>
        <v>0</v>
      </c>
      <c r="E30" s="2891">
        <v>0</v>
      </c>
      <c r="F30" s="639">
        <v>0</v>
      </c>
      <c r="G30" s="2918">
        <f>E30+F30</f>
        <v>0</v>
      </c>
      <c r="H30" s="2929">
        <f>B30+E30</f>
        <v>0</v>
      </c>
      <c r="I30" s="2903">
        <f>C30+F30</f>
        <v>0</v>
      </c>
      <c r="J30" s="2930">
        <f t="shared" ref="J30:J38" si="9">G30+D30</f>
        <v>0</v>
      </c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</row>
    <row r="31" spans="1:115" s="84" customFormat="1" ht="15.75" x14ac:dyDescent="0.25">
      <c r="A31" s="2937" t="s">
        <v>45</v>
      </c>
      <c r="B31" s="201">
        <v>1</v>
      </c>
      <c r="C31" s="266">
        <v>0</v>
      </c>
      <c r="D31" s="660">
        <f t="shared" ref="D31:D37" si="10">B31+C31</f>
        <v>1</v>
      </c>
      <c r="E31" s="2891">
        <v>0</v>
      </c>
      <c r="F31" s="639">
        <v>0</v>
      </c>
      <c r="G31" s="2918">
        <f t="shared" ref="G31:G37" si="11">E31+F31</f>
        <v>0</v>
      </c>
      <c r="H31" s="2929">
        <f t="shared" ref="H31:I37" si="12">B31+E31</f>
        <v>1</v>
      </c>
      <c r="I31" s="2903">
        <f t="shared" si="12"/>
        <v>0</v>
      </c>
      <c r="J31" s="2930">
        <f t="shared" si="9"/>
        <v>1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</row>
    <row r="32" spans="1:115" s="84" customFormat="1" ht="15.75" x14ac:dyDescent="0.25">
      <c r="A32" s="2938" t="s">
        <v>46</v>
      </c>
      <c r="B32" s="635">
        <v>0</v>
      </c>
      <c r="C32" s="636">
        <v>0</v>
      </c>
      <c r="D32" s="660">
        <f t="shared" si="10"/>
        <v>0</v>
      </c>
      <c r="E32" s="2891">
        <v>0</v>
      </c>
      <c r="F32" s="639">
        <v>0</v>
      </c>
      <c r="G32" s="2918">
        <f t="shared" si="11"/>
        <v>0</v>
      </c>
      <c r="H32" s="2929">
        <f t="shared" si="12"/>
        <v>0</v>
      </c>
      <c r="I32" s="2903">
        <f t="shared" si="12"/>
        <v>0</v>
      </c>
      <c r="J32" s="2930">
        <f t="shared" si="9"/>
        <v>0</v>
      </c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</row>
    <row r="33" spans="1:115" s="84" customFormat="1" ht="15" customHeight="1" x14ac:dyDescent="0.25">
      <c r="A33" s="2936" t="s">
        <v>47</v>
      </c>
      <c r="B33" s="635">
        <v>0</v>
      </c>
      <c r="C33" s="636">
        <v>0</v>
      </c>
      <c r="D33" s="660">
        <f t="shared" si="10"/>
        <v>0</v>
      </c>
      <c r="E33" s="2891">
        <v>0</v>
      </c>
      <c r="F33" s="639">
        <v>0</v>
      </c>
      <c r="G33" s="2918">
        <f t="shared" si="11"/>
        <v>0</v>
      </c>
      <c r="H33" s="2929">
        <f t="shared" si="12"/>
        <v>0</v>
      </c>
      <c r="I33" s="2903">
        <f t="shared" si="12"/>
        <v>0</v>
      </c>
      <c r="J33" s="2930">
        <f t="shared" si="9"/>
        <v>0</v>
      </c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</row>
    <row r="34" spans="1:115" s="84" customFormat="1" ht="15.75" x14ac:dyDescent="0.25">
      <c r="A34" s="2939" t="s">
        <v>48</v>
      </c>
      <c r="B34" s="635">
        <v>0</v>
      </c>
      <c r="C34" s="636">
        <v>0</v>
      </c>
      <c r="D34" s="660">
        <f t="shared" si="10"/>
        <v>0</v>
      </c>
      <c r="E34" s="2891">
        <v>0</v>
      </c>
      <c r="F34" s="639">
        <v>0</v>
      </c>
      <c r="G34" s="2918">
        <f t="shared" si="11"/>
        <v>0</v>
      </c>
      <c r="H34" s="2929">
        <f t="shared" si="12"/>
        <v>0</v>
      </c>
      <c r="I34" s="2903">
        <f t="shared" si="12"/>
        <v>0</v>
      </c>
      <c r="J34" s="2930">
        <f t="shared" si="9"/>
        <v>0</v>
      </c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</row>
    <row r="35" spans="1:115" s="84" customFormat="1" ht="15.75" x14ac:dyDescent="0.25">
      <c r="A35" s="2940" t="s">
        <v>49</v>
      </c>
      <c r="B35" s="637">
        <v>0</v>
      </c>
      <c r="C35" s="638">
        <v>0</v>
      </c>
      <c r="D35" s="660">
        <f t="shared" si="10"/>
        <v>0</v>
      </c>
      <c r="E35" s="624">
        <v>0</v>
      </c>
      <c r="F35" s="625">
        <v>0</v>
      </c>
      <c r="G35" s="2918">
        <f t="shared" si="11"/>
        <v>0</v>
      </c>
      <c r="H35" s="2929">
        <f t="shared" si="12"/>
        <v>0</v>
      </c>
      <c r="I35" s="2903">
        <f t="shared" si="12"/>
        <v>0</v>
      </c>
      <c r="J35" s="2930">
        <f t="shared" si="9"/>
        <v>0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</row>
    <row r="36" spans="1:115" s="84" customFormat="1" ht="20.25" customHeight="1" x14ac:dyDescent="0.25">
      <c r="A36" s="2941" t="s">
        <v>50</v>
      </c>
      <c r="B36" s="637">
        <v>0</v>
      </c>
      <c r="C36" s="638">
        <v>0</v>
      </c>
      <c r="D36" s="660">
        <f t="shared" si="10"/>
        <v>0</v>
      </c>
      <c r="E36" s="640">
        <v>0</v>
      </c>
      <c r="F36" s="639">
        <v>0</v>
      </c>
      <c r="G36" s="2918">
        <f t="shared" si="11"/>
        <v>0</v>
      </c>
      <c r="H36" s="2929">
        <f t="shared" si="12"/>
        <v>0</v>
      </c>
      <c r="I36" s="2903">
        <f t="shared" si="12"/>
        <v>0</v>
      </c>
      <c r="J36" s="2930">
        <f t="shared" si="9"/>
        <v>0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</row>
    <row r="37" spans="1:115" s="84" customFormat="1" ht="16.5" thickBot="1" x14ac:dyDescent="0.3">
      <c r="A37" s="2945" t="s">
        <v>51</v>
      </c>
      <c r="B37" s="2957">
        <v>0</v>
      </c>
      <c r="C37" s="2908">
        <v>0</v>
      </c>
      <c r="D37" s="2958">
        <f t="shared" si="10"/>
        <v>0</v>
      </c>
      <c r="E37" s="2946">
        <v>0</v>
      </c>
      <c r="F37" s="2904">
        <v>0</v>
      </c>
      <c r="G37" s="2919">
        <f t="shared" si="11"/>
        <v>0</v>
      </c>
      <c r="H37" s="2931">
        <f t="shared" si="12"/>
        <v>0</v>
      </c>
      <c r="I37" s="2904">
        <f>C37+F37</f>
        <v>0</v>
      </c>
      <c r="J37" s="2932">
        <f t="shared" si="9"/>
        <v>0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</row>
    <row r="38" spans="1:115" s="84" customFormat="1" ht="21.75" customHeight="1" thickBot="1" x14ac:dyDescent="0.3">
      <c r="A38" s="2944" t="s">
        <v>56</v>
      </c>
      <c r="B38" s="2959">
        <f t="shared" ref="B38:G38" si="13">SUM(B30:B37)</f>
        <v>1</v>
      </c>
      <c r="C38" s="2909">
        <f t="shared" si="13"/>
        <v>0</v>
      </c>
      <c r="D38" s="2960">
        <f t="shared" si="13"/>
        <v>1</v>
      </c>
      <c r="E38" s="2947">
        <f t="shared" si="13"/>
        <v>0</v>
      </c>
      <c r="F38" s="2909">
        <f t="shared" si="13"/>
        <v>0</v>
      </c>
      <c r="G38" s="2920">
        <f t="shared" si="13"/>
        <v>0</v>
      </c>
      <c r="H38" s="773">
        <f>B38+E38</f>
        <v>1</v>
      </c>
      <c r="I38" s="2910">
        <f>C38+F38</f>
        <v>0</v>
      </c>
      <c r="J38" s="2906">
        <f t="shared" si="9"/>
        <v>1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</row>
    <row r="39" spans="1:115" s="84" customFormat="1" ht="21.75" customHeight="1" thickBot="1" x14ac:dyDescent="0.3">
      <c r="A39" s="2911" t="s">
        <v>57</v>
      </c>
      <c r="B39" s="774">
        <f t="shared" ref="B39:I39" si="14">B28</f>
        <v>129</v>
      </c>
      <c r="C39" s="2912">
        <f t="shared" si="14"/>
        <v>0</v>
      </c>
      <c r="D39" s="2961">
        <f t="shared" si="14"/>
        <v>129</v>
      </c>
      <c r="E39" s="2948">
        <f t="shared" si="14"/>
        <v>127</v>
      </c>
      <c r="F39" s="2912">
        <f t="shared" si="14"/>
        <v>2</v>
      </c>
      <c r="G39" s="2921">
        <f t="shared" si="14"/>
        <v>129</v>
      </c>
      <c r="H39" s="774">
        <f t="shared" si="14"/>
        <v>256</v>
      </c>
      <c r="I39" s="2912">
        <f t="shared" si="14"/>
        <v>2</v>
      </c>
      <c r="J39" s="2906">
        <f>G39+D39</f>
        <v>258</v>
      </c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</row>
    <row r="40" spans="1:115" s="84" customFormat="1" ht="21.75" customHeight="1" thickBot="1" x14ac:dyDescent="0.3">
      <c r="A40" s="2913" t="s">
        <v>56</v>
      </c>
      <c r="B40" s="2962">
        <f t="shared" ref="B40:I40" si="15">B38</f>
        <v>1</v>
      </c>
      <c r="C40" s="2914">
        <f t="shared" si="15"/>
        <v>0</v>
      </c>
      <c r="D40" s="2963">
        <f t="shared" si="15"/>
        <v>1</v>
      </c>
      <c r="E40" s="2949">
        <f t="shared" si="15"/>
        <v>0</v>
      </c>
      <c r="F40" s="2915">
        <f t="shared" si="15"/>
        <v>0</v>
      </c>
      <c r="G40" s="2922">
        <f t="shared" si="15"/>
        <v>0</v>
      </c>
      <c r="H40" s="2933">
        <f t="shared" si="15"/>
        <v>1</v>
      </c>
      <c r="I40" s="2915">
        <f t="shared" si="15"/>
        <v>0</v>
      </c>
      <c r="J40" s="2934">
        <f>G40+D40</f>
        <v>1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</row>
    <row r="41" spans="1:115" s="84" customFormat="1" ht="19.5" thickBot="1" x14ac:dyDescent="0.3">
      <c r="A41" s="2916" t="s">
        <v>58</v>
      </c>
      <c r="B41" s="2969">
        <f t="shared" ref="B41:G41" si="16">B40+B39</f>
        <v>130</v>
      </c>
      <c r="C41" s="2970">
        <f t="shared" si="16"/>
        <v>0</v>
      </c>
      <c r="D41" s="2971">
        <f t="shared" si="16"/>
        <v>130</v>
      </c>
      <c r="E41" s="2972">
        <f t="shared" si="16"/>
        <v>127</v>
      </c>
      <c r="F41" s="2973">
        <f t="shared" si="16"/>
        <v>2</v>
      </c>
      <c r="G41" s="2974">
        <f t="shared" si="16"/>
        <v>129</v>
      </c>
      <c r="H41" s="776">
        <f>E41+B41</f>
        <v>257</v>
      </c>
      <c r="I41" s="2975">
        <f>F41+C41</f>
        <v>2</v>
      </c>
      <c r="J41" s="2976">
        <f>G41+D41</f>
        <v>259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</row>
    <row r="42" spans="1:115" s="84" customFormat="1" ht="15.75" x14ac:dyDescent="0.25"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</row>
    <row r="43" spans="1:115" s="84" customFormat="1" ht="15.7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5" ht="15.75" x14ac:dyDescent="0.25">
      <c r="A44" s="3786"/>
      <c r="B44" s="3786"/>
      <c r="C44" s="3786"/>
      <c r="D44" s="3786"/>
      <c r="E44" s="3786"/>
      <c r="F44" s="3786"/>
      <c r="G44" s="3786"/>
      <c r="H44" s="3786"/>
      <c r="I44" s="3786"/>
      <c r="J44" s="3786"/>
    </row>
    <row r="46" spans="1:115" x14ac:dyDescent="0.2">
      <c r="K46" s="104"/>
    </row>
  </sheetData>
  <mergeCells count="11">
    <mergeCell ref="A1:P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6"/>
  <sheetViews>
    <sheetView zoomScale="75" zoomScaleNormal="75" workbookViewId="0">
      <selection activeCell="L16" sqref="L16"/>
    </sheetView>
  </sheetViews>
  <sheetFormatPr defaultRowHeight="12.75" x14ac:dyDescent="0.2"/>
  <cols>
    <col min="1" max="1" width="59" style="28" customWidth="1"/>
    <col min="2" max="2" width="10.5703125" style="1984" bestFit="1" customWidth="1"/>
    <col min="3" max="3" width="10.28515625" style="1984" customWidth="1"/>
    <col min="4" max="4" width="12.42578125" style="1984" customWidth="1"/>
    <col min="5" max="5" width="9.5703125" style="28" customWidth="1"/>
    <col min="6" max="6" width="7.71093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2" style="28" customWidth="1"/>
    <col min="12" max="12" width="14.140625" style="28" customWidth="1"/>
    <col min="13" max="13" width="13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4" customFormat="1" ht="19.149999999999999" customHeight="1" thickBot="1" x14ac:dyDescent="0.3">
      <c r="A1" s="3727" t="s">
        <v>354</v>
      </c>
      <c r="B1" s="3727"/>
      <c r="C1" s="3727"/>
      <c r="D1" s="3727"/>
      <c r="E1" s="3727"/>
      <c r="F1" s="3727"/>
      <c r="G1" s="3727"/>
      <c r="H1" s="3727"/>
      <c r="I1" s="3727"/>
      <c r="J1" s="3727"/>
      <c r="K1" s="3727"/>
      <c r="L1" s="3727"/>
      <c r="M1" s="3727"/>
      <c r="N1" s="3727"/>
      <c r="O1" s="3727"/>
      <c r="P1" s="372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</row>
    <row r="2" spans="1:118" s="84" customFormat="1" ht="16.5" thickBot="1" x14ac:dyDescent="0.3">
      <c r="A2" s="3787" t="s">
        <v>383</v>
      </c>
      <c r="B2" s="3788"/>
      <c r="C2" s="3788"/>
      <c r="D2" s="3788"/>
      <c r="E2" s="3788"/>
      <c r="F2" s="3788"/>
      <c r="G2" s="3788"/>
      <c r="H2" s="3788"/>
      <c r="I2" s="3788"/>
      <c r="J2" s="3788"/>
      <c r="K2" s="3789"/>
      <c r="L2" s="3789"/>
      <c r="M2" s="3790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</row>
    <row r="3" spans="1:118" s="84" customFormat="1" ht="16.149999999999999" customHeight="1" thickBot="1" x14ac:dyDescent="0.3">
      <c r="A3" s="3791" t="s">
        <v>9</v>
      </c>
      <c r="B3" s="3828" t="s">
        <v>317</v>
      </c>
      <c r="C3" s="3829"/>
      <c r="D3" s="3830"/>
      <c r="E3" s="3821" t="s">
        <v>283</v>
      </c>
      <c r="F3" s="3822"/>
      <c r="G3" s="3823"/>
      <c r="H3" s="3821" t="s">
        <v>71</v>
      </c>
      <c r="I3" s="3822"/>
      <c r="J3" s="3823"/>
      <c r="K3" s="2977"/>
      <c r="L3" s="2977"/>
      <c r="M3" s="2978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</row>
    <row r="4" spans="1:118" s="84" customFormat="1" ht="11.45" customHeight="1" x14ac:dyDescent="0.25">
      <c r="A4" s="3792"/>
      <c r="B4" s="3831">
        <v>1</v>
      </c>
      <c r="C4" s="3824"/>
      <c r="D4" s="3832"/>
      <c r="E4" s="3813">
        <v>2</v>
      </c>
      <c r="F4" s="3814"/>
      <c r="G4" s="3815"/>
      <c r="H4" s="3813">
        <v>3</v>
      </c>
      <c r="I4" s="3814"/>
      <c r="J4" s="3815"/>
      <c r="K4" s="3824" t="s">
        <v>40</v>
      </c>
      <c r="L4" s="3824"/>
      <c r="M4" s="382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</row>
    <row r="5" spans="1:118" s="84" customFormat="1" ht="12" customHeight="1" x14ac:dyDescent="0.25">
      <c r="A5" s="3792"/>
      <c r="B5" s="3816" t="s">
        <v>41</v>
      </c>
      <c r="C5" s="3816"/>
      <c r="D5" s="3817"/>
      <c r="E5" s="3818" t="s">
        <v>41</v>
      </c>
      <c r="F5" s="3819"/>
      <c r="G5" s="3820"/>
      <c r="H5" s="3818" t="s">
        <v>41</v>
      </c>
      <c r="I5" s="3819"/>
      <c r="J5" s="3820"/>
      <c r="K5" s="3826"/>
      <c r="L5" s="3826"/>
      <c r="M5" s="3827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</row>
    <row r="6" spans="1:118" s="84" customFormat="1" ht="34.5" customHeight="1" thickBot="1" x14ac:dyDescent="0.3">
      <c r="A6" s="3792"/>
      <c r="B6" s="3003" t="s">
        <v>26</v>
      </c>
      <c r="C6" s="3004" t="s">
        <v>42</v>
      </c>
      <c r="D6" s="3035" t="s">
        <v>4</v>
      </c>
      <c r="E6" s="3003" t="s">
        <v>26</v>
      </c>
      <c r="F6" s="3004" t="s">
        <v>42</v>
      </c>
      <c r="G6" s="3005" t="s">
        <v>4</v>
      </c>
      <c r="H6" s="3003" t="s">
        <v>26</v>
      </c>
      <c r="I6" s="3004" t="s">
        <v>42</v>
      </c>
      <c r="J6" s="3005" t="s">
        <v>4</v>
      </c>
      <c r="K6" s="3003" t="s">
        <v>26</v>
      </c>
      <c r="L6" s="3004" t="s">
        <v>42</v>
      </c>
      <c r="M6" s="3006" t="s">
        <v>4</v>
      </c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</row>
    <row r="7" spans="1:118" s="84" customFormat="1" ht="19.5" customHeight="1" x14ac:dyDescent="0.25">
      <c r="A7" s="3011" t="s">
        <v>43</v>
      </c>
      <c r="B7" s="3012"/>
      <c r="C7" s="3013"/>
      <c r="D7" s="3036"/>
      <c r="E7" s="3041"/>
      <c r="F7" s="3015"/>
      <c r="G7" s="3016"/>
      <c r="H7" s="3031"/>
      <c r="I7" s="3017"/>
      <c r="J7" s="3018"/>
      <c r="K7" s="3014"/>
      <c r="L7" s="3017"/>
      <c r="M7" s="3019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</row>
    <row r="8" spans="1:118" s="84" customFormat="1" ht="15.75" x14ac:dyDescent="0.25">
      <c r="A8" s="2890" t="s">
        <v>44</v>
      </c>
      <c r="B8" s="635">
        <f t="shared" ref="B8:H15" si="0">B19+B29</f>
        <v>15</v>
      </c>
      <c r="C8" s="636">
        <f t="shared" si="0"/>
        <v>1</v>
      </c>
      <c r="D8" s="3028">
        <f>D19+D29</f>
        <v>16</v>
      </c>
      <c r="E8" s="649">
        <f>E19+E29</f>
        <v>15</v>
      </c>
      <c r="F8" s="625">
        <f t="shared" si="0"/>
        <v>4</v>
      </c>
      <c r="G8" s="3028">
        <f>G19+G29</f>
        <v>19</v>
      </c>
      <c r="H8" s="649">
        <f>H19+H29</f>
        <v>13</v>
      </c>
      <c r="I8" s="641">
        <f t="shared" ref="I8:J15" si="1">I19+I29</f>
        <v>1</v>
      </c>
      <c r="J8" s="3032">
        <f>J19+J29</f>
        <v>14</v>
      </c>
      <c r="K8" s="624">
        <f>E8+B8+H8</f>
        <v>43</v>
      </c>
      <c r="L8" s="624">
        <f>F8+C8+I8</f>
        <v>6</v>
      </c>
      <c r="M8" s="626">
        <f>K8+L8</f>
        <v>49</v>
      </c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</row>
    <row r="9" spans="1:118" s="84" customFormat="1" ht="15.75" customHeight="1" x14ac:dyDescent="0.25">
      <c r="A9" s="627" t="s">
        <v>45</v>
      </c>
      <c r="B9" s="635">
        <f t="shared" si="0"/>
        <v>15</v>
      </c>
      <c r="C9" s="636">
        <f t="shared" si="0"/>
        <v>8</v>
      </c>
      <c r="D9" s="3028">
        <f t="shared" si="0"/>
        <v>23</v>
      </c>
      <c r="E9" s="649">
        <f t="shared" si="0"/>
        <v>13</v>
      </c>
      <c r="F9" s="625">
        <f t="shared" si="0"/>
        <v>1</v>
      </c>
      <c r="G9" s="3028">
        <f t="shared" si="0"/>
        <v>14</v>
      </c>
      <c r="H9" s="649">
        <f t="shared" si="0"/>
        <v>11</v>
      </c>
      <c r="I9" s="641">
        <f t="shared" si="1"/>
        <v>1</v>
      </c>
      <c r="J9" s="3032">
        <f t="shared" si="1"/>
        <v>12</v>
      </c>
      <c r="K9" s="624">
        <f t="shared" ref="K9:L39" si="2">E9+B9+H9</f>
        <v>39</v>
      </c>
      <c r="L9" s="624">
        <f t="shared" si="2"/>
        <v>10</v>
      </c>
      <c r="M9" s="626">
        <f>K9+L9</f>
        <v>49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</row>
    <row r="10" spans="1:118" s="84" customFormat="1" ht="15" customHeight="1" x14ac:dyDescent="0.25">
      <c r="A10" s="2892" t="s">
        <v>46</v>
      </c>
      <c r="B10" s="635">
        <f t="shared" si="0"/>
        <v>2</v>
      </c>
      <c r="C10" s="636">
        <f t="shared" si="0"/>
        <v>15</v>
      </c>
      <c r="D10" s="3028">
        <f t="shared" si="0"/>
        <v>17</v>
      </c>
      <c r="E10" s="649">
        <f t="shared" si="0"/>
        <v>11</v>
      </c>
      <c r="F10" s="625">
        <f t="shared" si="0"/>
        <v>8</v>
      </c>
      <c r="G10" s="3028">
        <f t="shared" si="0"/>
        <v>19</v>
      </c>
      <c r="H10" s="649">
        <f t="shared" si="0"/>
        <v>15</v>
      </c>
      <c r="I10" s="641">
        <f t="shared" si="1"/>
        <v>10</v>
      </c>
      <c r="J10" s="3032">
        <f t="shared" si="1"/>
        <v>25</v>
      </c>
      <c r="K10" s="624">
        <f t="shared" si="2"/>
        <v>28</v>
      </c>
      <c r="L10" s="624">
        <f t="shared" si="2"/>
        <v>33</v>
      </c>
      <c r="M10" s="626">
        <f t="shared" ref="M10:M39" si="3">K10+L10</f>
        <v>61</v>
      </c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</row>
    <row r="11" spans="1:118" s="84" customFormat="1" ht="15.75" x14ac:dyDescent="0.25">
      <c r="A11" s="2890" t="s">
        <v>77</v>
      </c>
      <c r="B11" s="635">
        <f t="shared" si="0"/>
        <v>0</v>
      </c>
      <c r="C11" s="636">
        <f t="shared" si="0"/>
        <v>0</v>
      </c>
      <c r="D11" s="3028">
        <f t="shared" si="0"/>
        <v>0</v>
      </c>
      <c r="E11" s="649">
        <f t="shared" si="0"/>
        <v>0</v>
      </c>
      <c r="F11" s="625">
        <f t="shared" si="0"/>
        <v>0</v>
      </c>
      <c r="G11" s="3028">
        <f t="shared" si="0"/>
        <v>0</v>
      </c>
      <c r="H11" s="649">
        <f t="shared" si="0"/>
        <v>0</v>
      </c>
      <c r="I11" s="641">
        <f t="shared" si="1"/>
        <v>0</v>
      </c>
      <c r="J11" s="3032">
        <f t="shared" si="1"/>
        <v>0</v>
      </c>
      <c r="K11" s="624">
        <f t="shared" si="2"/>
        <v>0</v>
      </c>
      <c r="L11" s="624">
        <f t="shared" si="2"/>
        <v>0</v>
      </c>
      <c r="M11" s="626">
        <f t="shared" si="3"/>
        <v>0</v>
      </c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</row>
    <row r="12" spans="1:118" s="84" customFormat="1" ht="15.75" x14ac:dyDescent="0.25">
      <c r="A12" s="2893" t="s">
        <v>48</v>
      </c>
      <c r="B12" s="635">
        <f t="shared" si="0"/>
        <v>10</v>
      </c>
      <c r="C12" s="636">
        <f t="shared" si="0"/>
        <v>5</v>
      </c>
      <c r="D12" s="3028">
        <f t="shared" si="0"/>
        <v>15</v>
      </c>
      <c r="E12" s="649">
        <f t="shared" si="0"/>
        <v>12</v>
      </c>
      <c r="F12" s="625">
        <f t="shared" si="0"/>
        <v>3</v>
      </c>
      <c r="G12" s="3028">
        <f t="shared" si="0"/>
        <v>15</v>
      </c>
      <c r="H12" s="649">
        <f t="shared" si="0"/>
        <v>7</v>
      </c>
      <c r="I12" s="641">
        <f t="shared" si="1"/>
        <v>0</v>
      </c>
      <c r="J12" s="3032">
        <f t="shared" si="1"/>
        <v>7</v>
      </c>
      <c r="K12" s="624">
        <f t="shared" si="2"/>
        <v>29</v>
      </c>
      <c r="L12" s="624">
        <f t="shared" si="2"/>
        <v>8</v>
      </c>
      <c r="M12" s="626">
        <f t="shared" si="3"/>
        <v>37</v>
      </c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</row>
    <row r="13" spans="1:118" s="84" customFormat="1" ht="15.75" x14ac:dyDescent="0.25">
      <c r="A13" s="2894" t="s">
        <v>49</v>
      </c>
      <c r="B13" s="635">
        <f t="shared" si="0"/>
        <v>0</v>
      </c>
      <c r="C13" s="636">
        <f t="shared" si="0"/>
        <v>5</v>
      </c>
      <c r="D13" s="3028">
        <f t="shared" si="0"/>
        <v>5</v>
      </c>
      <c r="E13" s="649">
        <f t="shared" si="0"/>
        <v>10</v>
      </c>
      <c r="F13" s="625">
        <f t="shared" si="0"/>
        <v>4</v>
      </c>
      <c r="G13" s="3028">
        <f t="shared" si="0"/>
        <v>14</v>
      </c>
      <c r="H13" s="649">
        <f t="shared" si="0"/>
        <v>12</v>
      </c>
      <c r="I13" s="641">
        <f t="shared" si="1"/>
        <v>3</v>
      </c>
      <c r="J13" s="3032">
        <f t="shared" si="1"/>
        <v>15</v>
      </c>
      <c r="K13" s="624">
        <f t="shared" si="2"/>
        <v>22</v>
      </c>
      <c r="L13" s="624">
        <f t="shared" si="2"/>
        <v>12</v>
      </c>
      <c r="M13" s="626">
        <f>K13+L13</f>
        <v>34</v>
      </c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</row>
    <row r="14" spans="1:118" s="84" customFormat="1" ht="15.75" x14ac:dyDescent="0.25">
      <c r="A14" s="2894" t="s">
        <v>50</v>
      </c>
      <c r="B14" s="635">
        <f t="shared" si="0"/>
        <v>0</v>
      </c>
      <c r="C14" s="636">
        <f t="shared" si="0"/>
        <v>2</v>
      </c>
      <c r="D14" s="3028">
        <f t="shared" si="0"/>
        <v>2</v>
      </c>
      <c r="E14" s="649">
        <f t="shared" si="0"/>
        <v>9</v>
      </c>
      <c r="F14" s="625">
        <f t="shared" si="0"/>
        <v>0</v>
      </c>
      <c r="G14" s="3028">
        <f t="shared" si="0"/>
        <v>9</v>
      </c>
      <c r="H14" s="649">
        <f t="shared" si="0"/>
        <v>8</v>
      </c>
      <c r="I14" s="641">
        <f t="shared" si="1"/>
        <v>0</v>
      </c>
      <c r="J14" s="3032">
        <f t="shared" si="1"/>
        <v>8</v>
      </c>
      <c r="K14" s="624">
        <f t="shared" si="2"/>
        <v>17</v>
      </c>
      <c r="L14" s="624">
        <f t="shared" si="2"/>
        <v>2</v>
      </c>
      <c r="M14" s="626">
        <f t="shared" si="3"/>
        <v>19</v>
      </c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</row>
    <row r="15" spans="1:118" s="84" customFormat="1" ht="16.5" thickBot="1" x14ac:dyDescent="0.3">
      <c r="A15" s="2979" t="s">
        <v>51</v>
      </c>
      <c r="B15" s="637">
        <f t="shared" si="0"/>
        <v>20</v>
      </c>
      <c r="C15" s="638">
        <f t="shared" si="0"/>
        <v>4</v>
      </c>
      <c r="D15" s="3029">
        <f t="shared" si="0"/>
        <v>24</v>
      </c>
      <c r="E15" s="658">
        <f t="shared" si="0"/>
        <v>23</v>
      </c>
      <c r="F15" s="628">
        <f t="shared" si="0"/>
        <v>5</v>
      </c>
      <c r="G15" s="3029">
        <f t="shared" si="0"/>
        <v>28</v>
      </c>
      <c r="H15" s="658">
        <f t="shared" si="0"/>
        <v>20</v>
      </c>
      <c r="I15" s="642">
        <f t="shared" si="1"/>
        <v>4</v>
      </c>
      <c r="J15" s="3033">
        <f>J26+J36</f>
        <v>24</v>
      </c>
      <c r="K15" s="2895">
        <f t="shared" si="2"/>
        <v>63</v>
      </c>
      <c r="L15" s="2895">
        <f t="shared" si="2"/>
        <v>13</v>
      </c>
      <c r="M15" s="629">
        <f t="shared" si="3"/>
        <v>76</v>
      </c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</row>
    <row r="16" spans="1:118" s="84" customFormat="1" ht="15" customHeight="1" thickBot="1" x14ac:dyDescent="0.3">
      <c r="A16" s="764" t="s">
        <v>12</v>
      </c>
      <c r="B16" s="2897">
        <f>SUM(B8:B15)</f>
        <v>62</v>
      </c>
      <c r="C16" s="2897">
        <f>SUM(C7:C15)</f>
        <v>40</v>
      </c>
      <c r="D16" s="2898">
        <f>SUM(D7:D15)</f>
        <v>102</v>
      </c>
      <c r="E16" s="2952">
        <f>SUM(E7:E15)</f>
        <v>93</v>
      </c>
      <c r="F16" s="2897">
        <f>SUM(F7:F15)</f>
        <v>25</v>
      </c>
      <c r="G16" s="2980">
        <f>SUM(G7:G15)</f>
        <v>118</v>
      </c>
      <c r="H16" s="3034">
        <f>SUM(H8:H15)</f>
        <v>86</v>
      </c>
      <c r="I16" s="2898">
        <f>SUM(I8:I15)</f>
        <v>19</v>
      </c>
      <c r="J16" s="202">
        <f>SUM(J7:J15)</f>
        <v>105</v>
      </c>
      <c r="K16" s="2981">
        <f>E16+B16+H16</f>
        <v>241</v>
      </c>
      <c r="L16" s="2981">
        <f>C16+F16+I16</f>
        <v>84</v>
      </c>
      <c r="M16" s="202">
        <f>K16+L16</f>
        <v>325</v>
      </c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</row>
    <row r="17" spans="1:118" s="84" customFormat="1" ht="15.75" x14ac:dyDescent="0.25">
      <c r="A17" s="630" t="s">
        <v>23</v>
      </c>
      <c r="B17" s="2982"/>
      <c r="C17" s="2983"/>
      <c r="D17" s="3037"/>
      <c r="E17" s="2985"/>
      <c r="F17" s="656"/>
      <c r="G17" s="2999"/>
      <c r="H17" s="2985"/>
      <c r="I17" s="2986"/>
      <c r="J17" s="2984"/>
      <c r="K17" s="656"/>
      <c r="L17" s="656"/>
      <c r="M17" s="2987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</row>
    <row r="18" spans="1:118" s="84" customFormat="1" ht="16.5" thickBot="1" x14ac:dyDescent="0.3">
      <c r="A18" s="3020" t="s">
        <v>11</v>
      </c>
      <c r="B18" s="3021"/>
      <c r="C18" s="3022"/>
      <c r="D18" s="3038"/>
      <c r="E18" s="3025"/>
      <c r="F18" s="3023"/>
      <c r="G18" s="3030"/>
      <c r="H18" s="3025"/>
      <c r="I18" s="3026"/>
      <c r="J18" s="3024"/>
      <c r="K18" s="3023"/>
      <c r="L18" s="3023"/>
      <c r="M18" s="3027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</row>
    <row r="19" spans="1:118" s="84" customFormat="1" ht="15.75" x14ac:dyDescent="0.25">
      <c r="A19" s="627" t="s">
        <v>44</v>
      </c>
      <c r="B19" s="3007">
        <v>15</v>
      </c>
      <c r="C19" s="3008">
        <v>1</v>
      </c>
      <c r="D19" s="3039">
        <f>C19+B19</f>
        <v>16</v>
      </c>
      <c r="E19" s="3042">
        <v>15</v>
      </c>
      <c r="F19" s="3008">
        <v>4</v>
      </c>
      <c r="G19" s="3009">
        <f>E19+F19</f>
        <v>19</v>
      </c>
      <c r="H19" s="2985">
        <v>13</v>
      </c>
      <c r="I19" s="3010">
        <v>1</v>
      </c>
      <c r="J19" s="3009">
        <f>H19+I19</f>
        <v>14</v>
      </c>
      <c r="K19" s="656">
        <f>E19+B19+H19</f>
        <v>43</v>
      </c>
      <c r="L19" s="656">
        <f t="shared" si="2"/>
        <v>6</v>
      </c>
      <c r="M19" s="2987">
        <f>K19+L19</f>
        <v>49</v>
      </c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</row>
    <row r="20" spans="1:118" s="84" customFormat="1" ht="15.75" x14ac:dyDescent="0.25">
      <c r="A20" s="627" t="s">
        <v>45</v>
      </c>
      <c r="B20" s="646">
        <v>15</v>
      </c>
      <c r="C20" s="647">
        <v>8</v>
      </c>
      <c r="D20" s="652">
        <f t="shared" ref="D20:D26" si="4">C20+B20</f>
        <v>23</v>
      </c>
      <c r="E20" s="783">
        <v>12</v>
      </c>
      <c r="F20" s="650">
        <v>1</v>
      </c>
      <c r="G20" s="648">
        <f t="shared" ref="G20:G26" si="5">E20+F20</f>
        <v>13</v>
      </c>
      <c r="H20" s="649">
        <v>11</v>
      </c>
      <c r="I20" s="2988">
        <v>1</v>
      </c>
      <c r="J20" s="648">
        <f t="shared" ref="J20:J26" si="6">H20+I20</f>
        <v>12</v>
      </c>
      <c r="K20" s="624">
        <f t="shared" si="2"/>
        <v>38</v>
      </c>
      <c r="L20" s="624">
        <f t="shared" si="2"/>
        <v>10</v>
      </c>
      <c r="M20" s="626">
        <f t="shared" si="3"/>
        <v>48</v>
      </c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</row>
    <row r="21" spans="1:118" s="84" customFormat="1" ht="16.5" customHeight="1" x14ac:dyDescent="0.25">
      <c r="A21" s="2892" t="s">
        <v>46</v>
      </c>
      <c r="B21" s="646">
        <v>2</v>
      </c>
      <c r="C21" s="647">
        <v>15</v>
      </c>
      <c r="D21" s="652">
        <f t="shared" si="4"/>
        <v>17</v>
      </c>
      <c r="E21" s="783">
        <v>11</v>
      </c>
      <c r="F21" s="650">
        <v>8</v>
      </c>
      <c r="G21" s="648">
        <f t="shared" si="5"/>
        <v>19</v>
      </c>
      <c r="H21" s="649">
        <v>15</v>
      </c>
      <c r="I21" s="2988">
        <v>10</v>
      </c>
      <c r="J21" s="648">
        <f t="shared" si="6"/>
        <v>25</v>
      </c>
      <c r="K21" s="624">
        <f t="shared" si="2"/>
        <v>28</v>
      </c>
      <c r="L21" s="624">
        <f t="shared" si="2"/>
        <v>33</v>
      </c>
      <c r="M21" s="626">
        <f t="shared" si="3"/>
        <v>61</v>
      </c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</row>
    <row r="22" spans="1:118" s="84" customFormat="1" ht="15.75" x14ac:dyDescent="0.25">
      <c r="A22" s="2890" t="s">
        <v>77</v>
      </c>
      <c r="B22" s="646">
        <v>0</v>
      </c>
      <c r="C22" s="647">
        <v>0</v>
      </c>
      <c r="D22" s="652">
        <f t="shared" si="4"/>
        <v>0</v>
      </c>
      <c r="E22" s="783">
        <v>0</v>
      </c>
      <c r="F22" s="647">
        <v>0</v>
      </c>
      <c r="G22" s="648">
        <f t="shared" si="5"/>
        <v>0</v>
      </c>
      <c r="H22" s="649">
        <v>0</v>
      </c>
      <c r="I22" s="2988">
        <v>0</v>
      </c>
      <c r="J22" s="648">
        <f t="shared" si="6"/>
        <v>0</v>
      </c>
      <c r="K22" s="624">
        <f t="shared" si="2"/>
        <v>0</v>
      </c>
      <c r="L22" s="624">
        <f t="shared" si="2"/>
        <v>0</v>
      </c>
      <c r="M22" s="626">
        <f t="shared" si="3"/>
        <v>0</v>
      </c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</row>
    <row r="23" spans="1:118" s="84" customFormat="1" ht="15.75" x14ac:dyDescent="0.25">
      <c r="A23" s="2893" t="s">
        <v>48</v>
      </c>
      <c r="B23" s="646">
        <v>10</v>
      </c>
      <c r="C23" s="647">
        <v>5</v>
      </c>
      <c r="D23" s="652">
        <f t="shared" si="4"/>
        <v>15</v>
      </c>
      <c r="E23" s="783">
        <v>12</v>
      </c>
      <c r="F23" s="647">
        <v>3</v>
      </c>
      <c r="G23" s="648">
        <f t="shared" si="5"/>
        <v>15</v>
      </c>
      <c r="H23" s="649">
        <v>7</v>
      </c>
      <c r="I23" s="2988">
        <v>0</v>
      </c>
      <c r="J23" s="648">
        <f t="shared" si="6"/>
        <v>7</v>
      </c>
      <c r="K23" s="624">
        <f t="shared" si="2"/>
        <v>29</v>
      </c>
      <c r="L23" s="624">
        <f t="shared" si="2"/>
        <v>8</v>
      </c>
      <c r="M23" s="626">
        <f t="shared" si="3"/>
        <v>37</v>
      </c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</row>
    <row r="24" spans="1:118" s="84" customFormat="1" ht="15.75" x14ac:dyDescent="0.25">
      <c r="A24" s="2894" t="s">
        <v>49</v>
      </c>
      <c r="B24" s="646">
        <v>0</v>
      </c>
      <c r="C24" s="647">
        <v>5</v>
      </c>
      <c r="D24" s="652">
        <f t="shared" si="4"/>
        <v>5</v>
      </c>
      <c r="E24" s="2989">
        <v>10</v>
      </c>
      <c r="F24" s="651">
        <v>4</v>
      </c>
      <c r="G24" s="648">
        <f t="shared" si="5"/>
        <v>14</v>
      </c>
      <c r="H24" s="649">
        <v>11</v>
      </c>
      <c r="I24" s="652">
        <v>3</v>
      </c>
      <c r="J24" s="648">
        <f t="shared" si="6"/>
        <v>14</v>
      </c>
      <c r="K24" s="624">
        <f t="shared" si="2"/>
        <v>21</v>
      </c>
      <c r="L24" s="624">
        <f t="shared" si="2"/>
        <v>12</v>
      </c>
      <c r="M24" s="626">
        <f t="shared" si="3"/>
        <v>33</v>
      </c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</row>
    <row r="25" spans="1:118" s="84" customFormat="1" ht="15.75" x14ac:dyDescent="0.25">
      <c r="A25" s="2894" t="s">
        <v>50</v>
      </c>
      <c r="B25" s="646">
        <v>0</v>
      </c>
      <c r="C25" s="647">
        <v>2</v>
      </c>
      <c r="D25" s="652">
        <f t="shared" si="4"/>
        <v>2</v>
      </c>
      <c r="E25" s="783">
        <v>9</v>
      </c>
      <c r="F25" s="647">
        <v>0</v>
      </c>
      <c r="G25" s="648">
        <f t="shared" si="5"/>
        <v>9</v>
      </c>
      <c r="H25" s="2989">
        <v>8</v>
      </c>
      <c r="I25" s="2988">
        <v>0</v>
      </c>
      <c r="J25" s="648">
        <f t="shared" si="6"/>
        <v>8</v>
      </c>
      <c r="K25" s="624">
        <f t="shared" si="2"/>
        <v>17</v>
      </c>
      <c r="L25" s="624">
        <f t="shared" si="2"/>
        <v>2</v>
      </c>
      <c r="M25" s="626">
        <f t="shared" si="3"/>
        <v>19</v>
      </c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</row>
    <row r="26" spans="1:118" s="84" customFormat="1" ht="16.5" thickBot="1" x14ac:dyDescent="0.3">
      <c r="A26" s="2979" t="s">
        <v>51</v>
      </c>
      <c r="B26" s="653">
        <v>20</v>
      </c>
      <c r="C26" s="2990">
        <v>4</v>
      </c>
      <c r="D26" s="779">
        <f t="shared" si="4"/>
        <v>24</v>
      </c>
      <c r="E26" s="784">
        <v>23</v>
      </c>
      <c r="F26" s="2990">
        <v>5</v>
      </c>
      <c r="G26" s="654">
        <f t="shared" si="5"/>
        <v>28</v>
      </c>
      <c r="H26" s="2991">
        <v>20</v>
      </c>
      <c r="I26" s="2992">
        <v>4</v>
      </c>
      <c r="J26" s="654">
        <f t="shared" si="6"/>
        <v>24</v>
      </c>
      <c r="K26" s="2895">
        <f t="shared" si="2"/>
        <v>63</v>
      </c>
      <c r="L26" s="2895">
        <f t="shared" si="2"/>
        <v>13</v>
      </c>
      <c r="M26" s="629">
        <f t="shared" si="3"/>
        <v>76</v>
      </c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</row>
    <row r="27" spans="1:118" s="84" customFormat="1" ht="16.5" thickBot="1" x14ac:dyDescent="0.3">
      <c r="A27" s="765" t="s">
        <v>8</v>
      </c>
      <c r="B27" s="2981">
        <f>SUM(B19:B26)</f>
        <v>62</v>
      </c>
      <c r="C27" s="2981">
        <f>SUM(C19:C26)</f>
        <v>40</v>
      </c>
      <c r="D27" s="204">
        <f>SUM(D19:D26)</f>
        <v>102</v>
      </c>
      <c r="E27" s="657">
        <f t="shared" ref="E27:J27" si="7">SUM(E19:E26)</f>
        <v>92</v>
      </c>
      <c r="F27" s="2981">
        <f t="shared" si="7"/>
        <v>25</v>
      </c>
      <c r="G27" s="203">
        <f>SUM(G19:G26)</f>
        <v>117</v>
      </c>
      <c r="H27" s="2993">
        <f t="shared" si="7"/>
        <v>85</v>
      </c>
      <c r="I27" s="2994">
        <f t="shared" si="7"/>
        <v>19</v>
      </c>
      <c r="J27" s="203">
        <f t="shared" si="7"/>
        <v>104</v>
      </c>
      <c r="K27" s="2981">
        <f>E27+B27+H27</f>
        <v>239</v>
      </c>
      <c r="L27" s="2981">
        <f>F27+C27+I27</f>
        <v>84</v>
      </c>
      <c r="M27" s="202">
        <f>K27+L27</f>
        <v>323</v>
      </c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</row>
    <row r="28" spans="1:118" s="84" customFormat="1" ht="15.75" x14ac:dyDescent="0.25">
      <c r="A28" s="2907" t="s">
        <v>55</v>
      </c>
      <c r="B28" s="643"/>
      <c r="C28" s="655"/>
      <c r="D28" s="780"/>
      <c r="E28" s="551"/>
      <c r="F28" s="631"/>
      <c r="G28" s="644"/>
      <c r="H28" s="2995"/>
      <c r="I28" s="2996"/>
      <c r="J28" s="644"/>
      <c r="K28" s="631"/>
      <c r="L28" s="631"/>
      <c r="M28" s="64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</row>
    <row r="29" spans="1:118" s="84" customFormat="1" ht="15.75" x14ac:dyDescent="0.25">
      <c r="A29" s="2890" t="s">
        <v>44</v>
      </c>
      <c r="B29" s="635">
        <v>0</v>
      </c>
      <c r="C29" s="636">
        <v>0</v>
      </c>
      <c r="D29" s="781">
        <f t="shared" ref="D29:D36" si="8">B29+C29</f>
        <v>0</v>
      </c>
      <c r="E29" s="783">
        <v>0</v>
      </c>
      <c r="F29" s="650">
        <v>0</v>
      </c>
      <c r="G29" s="648">
        <f t="shared" ref="G29:G34" si="9">E29+F29</f>
        <v>0</v>
      </c>
      <c r="H29" s="2989">
        <v>0</v>
      </c>
      <c r="I29" s="2988">
        <v>0</v>
      </c>
      <c r="J29" s="648">
        <v>0</v>
      </c>
      <c r="K29" s="624">
        <f t="shared" si="2"/>
        <v>0</v>
      </c>
      <c r="L29" s="624">
        <f t="shared" si="2"/>
        <v>0</v>
      </c>
      <c r="M29" s="626">
        <f t="shared" si="3"/>
        <v>0</v>
      </c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</row>
    <row r="30" spans="1:118" s="84" customFormat="1" ht="15.75" x14ac:dyDescent="0.25">
      <c r="A30" s="627" t="s">
        <v>45</v>
      </c>
      <c r="B30" s="201">
        <v>0</v>
      </c>
      <c r="C30" s="636">
        <v>0</v>
      </c>
      <c r="D30" s="781">
        <f t="shared" si="8"/>
        <v>0</v>
      </c>
      <c r="E30" s="783">
        <v>1</v>
      </c>
      <c r="F30" s="650">
        <v>0</v>
      </c>
      <c r="G30" s="648">
        <f t="shared" si="9"/>
        <v>1</v>
      </c>
      <c r="H30" s="2989">
        <v>0</v>
      </c>
      <c r="I30" s="2988">
        <v>0</v>
      </c>
      <c r="J30" s="648">
        <f t="shared" ref="J30:J35" si="10">H30+I30</f>
        <v>0</v>
      </c>
      <c r="K30" s="624">
        <f>E30+B30+H30</f>
        <v>1</v>
      </c>
      <c r="L30" s="624">
        <f>F30+C30+I30</f>
        <v>0</v>
      </c>
      <c r="M30" s="626">
        <f>K30+L30</f>
        <v>1</v>
      </c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</row>
    <row r="31" spans="1:118" s="84" customFormat="1" ht="16.5" customHeight="1" x14ac:dyDescent="0.25">
      <c r="A31" s="2892" t="s">
        <v>46</v>
      </c>
      <c r="B31" s="201">
        <v>0</v>
      </c>
      <c r="C31" s="636">
        <v>0</v>
      </c>
      <c r="D31" s="781">
        <f t="shared" si="8"/>
        <v>0</v>
      </c>
      <c r="E31" s="783">
        <v>0</v>
      </c>
      <c r="F31" s="647">
        <v>0</v>
      </c>
      <c r="G31" s="648">
        <f t="shared" si="9"/>
        <v>0</v>
      </c>
      <c r="H31" s="2989">
        <v>0</v>
      </c>
      <c r="I31" s="2988">
        <v>0</v>
      </c>
      <c r="J31" s="648">
        <f t="shared" si="10"/>
        <v>0</v>
      </c>
      <c r="K31" s="624">
        <f t="shared" si="2"/>
        <v>0</v>
      </c>
      <c r="L31" s="624">
        <f t="shared" si="2"/>
        <v>0</v>
      </c>
      <c r="M31" s="626">
        <f t="shared" si="3"/>
        <v>0</v>
      </c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</row>
    <row r="32" spans="1:118" s="84" customFormat="1" ht="15.75" x14ac:dyDescent="0.25">
      <c r="A32" s="2890" t="s">
        <v>77</v>
      </c>
      <c r="B32" s="201">
        <v>0</v>
      </c>
      <c r="C32" s="636">
        <v>0</v>
      </c>
      <c r="D32" s="781">
        <f t="shared" si="8"/>
        <v>0</v>
      </c>
      <c r="E32" s="783">
        <v>0</v>
      </c>
      <c r="F32" s="647">
        <v>0</v>
      </c>
      <c r="G32" s="648">
        <f t="shared" si="9"/>
        <v>0</v>
      </c>
      <c r="H32" s="2989">
        <v>0</v>
      </c>
      <c r="I32" s="2988">
        <v>0</v>
      </c>
      <c r="J32" s="648">
        <v>0</v>
      </c>
      <c r="K32" s="624">
        <f t="shared" si="2"/>
        <v>0</v>
      </c>
      <c r="L32" s="624">
        <f t="shared" si="2"/>
        <v>0</v>
      </c>
      <c r="M32" s="626">
        <f t="shared" si="3"/>
        <v>0</v>
      </c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</row>
    <row r="33" spans="1:118" s="84" customFormat="1" ht="15.75" customHeight="1" x14ac:dyDescent="0.25">
      <c r="A33" s="2893" t="s">
        <v>48</v>
      </c>
      <c r="B33" s="201">
        <v>0</v>
      </c>
      <c r="C33" s="636">
        <v>0</v>
      </c>
      <c r="D33" s="781">
        <f t="shared" si="8"/>
        <v>0</v>
      </c>
      <c r="E33" s="783">
        <v>0</v>
      </c>
      <c r="F33" s="647">
        <v>0</v>
      </c>
      <c r="G33" s="648">
        <f t="shared" si="9"/>
        <v>0</v>
      </c>
      <c r="H33" s="2989">
        <v>0</v>
      </c>
      <c r="I33" s="2988">
        <v>0</v>
      </c>
      <c r="J33" s="648">
        <f t="shared" si="10"/>
        <v>0</v>
      </c>
      <c r="K33" s="624">
        <f t="shared" si="2"/>
        <v>0</v>
      </c>
      <c r="L33" s="624">
        <f t="shared" si="2"/>
        <v>0</v>
      </c>
      <c r="M33" s="626">
        <f t="shared" si="3"/>
        <v>0</v>
      </c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</row>
    <row r="34" spans="1:118" s="84" customFormat="1" ht="19.5" customHeight="1" x14ac:dyDescent="0.25">
      <c r="A34" s="2894" t="s">
        <v>49</v>
      </c>
      <c r="B34" s="201">
        <v>0</v>
      </c>
      <c r="C34" s="636">
        <v>0</v>
      </c>
      <c r="D34" s="781">
        <f t="shared" si="8"/>
        <v>0</v>
      </c>
      <c r="E34" s="783">
        <v>0</v>
      </c>
      <c r="F34" s="647">
        <v>0</v>
      </c>
      <c r="G34" s="648">
        <f t="shared" si="9"/>
        <v>0</v>
      </c>
      <c r="H34" s="2989">
        <v>1</v>
      </c>
      <c r="I34" s="2988">
        <v>0</v>
      </c>
      <c r="J34" s="648">
        <f t="shared" si="10"/>
        <v>1</v>
      </c>
      <c r="K34" s="624">
        <f t="shared" si="2"/>
        <v>1</v>
      </c>
      <c r="L34" s="624">
        <f t="shared" si="2"/>
        <v>0</v>
      </c>
      <c r="M34" s="626">
        <f t="shared" si="3"/>
        <v>1</v>
      </c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</row>
    <row r="35" spans="1:118" s="84" customFormat="1" ht="22.9" customHeight="1" x14ac:dyDescent="0.25">
      <c r="A35" s="2894" t="s">
        <v>50</v>
      </c>
      <c r="B35" s="201">
        <v>0</v>
      </c>
      <c r="C35" s="636">
        <v>0</v>
      </c>
      <c r="D35" s="781">
        <f t="shared" si="8"/>
        <v>0</v>
      </c>
      <c r="E35" s="783">
        <v>0</v>
      </c>
      <c r="F35" s="647">
        <v>0</v>
      </c>
      <c r="G35" s="648">
        <v>0</v>
      </c>
      <c r="H35" s="2989">
        <v>0</v>
      </c>
      <c r="I35" s="2988">
        <v>0</v>
      </c>
      <c r="J35" s="648">
        <f t="shared" si="10"/>
        <v>0</v>
      </c>
      <c r="K35" s="624">
        <f t="shared" si="2"/>
        <v>0</v>
      </c>
      <c r="L35" s="624">
        <f t="shared" si="2"/>
        <v>0</v>
      </c>
      <c r="M35" s="626">
        <f t="shared" si="3"/>
        <v>0</v>
      </c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</row>
    <row r="36" spans="1:118" s="84" customFormat="1" ht="18.600000000000001" customHeight="1" thickBot="1" x14ac:dyDescent="0.3">
      <c r="A36" s="2979" t="s">
        <v>51</v>
      </c>
      <c r="B36" s="246">
        <v>0</v>
      </c>
      <c r="C36" s="638">
        <v>0</v>
      </c>
      <c r="D36" s="782">
        <f t="shared" si="8"/>
        <v>0</v>
      </c>
      <c r="E36" s="784">
        <v>0</v>
      </c>
      <c r="F36" s="2990">
        <v>0</v>
      </c>
      <c r="G36" s="654">
        <v>0</v>
      </c>
      <c r="H36" s="2991">
        <v>0</v>
      </c>
      <c r="I36" s="2992">
        <v>0</v>
      </c>
      <c r="J36" s="654">
        <v>0</v>
      </c>
      <c r="K36" s="2895">
        <f>E36+B36+H36</f>
        <v>0</v>
      </c>
      <c r="L36" s="2895">
        <f>F36+C36+I36</f>
        <v>0</v>
      </c>
      <c r="M36" s="629">
        <f>K36+L36</f>
        <v>0</v>
      </c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</row>
    <row r="37" spans="1:118" s="84" customFormat="1" ht="19.5" customHeight="1" thickBot="1" x14ac:dyDescent="0.3">
      <c r="A37" s="765" t="s">
        <v>56</v>
      </c>
      <c r="B37" s="2981">
        <f t="shared" ref="B37:J37" si="11">SUM(B29:B36)</f>
        <v>0</v>
      </c>
      <c r="C37" s="2981">
        <f t="shared" si="11"/>
        <v>0</v>
      </c>
      <c r="D37" s="2994">
        <f t="shared" si="11"/>
        <v>0</v>
      </c>
      <c r="E37" s="657">
        <f t="shared" si="11"/>
        <v>1</v>
      </c>
      <c r="F37" s="2981">
        <f t="shared" si="11"/>
        <v>0</v>
      </c>
      <c r="G37" s="203">
        <f t="shared" si="11"/>
        <v>1</v>
      </c>
      <c r="H37" s="2993">
        <f t="shared" si="11"/>
        <v>1</v>
      </c>
      <c r="I37" s="2994">
        <f t="shared" si="11"/>
        <v>0</v>
      </c>
      <c r="J37" s="203">
        <f t="shared" si="11"/>
        <v>1</v>
      </c>
      <c r="K37" s="2981">
        <f t="shared" si="2"/>
        <v>2</v>
      </c>
      <c r="L37" s="2981">
        <f t="shared" si="2"/>
        <v>0</v>
      </c>
      <c r="M37" s="202">
        <f t="shared" si="3"/>
        <v>2</v>
      </c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</row>
    <row r="38" spans="1:118" s="84" customFormat="1" ht="19.5" customHeight="1" thickBot="1" x14ac:dyDescent="0.3">
      <c r="A38" s="777" t="s">
        <v>57</v>
      </c>
      <c r="B38" s="2981">
        <f>B27</f>
        <v>62</v>
      </c>
      <c r="C38" s="2981">
        <f>C27</f>
        <v>40</v>
      </c>
      <c r="D38" s="2994">
        <f t="shared" ref="D38:J38" si="12">D27</f>
        <v>102</v>
      </c>
      <c r="E38" s="657">
        <f>E27</f>
        <v>92</v>
      </c>
      <c r="F38" s="253">
        <f t="shared" si="12"/>
        <v>25</v>
      </c>
      <c r="G38" s="203">
        <f>G27</f>
        <v>117</v>
      </c>
      <c r="H38" s="2993">
        <f>H27</f>
        <v>85</v>
      </c>
      <c r="I38" s="204">
        <f>I27</f>
        <v>19</v>
      </c>
      <c r="J38" s="203">
        <f t="shared" si="12"/>
        <v>104</v>
      </c>
      <c r="K38" s="2981">
        <f t="shared" si="2"/>
        <v>239</v>
      </c>
      <c r="L38" s="2981">
        <f t="shared" si="2"/>
        <v>84</v>
      </c>
      <c r="M38" s="202">
        <f t="shared" si="3"/>
        <v>323</v>
      </c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</row>
    <row r="39" spans="1:118" s="84" customFormat="1" ht="26.25" customHeight="1" thickBot="1" x14ac:dyDescent="0.3">
      <c r="A39" s="2997" t="s">
        <v>56</v>
      </c>
      <c r="B39" s="656">
        <f>B37</f>
        <v>0</v>
      </c>
      <c r="C39" s="656">
        <f>C37</f>
        <v>0</v>
      </c>
      <c r="D39" s="2986">
        <f t="shared" ref="D39:J39" si="13">D37</f>
        <v>0</v>
      </c>
      <c r="E39" s="2985">
        <f t="shared" si="13"/>
        <v>1</v>
      </c>
      <c r="F39" s="2998">
        <f t="shared" si="13"/>
        <v>0</v>
      </c>
      <c r="G39" s="2984">
        <f>G37</f>
        <v>1</v>
      </c>
      <c r="H39" s="2999">
        <f>H37</f>
        <v>1</v>
      </c>
      <c r="I39" s="2999">
        <f>I37</f>
        <v>0</v>
      </c>
      <c r="J39" s="2984">
        <f t="shared" si="13"/>
        <v>1</v>
      </c>
      <c r="K39" s="657">
        <f t="shared" si="2"/>
        <v>2</v>
      </c>
      <c r="L39" s="2981">
        <f t="shared" si="2"/>
        <v>0</v>
      </c>
      <c r="M39" s="202">
        <f t="shared" si="3"/>
        <v>2</v>
      </c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</row>
    <row r="40" spans="1:118" s="84" customFormat="1" ht="20.25" thickBot="1" x14ac:dyDescent="0.3">
      <c r="A40" s="778" t="s">
        <v>58</v>
      </c>
      <c r="B40" s="3000">
        <f>B39+B38</f>
        <v>62</v>
      </c>
      <c r="C40" s="3000">
        <f>C39+C38</f>
        <v>40</v>
      </c>
      <c r="D40" s="3040">
        <f t="shared" ref="D40:J40" si="14">D39+D38</f>
        <v>102</v>
      </c>
      <c r="E40" s="3043">
        <f t="shared" si="14"/>
        <v>93</v>
      </c>
      <c r="F40" s="785">
        <f t="shared" si="14"/>
        <v>25</v>
      </c>
      <c r="G40" s="786">
        <f t="shared" si="14"/>
        <v>118</v>
      </c>
      <c r="H40" s="787">
        <f t="shared" si="14"/>
        <v>86</v>
      </c>
      <c r="I40" s="787">
        <f t="shared" si="14"/>
        <v>19</v>
      </c>
      <c r="J40" s="786">
        <f t="shared" si="14"/>
        <v>105</v>
      </c>
      <c r="K40" s="3001">
        <f>E40+B40+H40</f>
        <v>241</v>
      </c>
      <c r="L40" s="3002">
        <f>F40+C40+I40</f>
        <v>84</v>
      </c>
      <c r="M40" s="788">
        <f>K40+L40</f>
        <v>325</v>
      </c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</row>
    <row r="41" spans="1:118" s="84" customFormat="1" ht="15.75" x14ac:dyDescent="0.25">
      <c r="B41" s="1986"/>
      <c r="C41" s="1986"/>
      <c r="D41" s="1986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</row>
    <row r="42" spans="1:118" s="84" customFormat="1" ht="15.75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</row>
    <row r="43" spans="1:118" s="84" customFormat="1" ht="15.75" x14ac:dyDescent="0.25">
      <c r="A43" s="3812"/>
      <c r="B43" s="3812"/>
      <c r="C43" s="3812"/>
      <c r="D43" s="3812"/>
      <c r="E43" s="3812"/>
      <c r="F43" s="3812"/>
      <c r="G43" s="3812"/>
      <c r="H43" s="3812"/>
      <c r="I43" s="3812"/>
      <c r="J43" s="3812"/>
      <c r="K43" s="3812"/>
      <c r="L43" s="3812"/>
      <c r="M43" s="3812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8" s="84" customFormat="1" ht="15.75" x14ac:dyDescent="0.25">
      <c r="B44" s="1986"/>
      <c r="C44" s="1986"/>
      <c r="D44" s="1986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</row>
    <row r="46" spans="1:118" x14ac:dyDescent="0.2">
      <c r="A46" s="28" t="s">
        <v>385</v>
      </c>
    </row>
  </sheetData>
  <mergeCells count="14">
    <mergeCell ref="A1:P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S38"/>
  <sheetViews>
    <sheetView topLeftCell="A4" zoomScale="50" zoomScaleNormal="50" workbookViewId="0">
      <selection activeCell="U29" sqref="U29"/>
    </sheetView>
  </sheetViews>
  <sheetFormatPr defaultColWidth="9.140625" defaultRowHeight="25.5" x14ac:dyDescent="0.35"/>
  <cols>
    <col min="1" max="1" width="106.5703125" style="430" bestFit="1" customWidth="1"/>
    <col min="2" max="2" width="15.5703125" style="430" customWidth="1"/>
    <col min="3" max="3" width="14.42578125" style="430" customWidth="1"/>
    <col min="4" max="4" width="13.28515625" style="430" customWidth="1"/>
    <col min="5" max="5" width="15" style="430" customWidth="1"/>
    <col min="6" max="6" width="14.42578125" style="430" customWidth="1"/>
    <col min="7" max="7" width="13.7109375" style="430" customWidth="1"/>
    <col min="8" max="8" width="15.140625" style="430" customWidth="1"/>
    <col min="9" max="10" width="12.28515625" style="430" customWidth="1"/>
    <col min="11" max="11" width="15.140625" style="430" customWidth="1"/>
    <col min="12" max="12" width="12" style="430" customWidth="1"/>
    <col min="13" max="13" width="13.28515625" style="430" customWidth="1"/>
    <col min="14" max="14" width="16" style="430" customWidth="1"/>
    <col min="15" max="15" width="13.85546875" style="430" customWidth="1"/>
    <col min="16" max="16" width="14" style="430" customWidth="1"/>
    <col min="17" max="18" width="10.7109375" style="430" customWidth="1"/>
    <col min="19" max="19" width="9.140625" style="430"/>
    <col min="20" max="20" width="12.85546875" style="430" customWidth="1"/>
    <col min="21" max="21" width="23.42578125" style="430" customWidth="1"/>
    <col min="22" max="23" width="9.140625" style="430"/>
    <col min="24" max="24" width="10.5703125" style="430" bestFit="1" customWidth="1"/>
    <col min="25" max="25" width="11.28515625" style="430" customWidth="1"/>
    <col min="26" max="16384" width="9.140625" style="430"/>
  </cols>
  <sheetData>
    <row r="1" spans="1:45" ht="39.75" customHeight="1" x14ac:dyDescent="0.35">
      <c r="A1" s="3684" t="s">
        <v>78</v>
      </c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427"/>
      <c r="R1" s="427"/>
      <c r="S1" s="427"/>
      <c r="T1" s="427"/>
    </row>
    <row r="2" spans="1:45" ht="28.5" customHeight="1" x14ac:dyDescent="0.35">
      <c r="A2" s="3707" t="s">
        <v>79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</row>
    <row r="3" spans="1:45" ht="37.5" customHeight="1" x14ac:dyDescent="0.35">
      <c r="A3" s="3679" t="s">
        <v>374</v>
      </c>
      <c r="B3" s="3679"/>
      <c r="C3" s="3679"/>
      <c r="D3" s="3679"/>
      <c r="E3" s="3679"/>
      <c r="F3" s="3679"/>
      <c r="G3" s="3679"/>
      <c r="H3" s="3679"/>
      <c r="I3" s="3679"/>
      <c r="J3" s="3679"/>
      <c r="K3" s="3679"/>
      <c r="L3" s="3679"/>
      <c r="M3" s="3679"/>
      <c r="N3" s="3679"/>
      <c r="O3" s="3679"/>
      <c r="P3" s="3679"/>
      <c r="Q3" s="1983"/>
      <c r="R3" s="1983"/>
    </row>
    <row r="4" spans="1:45" ht="19.5" customHeight="1" thickBot="1" x14ac:dyDescent="0.4">
      <c r="A4" s="433"/>
    </row>
    <row r="5" spans="1:45" ht="18" customHeight="1" x14ac:dyDescent="0.35">
      <c r="A5" s="3835" t="s">
        <v>9</v>
      </c>
      <c r="B5" s="3838" t="s">
        <v>0</v>
      </c>
      <c r="C5" s="3717"/>
      <c r="D5" s="3839"/>
      <c r="E5" s="3838" t="s">
        <v>1</v>
      </c>
      <c r="F5" s="3717"/>
      <c r="G5" s="3839"/>
      <c r="H5" s="3838" t="s">
        <v>2</v>
      </c>
      <c r="I5" s="3717"/>
      <c r="J5" s="3839"/>
      <c r="K5" s="3838" t="s">
        <v>3</v>
      </c>
      <c r="L5" s="3717"/>
      <c r="M5" s="3839"/>
      <c r="N5" s="3843" t="s">
        <v>6</v>
      </c>
      <c r="O5" s="3721"/>
      <c r="P5" s="3844"/>
      <c r="Q5" s="434"/>
      <c r="R5" s="434"/>
    </row>
    <row r="6" spans="1:45" ht="33" customHeight="1" thickBot="1" x14ac:dyDescent="0.4">
      <c r="A6" s="3836"/>
      <c r="B6" s="3840"/>
      <c r="C6" s="3841"/>
      <c r="D6" s="3842"/>
      <c r="E6" s="3840"/>
      <c r="F6" s="3841"/>
      <c r="G6" s="3842"/>
      <c r="H6" s="3840"/>
      <c r="I6" s="3841"/>
      <c r="J6" s="3842"/>
      <c r="K6" s="3840"/>
      <c r="L6" s="3841"/>
      <c r="M6" s="3842"/>
      <c r="N6" s="3845"/>
      <c r="O6" s="3723"/>
      <c r="P6" s="3724"/>
      <c r="Q6" s="434"/>
      <c r="R6" s="434"/>
    </row>
    <row r="7" spans="1:45" ht="94.5" customHeight="1" thickBot="1" x14ac:dyDescent="0.4">
      <c r="A7" s="3837"/>
      <c r="B7" s="865" t="s">
        <v>26</v>
      </c>
      <c r="C7" s="866" t="s">
        <v>27</v>
      </c>
      <c r="D7" s="867" t="s">
        <v>4</v>
      </c>
      <c r="E7" s="865" t="s">
        <v>26</v>
      </c>
      <c r="F7" s="866" t="s">
        <v>27</v>
      </c>
      <c r="G7" s="867" t="s">
        <v>4</v>
      </c>
      <c r="H7" s="865" t="s">
        <v>26</v>
      </c>
      <c r="I7" s="866" t="s">
        <v>27</v>
      </c>
      <c r="J7" s="867" t="s">
        <v>4</v>
      </c>
      <c r="K7" s="865" t="s">
        <v>26</v>
      </c>
      <c r="L7" s="866" t="s">
        <v>27</v>
      </c>
      <c r="M7" s="867" t="s">
        <v>4</v>
      </c>
      <c r="N7" s="865" t="s">
        <v>26</v>
      </c>
      <c r="O7" s="866" t="s">
        <v>27</v>
      </c>
      <c r="P7" s="868" t="s">
        <v>4</v>
      </c>
      <c r="Q7" s="434"/>
      <c r="R7" s="434"/>
    </row>
    <row r="8" spans="1:45" ht="26.25" x14ac:dyDescent="0.35">
      <c r="A8" s="3058" t="s">
        <v>22</v>
      </c>
      <c r="B8" s="2116"/>
      <c r="C8" s="2126"/>
      <c r="D8" s="3059"/>
      <c r="E8" s="2116"/>
      <c r="F8" s="2126"/>
      <c r="G8" s="3059"/>
      <c r="H8" s="2116"/>
      <c r="I8" s="2126"/>
      <c r="J8" s="3059"/>
      <c r="K8" s="2116"/>
      <c r="L8" s="2126"/>
      <c r="M8" s="3059"/>
      <c r="N8" s="3060"/>
      <c r="O8" s="3061"/>
      <c r="P8" s="3062"/>
      <c r="Q8" s="434"/>
      <c r="R8" s="434"/>
    </row>
    <row r="9" spans="1:45" ht="26.25" x14ac:dyDescent="0.35">
      <c r="A9" s="3063" t="s">
        <v>286</v>
      </c>
      <c r="B9" s="1654">
        <f>B18+B26</f>
        <v>125</v>
      </c>
      <c r="C9" s="876">
        <f>C18+C26</f>
        <v>8</v>
      </c>
      <c r="D9" s="878">
        <f>B9+C9</f>
        <v>133</v>
      </c>
      <c r="E9" s="1654">
        <f>E18+E26</f>
        <v>94</v>
      </c>
      <c r="F9" s="876">
        <f>F18+F26</f>
        <v>10</v>
      </c>
      <c r="G9" s="878">
        <f>E9+F9</f>
        <v>104</v>
      </c>
      <c r="H9" s="1654">
        <f t="shared" ref="H9:I14" si="0">H18+H26</f>
        <v>97</v>
      </c>
      <c r="I9" s="876">
        <f t="shared" si="0"/>
        <v>25</v>
      </c>
      <c r="J9" s="878">
        <f>H9+I9</f>
        <v>122</v>
      </c>
      <c r="K9" s="1654">
        <f t="shared" ref="K9:L14" si="1">K18+K26</f>
        <v>100</v>
      </c>
      <c r="L9" s="876">
        <f t="shared" si="1"/>
        <v>31</v>
      </c>
      <c r="M9" s="878">
        <f>K9+L9</f>
        <v>131</v>
      </c>
      <c r="N9" s="884">
        <f>SUM(B9+E9+H9+K9)</f>
        <v>416</v>
      </c>
      <c r="O9" s="885">
        <f>SUM(C9+F9+I9+L9)</f>
        <v>74</v>
      </c>
      <c r="P9" s="886">
        <f>SUM(N9:O9)</f>
        <v>490</v>
      </c>
      <c r="Q9" s="124"/>
      <c r="R9" s="124"/>
      <c r="S9" s="431"/>
      <c r="T9" s="431"/>
      <c r="U9" s="431"/>
      <c r="V9" s="431"/>
      <c r="W9" s="431"/>
      <c r="X9" s="431"/>
      <c r="Y9" s="431"/>
      <c r="Z9" s="431"/>
      <c r="AA9" s="431"/>
      <c r="AB9" s="431"/>
      <c r="AC9" s="431"/>
      <c r="AD9" s="431"/>
      <c r="AE9" s="431"/>
      <c r="AF9" s="431"/>
      <c r="AG9" s="431"/>
      <c r="AH9" s="431"/>
      <c r="AI9" s="431"/>
      <c r="AJ9" s="431"/>
      <c r="AK9" s="431"/>
      <c r="AL9" s="431"/>
      <c r="AM9" s="431"/>
      <c r="AN9" s="431"/>
      <c r="AO9" s="431"/>
      <c r="AP9" s="431"/>
      <c r="AQ9" s="431"/>
      <c r="AR9" s="431"/>
      <c r="AS9" s="431"/>
    </row>
    <row r="10" spans="1:45" ht="26.25" x14ac:dyDescent="0.35">
      <c r="A10" s="3063" t="s">
        <v>69</v>
      </c>
      <c r="B10" s="1654">
        <f t="shared" ref="B10:C14" si="2">B19+B27</f>
        <v>42</v>
      </c>
      <c r="C10" s="876">
        <f t="shared" si="2"/>
        <v>2</v>
      </c>
      <c r="D10" s="878">
        <f t="shared" ref="D10:D14" si="3">B10+C10</f>
        <v>44</v>
      </c>
      <c r="E10" s="1654">
        <f t="shared" ref="E10:F14" si="4">E19+E27</f>
        <v>45</v>
      </c>
      <c r="F10" s="876">
        <f t="shared" si="4"/>
        <v>3</v>
      </c>
      <c r="G10" s="878">
        <f t="shared" ref="G10:G14" si="5">E10+F10</f>
        <v>48</v>
      </c>
      <c r="H10" s="1654">
        <f t="shared" si="0"/>
        <v>46</v>
      </c>
      <c r="I10" s="876">
        <f t="shared" si="0"/>
        <v>8</v>
      </c>
      <c r="J10" s="878">
        <f t="shared" ref="J10:J14" si="6">H10+I10</f>
        <v>54</v>
      </c>
      <c r="K10" s="1654">
        <f t="shared" si="1"/>
        <v>49</v>
      </c>
      <c r="L10" s="876">
        <f t="shared" si="1"/>
        <v>7</v>
      </c>
      <c r="M10" s="878">
        <f t="shared" ref="M10:M14" si="7">K10+L10</f>
        <v>56</v>
      </c>
      <c r="N10" s="884">
        <f t="shared" ref="N10:O14" si="8">SUM(B10+E10+H10+K10)</f>
        <v>182</v>
      </c>
      <c r="O10" s="885">
        <f t="shared" si="8"/>
        <v>20</v>
      </c>
      <c r="P10" s="886">
        <f t="shared" ref="P10:P14" si="9">SUM(N10:O10)</f>
        <v>202</v>
      </c>
      <c r="Q10" s="124"/>
      <c r="R10" s="124"/>
      <c r="S10" s="431"/>
      <c r="T10" s="431"/>
      <c r="U10" s="431"/>
      <c r="V10" s="431"/>
      <c r="W10" s="431"/>
      <c r="X10" s="431"/>
      <c r="Y10" s="431"/>
      <c r="Z10" s="431"/>
      <c r="AA10" s="431"/>
      <c r="AB10" s="431"/>
      <c r="AC10" s="431"/>
      <c r="AD10" s="431"/>
      <c r="AE10" s="431"/>
      <c r="AF10" s="431"/>
      <c r="AG10" s="431"/>
      <c r="AH10" s="431"/>
      <c r="AI10" s="431"/>
      <c r="AJ10" s="431"/>
      <c r="AK10" s="431"/>
      <c r="AL10" s="431"/>
      <c r="AM10" s="431"/>
      <c r="AN10" s="431"/>
      <c r="AO10" s="431"/>
      <c r="AP10" s="431"/>
      <c r="AQ10" s="431"/>
      <c r="AR10" s="431"/>
      <c r="AS10" s="431"/>
    </row>
    <row r="11" spans="1:45" ht="26.25" x14ac:dyDescent="0.35">
      <c r="A11" s="3064" t="s">
        <v>288</v>
      </c>
      <c r="B11" s="1654">
        <f t="shared" si="2"/>
        <v>26</v>
      </c>
      <c r="C11" s="876">
        <f t="shared" si="2"/>
        <v>5</v>
      </c>
      <c r="D11" s="878">
        <f t="shared" si="3"/>
        <v>31</v>
      </c>
      <c r="E11" s="1654">
        <f t="shared" si="4"/>
        <v>34</v>
      </c>
      <c r="F11" s="876">
        <f t="shared" si="4"/>
        <v>0</v>
      </c>
      <c r="G11" s="878">
        <f t="shared" si="5"/>
        <v>34</v>
      </c>
      <c r="H11" s="1654">
        <f t="shared" si="0"/>
        <v>27</v>
      </c>
      <c r="I11" s="876">
        <f t="shared" si="0"/>
        <v>6</v>
      </c>
      <c r="J11" s="878">
        <f t="shared" si="6"/>
        <v>33</v>
      </c>
      <c r="K11" s="1654">
        <f t="shared" si="1"/>
        <v>31</v>
      </c>
      <c r="L11" s="876">
        <f t="shared" si="1"/>
        <v>3</v>
      </c>
      <c r="M11" s="878">
        <f t="shared" si="7"/>
        <v>34</v>
      </c>
      <c r="N11" s="884">
        <f t="shared" si="8"/>
        <v>118</v>
      </c>
      <c r="O11" s="885">
        <f t="shared" si="8"/>
        <v>14</v>
      </c>
      <c r="P11" s="886">
        <f t="shared" si="9"/>
        <v>132</v>
      </c>
      <c r="Q11" s="124"/>
      <c r="R11" s="124"/>
      <c r="S11" s="431"/>
      <c r="T11" s="431"/>
      <c r="U11" s="431"/>
      <c r="V11" s="431"/>
      <c r="W11" s="431"/>
      <c r="X11" s="431"/>
      <c r="Y11" s="431"/>
      <c r="Z11" s="431"/>
      <c r="AA11" s="431"/>
      <c r="AB11" s="431"/>
      <c r="AC11" s="431"/>
      <c r="AD11" s="431"/>
      <c r="AE11" s="431"/>
      <c r="AF11" s="431"/>
      <c r="AG11" s="431"/>
      <c r="AH11" s="431"/>
      <c r="AI11" s="431"/>
      <c r="AJ11" s="431"/>
      <c r="AK11" s="431"/>
      <c r="AL11" s="431"/>
      <c r="AM11" s="431"/>
      <c r="AN11" s="431"/>
      <c r="AO11" s="431"/>
      <c r="AP11" s="431"/>
      <c r="AQ11" s="431"/>
      <c r="AR11" s="431"/>
      <c r="AS11" s="431"/>
    </row>
    <row r="12" spans="1:45" ht="26.25" x14ac:dyDescent="0.35">
      <c r="A12" s="3065" t="s">
        <v>96</v>
      </c>
      <c r="B12" s="1654">
        <f t="shared" si="2"/>
        <v>44</v>
      </c>
      <c r="C12" s="876">
        <f t="shared" si="2"/>
        <v>12</v>
      </c>
      <c r="D12" s="878">
        <f t="shared" si="3"/>
        <v>56</v>
      </c>
      <c r="E12" s="1654">
        <f t="shared" si="4"/>
        <v>40</v>
      </c>
      <c r="F12" s="876">
        <f t="shared" si="4"/>
        <v>4</v>
      </c>
      <c r="G12" s="878">
        <f t="shared" si="5"/>
        <v>44</v>
      </c>
      <c r="H12" s="1654">
        <f t="shared" si="0"/>
        <v>40</v>
      </c>
      <c r="I12" s="876">
        <f t="shared" si="0"/>
        <v>18</v>
      </c>
      <c r="J12" s="878">
        <f t="shared" si="6"/>
        <v>58</v>
      </c>
      <c r="K12" s="1654">
        <f t="shared" si="1"/>
        <v>30</v>
      </c>
      <c r="L12" s="876">
        <f t="shared" si="1"/>
        <v>14</v>
      </c>
      <c r="M12" s="878">
        <f t="shared" si="7"/>
        <v>44</v>
      </c>
      <c r="N12" s="884">
        <f t="shared" si="8"/>
        <v>154</v>
      </c>
      <c r="O12" s="885">
        <f t="shared" si="8"/>
        <v>48</v>
      </c>
      <c r="P12" s="886">
        <f t="shared" si="9"/>
        <v>202</v>
      </c>
      <c r="Q12" s="124"/>
      <c r="R12" s="124"/>
      <c r="S12" s="431"/>
      <c r="T12" s="431"/>
      <c r="U12" s="431"/>
      <c r="V12" s="431"/>
      <c r="W12" s="431"/>
      <c r="X12" s="431"/>
      <c r="Y12" s="431"/>
      <c r="Z12" s="431"/>
      <c r="AA12" s="431"/>
      <c r="AB12" s="431"/>
      <c r="AC12" s="431"/>
      <c r="AD12" s="431"/>
      <c r="AE12" s="431"/>
      <c r="AF12" s="431"/>
      <c r="AG12" s="431"/>
      <c r="AH12" s="431"/>
      <c r="AI12" s="431"/>
      <c r="AJ12" s="431"/>
      <c r="AK12" s="431"/>
      <c r="AL12" s="431"/>
      <c r="AM12" s="431"/>
      <c r="AN12" s="431"/>
      <c r="AO12" s="431"/>
      <c r="AP12" s="431"/>
      <c r="AQ12" s="431"/>
      <c r="AR12" s="431"/>
      <c r="AS12" s="431"/>
    </row>
    <row r="13" spans="1:45" ht="26.25" x14ac:dyDescent="0.35">
      <c r="A13" s="3063" t="s">
        <v>287</v>
      </c>
      <c r="B13" s="1654">
        <f t="shared" si="2"/>
        <v>27</v>
      </c>
      <c r="C13" s="876">
        <f t="shared" si="2"/>
        <v>7</v>
      </c>
      <c r="D13" s="878">
        <f t="shared" si="3"/>
        <v>34</v>
      </c>
      <c r="E13" s="1654">
        <f t="shared" si="4"/>
        <v>24</v>
      </c>
      <c r="F13" s="876">
        <f t="shared" si="4"/>
        <v>5</v>
      </c>
      <c r="G13" s="878">
        <f t="shared" si="5"/>
        <v>29</v>
      </c>
      <c r="H13" s="1654">
        <f t="shared" si="0"/>
        <v>19</v>
      </c>
      <c r="I13" s="876">
        <f t="shared" si="0"/>
        <v>4</v>
      </c>
      <c r="J13" s="878">
        <f t="shared" si="6"/>
        <v>23</v>
      </c>
      <c r="K13" s="1654">
        <f t="shared" si="1"/>
        <v>21</v>
      </c>
      <c r="L13" s="876">
        <f t="shared" si="1"/>
        <v>0</v>
      </c>
      <c r="M13" s="878">
        <f t="shared" si="7"/>
        <v>21</v>
      </c>
      <c r="N13" s="884">
        <f t="shared" si="8"/>
        <v>91</v>
      </c>
      <c r="O13" s="885">
        <f t="shared" si="8"/>
        <v>16</v>
      </c>
      <c r="P13" s="886">
        <f t="shared" si="9"/>
        <v>107</v>
      </c>
      <c r="Q13" s="124"/>
      <c r="R13" s="124"/>
      <c r="S13" s="431"/>
      <c r="T13" s="431"/>
      <c r="U13" s="431"/>
      <c r="V13" s="431"/>
      <c r="W13" s="431"/>
      <c r="X13" s="431"/>
      <c r="Y13" s="431"/>
      <c r="Z13" s="431"/>
      <c r="AA13" s="431"/>
      <c r="AB13" s="431"/>
      <c r="AC13" s="431"/>
      <c r="AD13" s="431"/>
      <c r="AE13" s="431"/>
      <c r="AF13" s="431"/>
      <c r="AG13" s="431"/>
      <c r="AH13" s="431"/>
      <c r="AI13" s="431"/>
      <c r="AJ13" s="431"/>
      <c r="AK13" s="431"/>
      <c r="AL13" s="431"/>
      <c r="AM13" s="431"/>
      <c r="AN13" s="431"/>
      <c r="AO13" s="431"/>
      <c r="AP13" s="431"/>
      <c r="AQ13" s="431"/>
      <c r="AR13" s="431"/>
      <c r="AS13" s="431"/>
    </row>
    <row r="14" spans="1:45" s="428" customFormat="1" ht="26.25" x14ac:dyDescent="0.35">
      <c r="A14" s="3064" t="s">
        <v>289</v>
      </c>
      <c r="B14" s="1654">
        <f t="shared" si="2"/>
        <v>29</v>
      </c>
      <c r="C14" s="876">
        <f t="shared" si="2"/>
        <v>2</v>
      </c>
      <c r="D14" s="878">
        <f t="shared" si="3"/>
        <v>31</v>
      </c>
      <c r="E14" s="1654">
        <f t="shared" si="4"/>
        <v>25</v>
      </c>
      <c r="F14" s="876">
        <f t="shared" si="4"/>
        <v>1</v>
      </c>
      <c r="G14" s="878">
        <f t="shared" si="5"/>
        <v>26</v>
      </c>
      <c r="H14" s="1654">
        <f t="shared" si="0"/>
        <v>33</v>
      </c>
      <c r="I14" s="876">
        <f t="shared" si="0"/>
        <v>5</v>
      </c>
      <c r="J14" s="878">
        <f t="shared" si="6"/>
        <v>38</v>
      </c>
      <c r="K14" s="1654">
        <f t="shared" si="1"/>
        <v>29</v>
      </c>
      <c r="L14" s="876">
        <f t="shared" si="1"/>
        <v>4</v>
      </c>
      <c r="M14" s="878">
        <f t="shared" si="7"/>
        <v>33</v>
      </c>
      <c r="N14" s="884">
        <f t="shared" si="8"/>
        <v>116</v>
      </c>
      <c r="O14" s="885">
        <f t="shared" si="8"/>
        <v>12</v>
      </c>
      <c r="P14" s="886">
        <f t="shared" si="9"/>
        <v>128</v>
      </c>
      <c r="Q14" s="124"/>
      <c r="R14" s="124"/>
      <c r="S14" s="431"/>
      <c r="T14" s="431"/>
      <c r="U14" s="431"/>
      <c r="V14" s="431"/>
      <c r="W14" s="431"/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431"/>
      <c r="AI14" s="431"/>
      <c r="AJ14" s="431"/>
      <c r="AK14" s="431"/>
      <c r="AL14" s="431"/>
      <c r="AM14" s="431"/>
      <c r="AN14" s="431"/>
      <c r="AO14" s="431"/>
      <c r="AP14" s="431"/>
      <c r="AQ14" s="431"/>
      <c r="AR14" s="431"/>
      <c r="AS14" s="431"/>
    </row>
    <row r="15" spans="1:45" ht="27" thickBot="1" x14ac:dyDescent="0.4">
      <c r="A15" s="3066" t="s">
        <v>12</v>
      </c>
      <c r="B15" s="3067">
        <f>SUM(B9:B14)</f>
        <v>293</v>
      </c>
      <c r="C15" s="3068">
        <f>SUM(C9:C14)</f>
        <v>36</v>
      </c>
      <c r="D15" s="3069">
        <f t="shared" ref="D15:M15" si="10">SUM(D9:D14)</f>
        <v>329</v>
      </c>
      <c r="E15" s="3067">
        <f t="shared" si="10"/>
        <v>262</v>
      </c>
      <c r="F15" s="3068">
        <f t="shared" si="10"/>
        <v>23</v>
      </c>
      <c r="G15" s="3069">
        <f t="shared" si="10"/>
        <v>285</v>
      </c>
      <c r="H15" s="3067">
        <f t="shared" si="10"/>
        <v>262</v>
      </c>
      <c r="I15" s="3068">
        <f t="shared" si="10"/>
        <v>66</v>
      </c>
      <c r="J15" s="3069">
        <f t="shared" si="10"/>
        <v>328</v>
      </c>
      <c r="K15" s="3067">
        <f t="shared" si="10"/>
        <v>260</v>
      </c>
      <c r="L15" s="3068">
        <f t="shared" si="10"/>
        <v>59</v>
      </c>
      <c r="M15" s="3069">
        <f t="shared" si="10"/>
        <v>319</v>
      </c>
      <c r="N15" s="3070">
        <f>SUM(N9:N14)</f>
        <v>1077</v>
      </c>
      <c r="O15" s="3068">
        <f>SUM(O9:O14)</f>
        <v>184</v>
      </c>
      <c r="P15" s="3069">
        <f>SUM(P9:P14)</f>
        <v>1261</v>
      </c>
      <c r="Q15" s="124"/>
      <c r="R15" s="124"/>
      <c r="S15" s="431"/>
      <c r="T15" s="431"/>
      <c r="U15" s="431"/>
      <c r="V15" s="431"/>
      <c r="W15" s="431"/>
      <c r="X15" s="431"/>
      <c r="Y15" s="431"/>
      <c r="Z15" s="431"/>
      <c r="AA15" s="431"/>
      <c r="AB15" s="431"/>
      <c r="AC15" s="431"/>
      <c r="AD15" s="431"/>
      <c r="AE15" s="431"/>
      <c r="AF15" s="431"/>
      <c r="AG15" s="431"/>
      <c r="AH15" s="431"/>
      <c r="AI15" s="431"/>
      <c r="AJ15" s="431"/>
      <c r="AK15" s="431"/>
      <c r="AL15" s="431"/>
      <c r="AM15" s="431"/>
      <c r="AN15" s="431"/>
      <c r="AO15" s="431"/>
      <c r="AP15" s="431"/>
      <c r="AQ15" s="431"/>
      <c r="AR15" s="431"/>
      <c r="AS15" s="431"/>
    </row>
    <row r="16" spans="1:45" ht="26.25" x14ac:dyDescent="0.35">
      <c r="A16" s="3071" t="s">
        <v>23</v>
      </c>
      <c r="B16" s="3072"/>
      <c r="C16" s="3073"/>
      <c r="D16" s="3074"/>
      <c r="E16" s="3072"/>
      <c r="F16" s="3073"/>
      <c r="G16" s="3074"/>
      <c r="H16" s="3072"/>
      <c r="I16" s="3073"/>
      <c r="J16" s="3074"/>
      <c r="K16" s="3072"/>
      <c r="L16" s="3073"/>
      <c r="M16" s="3074"/>
      <c r="N16" s="3075"/>
      <c r="O16" s="3076"/>
      <c r="P16" s="3077"/>
      <c r="Q16" s="82"/>
      <c r="R16" s="82"/>
      <c r="S16" s="431"/>
      <c r="T16" s="431"/>
      <c r="U16" s="431"/>
      <c r="V16" s="431"/>
      <c r="W16" s="431"/>
      <c r="X16" s="431"/>
      <c r="Y16" s="431"/>
      <c r="Z16" s="431"/>
      <c r="AA16" s="431"/>
      <c r="AB16" s="431"/>
      <c r="AC16" s="431"/>
      <c r="AD16" s="431"/>
      <c r="AE16" s="431"/>
      <c r="AF16" s="431"/>
      <c r="AG16" s="431"/>
      <c r="AH16" s="431"/>
      <c r="AI16" s="431"/>
      <c r="AJ16" s="431"/>
      <c r="AK16" s="431"/>
      <c r="AL16" s="431"/>
      <c r="AM16" s="431"/>
      <c r="AN16" s="431"/>
      <c r="AO16" s="431"/>
      <c r="AP16" s="431"/>
      <c r="AQ16" s="431"/>
      <c r="AR16" s="431"/>
      <c r="AS16" s="431"/>
    </row>
    <row r="17" spans="1:45" ht="26.25" x14ac:dyDescent="0.35">
      <c r="A17" s="3078" t="s">
        <v>11</v>
      </c>
      <c r="B17" s="3079"/>
      <c r="C17" s="3080"/>
      <c r="D17" s="3081"/>
      <c r="E17" s="3079"/>
      <c r="F17" s="3080"/>
      <c r="G17" s="3081"/>
      <c r="H17" s="3079"/>
      <c r="I17" s="3080" t="s">
        <v>7</v>
      </c>
      <c r="J17" s="3081"/>
      <c r="K17" s="3079"/>
      <c r="L17" s="3080"/>
      <c r="M17" s="3081"/>
      <c r="N17" s="3082"/>
      <c r="O17" s="3083"/>
      <c r="P17" s="3081"/>
      <c r="Q17" s="442"/>
      <c r="R17" s="442"/>
      <c r="S17" s="431"/>
      <c r="T17" s="431"/>
      <c r="U17" s="431"/>
      <c r="V17" s="431"/>
      <c r="W17" s="431"/>
      <c r="X17" s="431"/>
      <c r="Y17" s="431"/>
      <c r="Z17" s="431"/>
      <c r="AA17" s="431"/>
      <c r="AB17" s="431"/>
      <c r="AC17" s="431"/>
      <c r="AD17" s="431"/>
      <c r="AE17" s="431"/>
      <c r="AF17" s="431"/>
      <c r="AG17" s="431"/>
      <c r="AH17" s="431"/>
      <c r="AI17" s="431"/>
      <c r="AJ17" s="431"/>
      <c r="AK17" s="431"/>
      <c r="AL17" s="431"/>
      <c r="AM17" s="431"/>
      <c r="AN17" s="431"/>
      <c r="AO17" s="431"/>
      <c r="AP17" s="431"/>
      <c r="AQ17" s="431"/>
      <c r="AR17" s="431"/>
      <c r="AS17" s="431"/>
    </row>
    <row r="18" spans="1:45" ht="26.25" x14ac:dyDescent="0.35">
      <c r="A18" s="3063" t="s">
        <v>286</v>
      </c>
      <c r="B18" s="1654">
        <v>124</v>
      </c>
      <c r="C18" s="876">
        <v>7</v>
      </c>
      <c r="D18" s="878">
        <f>SUM(B18:C18)</f>
        <v>131</v>
      </c>
      <c r="E18" s="1654">
        <v>92</v>
      </c>
      <c r="F18" s="876">
        <v>10</v>
      </c>
      <c r="G18" s="878">
        <f>SUM(E18:F18)</f>
        <v>102</v>
      </c>
      <c r="H18" s="1654">
        <v>96</v>
      </c>
      <c r="I18" s="876">
        <v>25</v>
      </c>
      <c r="J18" s="878">
        <f t="shared" ref="J18:J23" si="11">SUM(H18:I18)</f>
        <v>121</v>
      </c>
      <c r="K18" s="1654">
        <v>98</v>
      </c>
      <c r="L18" s="876">
        <v>29</v>
      </c>
      <c r="M18" s="878">
        <f t="shared" ref="M18:M23" si="12">SUM(K18:L18)</f>
        <v>127</v>
      </c>
      <c r="N18" s="884">
        <f t="shared" ref="N18:O23" si="13">SUM(B18+E18+H18+K18)</f>
        <v>410</v>
      </c>
      <c r="O18" s="885">
        <f t="shared" si="13"/>
        <v>71</v>
      </c>
      <c r="P18" s="886">
        <f>SUM(N18:O18)</f>
        <v>481</v>
      </c>
      <c r="Q18" s="442"/>
      <c r="R18" s="442"/>
      <c r="S18" s="431"/>
      <c r="T18" s="431"/>
      <c r="U18" s="431"/>
      <c r="V18" s="431"/>
      <c r="W18" s="431"/>
      <c r="X18" s="431"/>
      <c r="Y18" s="431"/>
      <c r="Z18" s="431"/>
      <c r="AA18" s="431"/>
      <c r="AB18" s="431"/>
      <c r="AC18" s="431"/>
      <c r="AD18" s="431"/>
      <c r="AE18" s="431"/>
      <c r="AF18" s="431"/>
      <c r="AG18" s="431"/>
      <c r="AH18" s="431"/>
      <c r="AI18" s="431"/>
      <c r="AJ18" s="431"/>
      <c r="AK18" s="431"/>
      <c r="AL18" s="431"/>
      <c r="AM18" s="431"/>
      <c r="AN18" s="431"/>
      <c r="AO18" s="431"/>
      <c r="AP18" s="431"/>
      <c r="AQ18" s="431"/>
      <c r="AR18" s="431"/>
      <c r="AS18" s="431"/>
    </row>
    <row r="19" spans="1:45" s="431" customFormat="1" ht="26.25" x14ac:dyDescent="0.35">
      <c r="A19" s="3063" t="s">
        <v>69</v>
      </c>
      <c r="B19" s="1654">
        <v>40</v>
      </c>
      <c r="C19" s="876">
        <v>2</v>
      </c>
      <c r="D19" s="878">
        <f t="shared" ref="D19:D23" si="14">SUM(B19:C19)</f>
        <v>42</v>
      </c>
      <c r="E19" s="1654">
        <v>45</v>
      </c>
      <c r="F19" s="876">
        <v>3</v>
      </c>
      <c r="G19" s="878">
        <f t="shared" ref="G19:G23" si="15">SUM(E19:F19)</f>
        <v>48</v>
      </c>
      <c r="H19" s="1654">
        <v>45</v>
      </c>
      <c r="I19" s="876">
        <v>8</v>
      </c>
      <c r="J19" s="878">
        <f t="shared" si="11"/>
        <v>53</v>
      </c>
      <c r="K19" s="1654">
        <v>47</v>
      </c>
      <c r="L19" s="876">
        <v>7</v>
      </c>
      <c r="M19" s="878">
        <f t="shared" si="12"/>
        <v>54</v>
      </c>
      <c r="N19" s="884">
        <f t="shared" si="13"/>
        <v>177</v>
      </c>
      <c r="O19" s="885">
        <f t="shared" si="13"/>
        <v>20</v>
      </c>
      <c r="P19" s="886">
        <f t="shared" ref="P19:P23" si="16">SUM(N19:O19)</f>
        <v>197</v>
      </c>
      <c r="Q19" s="442"/>
      <c r="R19" s="442"/>
    </row>
    <row r="20" spans="1:45" ht="26.25" x14ac:dyDescent="0.35">
      <c r="A20" s="3064" t="s">
        <v>288</v>
      </c>
      <c r="B20" s="1654">
        <v>26</v>
      </c>
      <c r="C20" s="876">
        <v>5</v>
      </c>
      <c r="D20" s="878">
        <f t="shared" si="14"/>
        <v>31</v>
      </c>
      <c r="E20" s="1654">
        <v>34</v>
      </c>
      <c r="F20" s="876">
        <v>0</v>
      </c>
      <c r="G20" s="878">
        <f t="shared" si="15"/>
        <v>34</v>
      </c>
      <c r="H20" s="1654">
        <v>27</v>
      </c>
      <c r="I20" s="876">
        <v>6</v>
      </c>
      <c r="J20" s="878">
        <f t="shared" si="11"/>
        <v>33</v>
      </c>
      <c r="K20" s="3084">
        <v>31</v>
      </c>
      <c r="L20" s="1640">
        <v>3</v>
      </c>
      <c r="M20" s="878">
        <f t="shared" si="12"/>
        <v>34</v>
      </c>
      <c r="N20" s="884">
        <f t="shared" si="13"/>
        <v>118</v>
      </c>
      <c r="O20" s="885">
        <f t="shared" si="13"/>
        <v>14</v>
      </c>
      <c r="P20" s="886">
        <f t="shared" si="16"/>
        <v>132</v>
      </c>
      <c r="Q20" s="442"/>
      <c r="R20" s="442"/>
      <c r="S20" s="431"/>
      <c r="T20" s="431"/>
      <c r="U20" s="431"/>
      <c r="V20" s="431"/>
      <c r="W20" s="431"/>
      <c r="X20" s="431"/>
      <c r="Y20" s="431"/>
      <c r="Z20" s="431"/>
      <c r="AA20" s="431"/>
      <c r="AB20" s="431"/>
      <c r="AC20" s="431"/>
      <c r="AD20" s="431"/>
      <c r="AE20" s="431"/>
      <c r="AF20" s="431"/>
      <c r="AG20" s="431"/>
      <c r="AH20" s="431"/>
      <c r="AI20" s="431"/>
      <c r="AJ20" s="431"/>
      <c r="AK20" s="431"/>
      <c r="AL20" s="431"/>
      <c r="AM20" s="431"/>
      <c r="AN20" s="431"/>
      <c r="AO20" s="431"/>
      <c r="AP20" s="431"/>
      <c r="AQ20" s="431"/>
      <c r="AR20" s="431"/>
      <c r="AS20" s="431"/>
    </row>
    <row r="21" spans="1:45" ht="26.25" x14ac:dyDescent="0.35">
      <c r="A21" s="3065" t="s">
        <v>96</v>
      </c>
      <c r="B21" s="1654">
        <v>44</v>
      </c>
      <c r="C21" s="876">
        <v>12</v>
      </c>
      <c r="D21" s="878">
        <f t="shared" si="14"/>
        <v>56</v>
      </c>
      <c r="E21" s="1654">
        <v>39</v>
      </c>
      <c r="F21" s="876">
        <v>4</v>
      </c>
      <c r="G21" s="878">
        <f t="shared" si="15"/>
        <v>43</v>
      </c>
      <c r="H21" s="1654">
        <v>40</v>
      </c>
      <c r="I21" s="876">
        <v>18</v>
      </c>
      <c r="J21" s="878">
        <f t="shared" si="11"/>
        <v>58</v>
      </c>
      <c r="K21" s="3084">
        <v>30</v>
      </c>
      <c r="L21" s="1640">
        <v>13</v>
      </c>
      <c r="M21" s="878">
        <f t="shared" si="12"/>
        <v>43</v>
      </c>
      <c r="N21" s="884">
        <f t="shared" si="13"/>
        <v>153</v>
      </c>
      <c r="O21" s="885">
        <f t="shared" si="13"/>
        <v>47</v>
      </c>
      <c r="P21" s="886">
        <f t="shared" si="16"/>
        <v>200</v>
      </c>
      <c r="Q21" s="442"/>
      <c r="R21" s="442"/>
      <c r="S21" s="431"/>
      <c r="T21" s="431"/>
      <c r="U21" s="431"/>
      <c r="V21" s="431"/>
      <c r="W21" s="431"/>
      <c r="X21" s="431"/>
      <c r="Y21" s="431"/>
      <c r="Z21" s="431"/>
      <c r="AA21" s="431"/>
      <c r="AB21" s="431"/>
      <c r="AC21" s="431"/>
      <c r="AD21" s="431"/>
      <c r="AE21" s="431"/>
      <c r="AF21" s="431"/>
      <c r="AG21" s="431"/>
      <c r="AH21" s="431"/>
      <c r="AI21" s="431"/>
      <c r="AJ21" s="431"/>
      <c r="AK21" s="431"/>
      <c r="AL21" s="431"/>
      <c r="AM21" s="431"/>
      <c r="AN21" s="431"/>
      <c r="AO21" s="431"/>
      <c r="AP21" s="431"/>
      <c r="AQ21" s="431"/>
      <c r="AR21" s="431"/>
      <c r="AS21" s="431"/>
    </row>
    <row r="22" spans="1:45" ht="26.25" x14ac:dyDescent="0.35">
      <c r="A22" s="3063" t="s">
        <v>287</v>
      </c>
      <c r="B22" s="1654">
        <v>24</v>
      </c>
      <c r="C22" s="876">
        <v>7</v>
      </c>
      <c r="D22" s="878">
        <f t="shared" si="14"/>
        <v>31</v>
      </c>
      <c r="E22" s="1654">
        <v>24</v>
      </c>
      <c r="F22" s="876">
        <v>4</v>
      </c>
      <c r="G22" s="878">
        <f t="shared" si="15"/>
        <v>28</v>
      </c>
      <c r="H22" s="1654">
        <v>18</v>
      </c>
      <c r="I22" s="876">
        <v>4</v>
      </c>
      <c r="J22" s="878">
        <f t="shared" si="11"/>
        <v>22</v>
      </c>
      <c r="K22" s="1654">
        <v>20</v>
      </c>
      <c r="L22" s="876">
        <v>0</v>
      </c>
      <c r="M22" s="878">
        <f t="shared" si="12"/>
        <v>20</v>
      </c>
      <c r="N22" s="884">
        <f t="shared" si="13"/>
        <v>86</v>
      </c>
      <c r="O22" s="885">
        <f t="shared" si="13"/>
        <v>15</v>
      </c>
      <c r="P22" s="886">
        <f t="shared" si="16"/>
        <v>101</v>
      </c>
      <c r="Q22" s="442"/>
      <c r="R22" s="442"/>
      <c r="S22" s="431"/>
      <c r="T22" s="431"/>
      <c r="U22" s="431"/>
      <c r="V22" s="431"/>
      <c r="W22" s="431"/>
      <c r="X22" s="431"/>
      <c r="Y22" s="431"/>
      <c r="Z22" s="431"/>
      <c r="AA22" s="431"/>
      <c r="AB22" s="431"/>
      <c r="AC22" s="431"/>
      <c r="AD22" s="431"/>
      <c r="AE22" s="431"/>
      <c r="AF22" s="431"/>
      <c r="AG22" s="431"/>
      <c r="AH22" s="431"/>
      <c r="AI22" s="431"/>
      <c r="AJ22" s="431"/>
      <c r="AK22" s="431"/>
      <c r="AL22" s="431"/>
      <c r="AM22" s="431"/>
      <c r="AN22" s="431"/>
      <c r="AO22" s="431"/>
      <c r="AP22" s="431"/>
      <c r="AQ22" s="431"/>
      <c r="AR22" s="431"/>
      <c r="AS22" s="431"/>
    </row>
    <row r="23" spans="1:45" s="428" customFormat="1" ht="26.25" x14ac:dyDescent="0.35">
      <c r="A23" s="3064" t="s">
        <v>289</v>
      </c>
      <c r="B23" s="1654">
        <v>29</v>
      </c>
      <c r="C23" s="876">
        <v>2</v>
      </c>
      <c r="D23" s="878">
        <f t="shared" si="14"/>
        <v>31</v>
      </c>
      <c r="E23" s="1654">
        <v>25</v>
      </c>
      <c r="F23" s="876">
        <v>1</v>
      </c>
      <c r="G23" s="878">
        <f t="shared" si="15"/>
        <v>26</v>
      </c>
      <c r="H23" s="1654">
        <v>32</v>
      </c>
      <c r="I23" s="876">
        <v>5</v>
      </c>
      <c r="J23" s="878">
        <f t="shared" si="11"/>
        <v>37</v>
      </c>
      <c r="K23" s="3084">
        <v>29</v>
      </c>
      <c r="L23" s="1640">
        <v>4</v>
      </c>
      <c r="M23" s="878">
        <f t="shared" si="12"/>
        <v>33</v>
      </c>
      <c r="N23" s="884">
        <f t="shared" si="13"/>
        <v>115</v>
      </c>
      <c r="O23" s="885">
        <f t="shared" si="13"/>
        <v>12</v>
      </c>
      <c r="P23" s="886">
        <f t="shared" si="16"/>
        <v>127</v>
      </c>
      <c r="Q23" s="442"/>
      <c r="R23" s="442"/>
      <c r="S23" s="431"/>
      <c r="T23" s="431"/>
      <c r="U23" s="431"/>
      <c r="V23" s="431"/>
      <c r="W23" s="431"/>
      <c r="X23" s="431"/>
      <c r="Y23" s="431"/>
      <c r="Z23" s="431"/>
      <c r="AA23" s="431"/>
      <c r="AB23" s="431"/>
      <c r="AC23" s="431"/>
      <c r="AD23" s="431"/>
      <c r="AE23" s="431"/>
      <c r="AF23" s="431"/>
      <c r="AG23" s="431"/>
      <c r="AH23" s="431"/>
      <c r="AI23" s="431"/>
      <c r="AJ23" s="431"/>
      <c r="AK23" s="431"/>
      <c r="AL23" s="431"/>
      <c r="AM23" s="431"/>
      <c r="AN23" s="431"/>
      <c r="AO23" s="431"/>
      <c r="AP23" s="431"/>
      <c r="AQ23" s="431"/>
      <c r="AR23" s="431"/>
      <c r="AS23" s="431"/>
    </row>
    <row r="24" spans="1:45" ht="26.25" thickBot="1" x14ac:dyDescent="0.4">
      <c r="A24" s="3085" t="s">
        <v>342</v>
      </c>
      <c r="B24" s="3067">
        <f t="shared" ref="B24:G24" si="17">SUM(B18:B23)</f>
        <v>287</v>
      </c>
      <c r="C24" s="3068">
        <f t="shared" si="17"/>
        <v>35</v>
      </c>
      <c r="D24" s="3069">
        <f t="shared" si="17"/>
        <v>322</v>
      </c>
      <c r="E24" s="3067">
        <f t="shared" si="17"/>
        <v>259</v>
      </c>
      <c r="F24" s="3068">
        <f t="shared" si="17"/>
        <v>22</v>
      </c>
      <c r="G24" s="3069">
        <f t="shared" si="17"/>
        <v>281</v>
      </c>
      <c r="H24" s="3067">
        <f>SUM(H18:H23)</f>
        <v>258</v>
      </c>
      <c r="I24" s="3068">
        <f>SUM(I18:I23)</f>
        <v>66</v>
      </c>
      <c r="J24" s="3069">
        <f t="shared" ref="J24" si="18">SUM(J18:J23)</f>
        <v>324</v>
      </c>
      <c r="K24" s="3067">
        <f>SUM(K18:K23)</f>
        <v>255</v>
      </c>
      <c r="L24" s="3068">
        <f>SUM(L18:L23)</f>
        <v>56</v>
      </c>
      <c r="M24" s="3069">
        <f t="shared" ref="M24" si="19">SUM(M18:M23)</f>
        <v>311</v>
      </c>
      <c r="N24" s="3070">
        <f>SUM(N18:N23)</f>
        <v>1059</v>
      </c>
      <c r="O24" s="3068">
        <f t="shared" ref="O24:P24" si="20">SUM(O18:O23)</f>
        <v>179</v>
      </c>
      <c r="P24" s="3069">
        <f t="shared" si="20"/>
        <v>1238</v>
      </c>
      <c r="Q24" s="442"/>
      <c r="R24" s="442"/>
      <c r="S24" s="431"/>
      <c r="T24" s="431"/>
      <c r="U24" s="431"/>
      <c r="V24" s="431"/>
      <c r="W24" s="431"/>
      <c r="X24" s="431"/>
      <c r="Y24" s="431"/>
      <c r="Z24" s="431"/>
      <c r="AA24" s="431"/>
      <c r="AB24" s="431"/>
      <c r="AC24" s="431"/>
      <c r="AD24" s="431"/>
      <c r="AE24" s="431"/>
      <c r="AF24" s="431"/>
      <c r="AG24" s="431"/>
      <c r="AH24" s="431"/>
      <c r="AI24" s="431"/>
      <c r="AJ24" s="431"/>
      <c r="AK24" s="431"/>
      <c r="AL24" s="431"/>
      <c r="AM24" s="431"/>
      <c r="AN24" s="431"/>
      <c r="AO24" s="431"/>
      <c r="AP24" s="431"/>
      <c r="AQ24" s="431"/>
      <c r="AR24" s="431"/>
      <c r="AS24" s="431"/>
    </row>
    <row r="25" spans="1:45" x14ac:dyDescent="0.35">
      <c r="A25" s="3086" t="s">
        <v>25</v>
      </c>
      <c r="B25" s="3087"/>
      <c r="C25" s="3088"/>
      <c r="D25" s="3089"/>
      <c r="E25" s="3087"/>
      <c r="F25" s="3088"/>
      <c r="G25" s="3089"/>
      <c r="H25" s="3087"/>
      <c r="I25" s="3088"/>
      <c r="J25" s="3089"/>
      <c r="K25" s="3087"/>
      <c r="L25" s="3088"/>
      <c r="M25" s="3089"/>
      <c r="N25" s="3090">
        <f t="shared" ref="N25:O25" si="21">SUM(B25+E25+H25+K25)</f>
        <v>0</v>
      </c>
      <c r="O25" s="3091">
        <f t="shared" si="21"/>
        <v>0</v>
      </c>
      <c r="P25" s="3092">
        <f t="shared" ref="P25" si="22">SUM(N25:O25)</f>
        <v>0</v>
      </c>
      <c r="Q25" s="442"/>
      <c r="R25" s="442"/>
      <c r="S25" s="431"/>
      <c r="T25" s="431"/>
      <c r="U25" s="431"/>
      <c r="V25" s="431"/>
      <c r="W25" s="431"/>
      <c r="X25" s="431"/>
      <c r="Y25" s="431"/>
      <c r="Z25" s="431"/>
      <c r="AA25" s="431"/>
      <c r="AB25" s="431"/>
      <c r="AC25" s="431"/>
      <c r="AD25" s="431"/>
      <c r="AE25" s="431"/>
      <c r="AF25" s="431"/>
      <c r="AG25" s="431"/>
      <c r="AH25" s="431"/>
      <c r="AI25" s="431"/>
      <c r="AJ25" s="431"/>
      <c r="AK25" s="431"/>
      <c r="AL25" s="431"/>
      <c r="AM25" s="431"/>
      <c r="AN25" s="431"/>
      <c r="AO25" s="431"/>
      <c r="AP25" s="431"/>
      <c r="AQ25" s="431"/>
      <c r="AR25" s="431"/>
      <c r="AS25" s="431"/>
    </row>
    <row r="26" spans="1:45" ht="26.25" x14ac:dyDescent="0.35">
      <c r="A26" s="3063" t="s">
        <v>286</v>
      </c>
      <c r="B26" s="1654">
        <v>1</v>
      </c>
      <c r="C26" s="876">
        <v>1</v>
      </c>
      <c r="D26" s="878">
        <f>SUM(B26:C26)</f>
        <v>2</v>
      </c>
      <c r="E26" s="1654">
        <v>2</v>
      </c>
      <c r="F26" s="876">
        <v>0</v>
      </c>
      <c r="G26" s="878">
        <f>SUM(E26:F26)</f>
        <v>2</v>
      </c>
      <c r="H26" s="1654">
        <v>1</v>
      </c>
      <c r="I26" s="876">
        <v>0</v>
      </c>
      <c r="J26" s="3093">
        <f>SUM(H26:I26)</f>
        <v>1</v>
      </c>
      <c r="K26" s="1654">
        <v>2</v>
      </c>
      <c r="L26" s="876">
        <v>2</v>
      </c>
      <c r="M26" s="3093">
        <f>SUM(K26:L26)</f>
        <v>4</v>
      </c>
      <c r="N26" s="884">
        <f>SUM(B26+E26+H26+K26)</f>
        <v>6</v>
      </c>
      <c r="O26" s="885">
        <f>SUM(C26+F26+I26+L26)</f>
        <v>3</v>
      </c>
      <c r="P26" s="886">
        <f>SUM(N26:O26)</f>
        <v>9</v>
      </c>
      <c r="Q26" s="125"/>
      <c r="R26" s="125"/>
      <c r="S26" s="431"/>
      <c r="T26" s="431"/>
      <c r="U26" s="431"/>
      <c r="V26" s="431"/>
      <c r="W26" s="431"/>
      <c r="X26" s="431"/>
      <c r="Y26" s="431"/>
      <c r="Z26" s="431"/>
      <c r="AA26" s="431"/>
      <c r="AB26" s="431"/>
      <c r="AC26" s="431"/>
      <c r="AD26" s="431"/>
      <c r="AE26" s="431"/>
      <c r="AF26" s="431"/>
      <c r="AG26" s="431"/>
      <c r="AH26" s="431"/>
      <c r="AI26" s="431"/>
      <c r="AJ26" s="431"/>
      <c r="AK26" s="431"/>
      <c r="AL26" s="431"/>
      <c r="AM26" s="431"/>
      <c r="AN26" s="431"/>
      <c r="AO26" s="431"/>
      <c r="AP26" s="431"/>
      <c r="AQ26" s="431"/>
      <c r="AR26" s="431"/>
      <c r="AS26" s="431"/>
    </row>
    <row r="27" spans="1:45" ht="26.25" x14ac:dyDescent="0.35">
      <c r="A27" s="3063" t="s">
        <v>69</v>
      </c>
      <c r="B27" s="1654">
        <v>2</v>
      </c>
      <c r="C27" s="876">
        <v>0</v>
      </c>
      <c r="D27" s="878">
        <f t="shared" ref="D27:D31" si="23">SUM(B27:C27)</f>
        <v>2</v>
      </c>
      <c r="E27" s="1654">
        <v>0</v>
      </c>
      <c r="F27" s="876">
        <v>0</v>
      </c>
      <c r="G27" s="878">
        <f t="shared" ref="G27:G31" si="24">SUM(E27:F27)</f>
        <v>0</v>
      </c>
      <c r="H27" s="1654">
        <v>1</v>
      </c>
      <c r="I27" s="876">
        <v>0</v>
      </c>
      <c r="J27" s="3093">
        <f t="shared" ref="J27:J31" si="25">SUM(H27:I27)</f>
        <v>1</v>
      </c>
      <c r="K27" s="1654">
        <v>2</v>
      </c>
      <c r="L27" s="876">
        <v>0</v>
      </c>
      <c r="M27" s="3093">
        <f t="shared" ref="M27:M31" si="26">SUM(K27:L27)</f>
        <v>2</v>
      </c>
      <c r="N27" s="884">
        <f t="shared" ref="N27:O31" si="27">SUM(B27+E27+H27+K27)</f>
        <v>5</v>
      </c>
      <c r="O27" s="885">
        <f t="shared" si="27"/>
        <v>0</v>
      </c>
      <c r="P27" s="886">
        <f t="shared" ref="P27:P31" si="28">SUM(N27:O27)</f>
        <v>5</v>
      </c>
      <c r="Q27" s="125"/>
      <c r="R27" s="125"/>
      <c r="S27" s="431"/>
      <c r="T27" s="431"/>
      <c r="U27" s="431"/>
      <c r="V27" s="431"/>
      <c r="W27" s="431"/>
      <c r="X27" s="431"/>
      <c r="Y27" s="431"/>
      <c r="Z27" s="431"/>
      <c r="AA27" s="431"/>
      <c r="AB27" s="431"/>
      <c r="AC27" s="431"/>
      <c r="AD27" s="431"/>
      <c r="AE27" s="431"/>
      <c r="AF27" s="431"/>
      <c r="AG27" s="431"/>
      <c r="AH27" s="431"/>
      <c r="AI27" s="431"/>
      <c r="AJ27" s="431"/>
      <c r="AK27" s="431"/>
      <c r="AL27" s="431"/>
      <c r="AM27" s="431"/>
      <c r="AN27" s="431"/>
      <c r="AO27" s="431"/>
      <c r="AP27" s="431"/>
      <c r="AQ27" s="431"/>
      <c r="AR27" s="431"/>
      <c r="AS27" s="431"/>
    </row>
    <row r="28" spans="1:45" ht="26.25" x14ac:dyDescent="0.35">
      <c r="A28" s="3064" t="s">
        <v>288</v>
      </c>
      <c r="B28" s="1654">
        <v>0</v>
      </c>
      <c r="C28" s="876">
        <v>0</v>
      </c>
      <c r="D28" s="878">
        <f t="shared" si="23"/>
        <v>0</v>
      </c>
      <c r="E28" s="1654">
        <v>0</v>
      </c>
      <c r="F28" s="876">
        <v>0</v>
      </c>
      <c r="G28" s="878">
        <f t="shared" si="24"/>
        <v>0</v>
      </c>
      <c r="H28" s="1654">
        <v>0</v>
      </c>
      <c r="I28" s="876">
        <v>0</v>
      </c>
      <c r="J28" s="3093">
        <f t="shared" si="25"/>
        <v>0</v>
      </c>
      <c r="K28" s="3084">
        <v>0</v>
      </c>
      <c r="L28" s="1640">
        <v>0</v>
      </c>
      <c r="M28" s="3093">
        <f t="shared" si="26"/>
        <v>0</v>
      </c>
      <c r="N28" s="884">
        <f t="shared" si="27"/>
        <v>0</v>
      </c>
      <c r="O28" s="885">
        <f t="shared" si="27"/>
        <v>0</v>
      </c>
      <c r="P28" s="886">
        <f t="shared" si="28"/>
        <v>0</v>
      </c>
      <c r="Q28" s="125"/>
      <c r="R28" s="125"/>
      <c r="S28" s="431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1"/>
      <c r="AF28" s="431"/>
      <c r="AG28" s="431"/>
      <c r="AH28" s="431"/>
      <c r="AI28" s="431"/>
      <c r="AJ28" s="431"/>
      <c r="AK28" s="431"/>
      <c r="AL28" s="431"/>
      <c r="AM28" s="431"/>
      <c r="AN28" s="431"/>
      <c r="AO28" s="431"/>
      <c r="AP28" s="431"/>
      <c r="AQ28" s="431"/>
      <c r="AR28" s="431"/>
      <c r="AS28" s="431"/>
    </row>
    <row r="29" spans="1:45" ht="26.25" x14ac:dyDescent="0.35">
      <c r="A29" s="3065" t="s">
        <v>96</v>
      </c>
      <c r="B29" s="1654">
        <v>0</v>
      </c>
      <c r="C29" s="876">
        <v>0</v>
      </c>
      <c r="D29" s="878">
        <f t="shared" si="23"/>
        <v>0</v>
      </c>
      <c r="E29" s="1654">
        <v>1</v>
      </c>
      <c r="F29" s="876">
        <v>0</v>
      </c>
      <c r="G29" s="878">
        <f t="shared" si="24"/>
        <v>1</v>
      </c>
      <c r="H29" s="1654">
        <v>0</v>
      </c>
      <c r="I29" s="876">
        <v>0</v>
      </c>
      <c r="J29" s="3093">
        <f t="shared" si="25"/>
        <v>0</v>
      </c>
      <c r="K29" s="3084">
        <v>0</v>
      </c>
      <c r="L29" s="1640">
        <v>1</v>
      </c>
      <c r="M29" s="3093">
        <f t="shared" si="26"/>
        <v>1</v>
      </c>
      <c r="N29" s="884">
        <f t="shared" si="27"/>
        <v>1</v>
      </c>
      <c r="O29" s="885">
        <f t="shared" si="27"/>
        <v>1</v>
      </c>
      <c r="P29" s="886">
        <f t="shared" si="28"/>
        <v>2</v>
      </c>
      <c r="Q29" s="125"/>
      <c r="R29" s="125"/>
      <c r="S29" s="431"/>
      <c r="T29" s="431"/>
      <c r="U29" s="431"/>
      <c r="V29" s="431"/>
      <c r="W29" s="431"/>
      <c r="X29" s="431"/>
      <c r="Y29" s="431"/>
      <c r="Z29" s="431"/>
      <c r="AA29" s="431"/>
      <c r="AB29" s="431"/>
      <c r="AC29" s="431"/>
      <c r="AD29" s="431"/>
      <c r="AE29" s="431"/>
      <c r="AF29" s="431"/>
      <c r="AG29" s="431"/>
      <c r="AH29" s="431"/>
      <c r="AI29" s="431"/>
      <c r="AJ29" s="431"/>
      <c r="AK29" s="431"/>
      <c r="AL29" s="431"/>
      <c r="AM29" s="431"/>
      <c r="AN29" s="431"/>
      <c r="AO29" s="431"/>
      <c r="AP29" s="431"/>
      <c r="AQ29" s="431"/>
      <c r="AR29" s="431"/>
      <c r="AS29" s="431"/>
    </row>
    <row r="30" spans="1:45" ht="26.25" x14ac:dyDescent="0.35">
      <c r="A30" s="3063" t="s">
        <v>287</v>
      </c>
      <c r="B30" s="1654">
        <v>3</v>
      </c>
      <c r="C30" s="876">
        <v>0</v>
      </c>
      <c r="D30" s="878">
        <f t="shared" si="23"/>
        <v>3</v>
      </c>
      <c r="E30" s="1654">
        <v>0</v>
      </c>
      <c r="F30" s="876">
        <v>1</v>
      </c>
      <c r="G30" s="878">
        <f t="shared" si="24"/>
        <v>1</v>
      </c>
      <c r="H30" s="1654">
        <v>1</v>
      </c>
      <c r="I30" s="876">
        <v>0</v>
      </c>
      <c r="J30" s="3093">
        <f t="shared" si="25"/>
        <v>1</v>
      </c>
      <c r="K30" s="1654">
        <v>1</v>
      </c>
      <c r="L30" s="876">
        <v>0</v>
      </c>
      <c r="M30" s="3093">
        <f t="shared" si="26"/>
        <v>1</v>
      </c>
      <c r="N30" s="884">
        <f t="shared" si="27"/>
        <v>5</v>
      </c>
      <c r="O30" s="885">
        <f t="shared" si="27"/>
        <v>1</v>
      </c>
      <c r="P30" s="886">
        <f t="shared" si="28"/>
        <v>6</v>
      </c>
      <c r="Q30" s="126"/>
      <c r="R30" s="126"/>
      <c r="S30" s="431"/>
      <c r="T30" s="431"/>
      <c r="U30" s="431"/>
      <c r="V30" s="431"/>
      <c r="W30" s="431"/>
      <c r="X30" s="431"/>
      <c r="Y30" s="431"/>
      <c r="Z30" s="431"/>
      <c r="AA30" s="431"/>
      <c r="AB30" s="431"/>
      <c r="AC30" s="431"/>
      <c r="AD30" s="431"/>
      <c r="AE30" s="431"/>
      <c r="AF30" s="431"/>
      <c r="AG30" s="431"/>
      <c r="AH30" s="431"/>
      <c r="AI30" s="431"/>
      <c r="AJ30" s="431"/>
      <c r="AK30" s="431"/>
      <c r="AL30" s="431"/>
      <c r="AM30" s="431"/>
      <c r="AN30" s="431"/>
      <c r="AO30" s="431"/>
      <c r="AP30" s="431"/>
      <c r="AQ30" s="431"/>
      <c r="AR30" s="431"/>
      <c r="AS30" s="431"/>
    </row>
    <row r="31" spans="1:45" s="428" customFormat="1" ht="26.25" x14ac:dyDescent="0.35">
      <c r="A31" s="3064" t="s">
        <v>289</v>
      </c>
      <c r="B31" s="1654">
        <v>0</v>
      </c>
      <c r="C31" s="876">
        <v>0</v>
      </c>
      <c r="D31" s="878">
        <f t="shared" si="23"/>
        <v>0</v>
      </c>
      <c r="E31" s="1654">
        <v>0</v>
      </c>
      <c r="F31" s="876">
        <v>0</v>
      </c>
      <c r="G31" s="878">
        <f t="shared" si="24"/>
        <v>0</v>
      </c>
      <c r="H31" s="1654">
        <v>1</v>
      </c>
      <c r="I31" s="876">
        <v>0</v>
      </c>
      <c r="J31" s="3093">
        <f t="shared" si="25"/>
        <v>1</v>
      </c>
      <c r="K31" s="3084">
        <v>0</v>
      </c>
      <c r="L31" s="1640">
        <v>0</v>
      </c>
      <c r="M31" s="3093">
        <f t="shared" si="26"/>
        <v>0</v>
      </c>
      <c r="N31" s="884">
        <f t="shared" si="27"/>
        <v>1</v>
      </c>
      <c r="O31" s="885">
        <f t="shared" si="27"/>
        <v>0</v>
      </c>
      <c r="P31" s="886">
        <f t="shared" si="28"/>
        <v>1</v>
      </c>
      <c r="Q31" s="126"/>
      <c r="R31" s="126"/>
      <c r="S31" s="431"/>
      <c r="T31" s="431"/>
      <c r="U31" s="431"/>
      <c r="V31" s="431"/>
      <c r="W31" s="431"/>
      <c r="X31" s="431"/>
      <c r="Y31" s="431"/>
      <c r="Z31" s="431"/>
      <c r="AA31" s="431"/>
      <c r="AB31" s="431"/>
      <c r="AC31" s="431"/>
      <c r="AD31" s="431"/>
      <c r="AE31" s="431"/>
      <c r="AF31" s="431"/>
      <c r="AG31" s="431"/>
      <c r="AH31" s="431"/>
      <c r="AI31" s="431"/>
      <c r="AJ31" s="431"/>
      <c r="AK31" s="431"/>
      <c r="AL31" s="431"/>
      <c r="AM31" s="431"/>
      <c r="AN31" s="431"/>
      <c r="AO31" s="431"/>
      <c r="AP31" s="431"/>
      <c r="AQ31" s="431"/>
      <c r="AR31" s="431"/>
      <c r="AS31" s="431"/>
    </row>
    <row r="32" spans="1:45" ht="26.25" thickBot="1" x14ac:dyDescent="0.4">
      <c r="A32" s="3094" t="s">
        <v>13</v>
      </c>
      <c r="B32" s="3095">
        <f t="shared" ref="B32:M32" si="29">SUM(B26:B31)</f>
        <v>6</v>
      </c>
      <c r="C32" s="3096">
        <f t="shared" si="29"/>
        <v>1</v>
      </c>
      <c r="D32" s="3097">
        <f t="shared" si="29"/>
        <v>7</v>
      </c>
      <c r="E32" s="3095">
        <f t="shared" si="29"/>
        <v>3</v>
      </c>
      <c r="F32" s="3096">
        <f t="shared" si="29"/>
        <v>1</v>
      </c>
      <c r="G32" s="3097">
        <f t="shared" si="29"/>
        <v>4</v>
      </c>
      <c r="H32" s="3095">
        <f t="shared" si="29"/>
        <v>4</v>
      </c>
      <c r="I32" s="3096">
        <f t="shared" si="29"/>
        <v>0</v>
      </c>
      <c r="J32" s="3097">
        <f t="shared" si="29"/>
        <v>4</v>
      </c>
      <c r="K32" s="3095">
        <f t="shared" si="29"/>
        <v>5</v>
      </c>
      <c r="L32" s="3096">
        <f t="shared" si="29"/>
        <v>3</v>
      </c>
      <c r="M32" s="3097">
        <f t="shared" si="29"/>
        <v>8</v>
      </c>
      <c r="N32" s="3098">
        <f>SUM(N26:N31)</f>
        <v>18</v>
      </c>
      <c r="O32" s="3096">
        <f t="shared" ref="O32:P32" si="30">SUM(O26:O31)</f>
        <v>5</v>
      </c>
      <c r="P32" s="3097">
        <f t="shared" si="30"/>
        <v>23</v>
      </c>
      <c r="Q32" s="122"/>
      <c r="R32" s="122"/>
      <c r="S32" s="431"/>
      <c r="T32" s="431"/>
      <c r="U32" s="431"/>
      <c r="V32" s="431"/>
      <c r="W32" s="431"/>
      <c r="X32" s="431"/>
      <c r="Y32" s="431"/>
      <c r="Z32" s="431"/>
      <c r="AA32" s="431"/>
      <c r="AB32" s="431"/>
      <c r="AC32" s="431"/>
      <c r="AD32" s="431"/>
      <c r="AE32" s="431"/>
      <c r="AF32" s="431"/>
      <c r="AG32" s="431"/>
      <c r="AH32" s="431"/>
      <c r="AI32" s="431"/>
      <c r="AJ32" s="431"/>
      <c r="AK32" s="431"/>
      <c r="AL32" s="431"/>
      <c r="AM32" s="431"/>
      <c r="AN32" s="431"/>
      <c r="AO32" s="431"/>
      <c r="AP32" s="431"/>
      <c r="AQ32" s="431"/>
      <c r="AR32" s="431"/>
      <c r="AS32" s="431"/>
    </row>
    <row r="33" spans="1:45" x14ac:dyDescent="0.35">
      <c r="A33" s="869" t="s">
        <v>10</v>
      </c>
      <c r="B33" s="663">
        <f>B24</f>
        <v>287</v>
      </c>
      <c r="C33" s="870">
        <f t="shared" ref="C33:M33" si="31">C24</f>
        <v>35</v>
      </c>
      <c r="D33" s="871">
        <f t="shared" si="31"/>
        <v>322</v>
      </c>
      <c r="E33" s="663">
        <f t="shared" si="31"/>
        <v>259</v>
      </c>
      <c r="F33" s="870">
        <f t="shared" si="31"/>
        <v>22</v>
      </c>
      <c r="G33" s="871">
        <f t="shared" si="31"/>
        <v>281</v>
      </c>
      <c r="H33" s="663">
        <f t="shared" si="31"/>
        <v>258</v>
      </c>
      <c r="I33" s="870">
        <f t="shared" si="31"/>
        <v>66</v>
      </c>
      <c r="J33" s="871">
        <f t="shared" si="31"/>
        <v>324</v>
      </c>
      <c r="K33" s="663">
        <f t="shared" si="31"/>
        <v>255</v>
      </c>
      <c r="L33" s="870">
        <f t="shared" si="31"/>
        <v>56</v>
      </c>
      <c r="M33" s="871">
        <f t="shared" si="31"/>
        <v>311</v>
      </c>
      <c r="N33" s="872">
        <f>N24</f>
        <v>1059</v>
      </c>
      <c r="O33" s="870">
        <f t="shared" ref="O33" si="32">O24</f>
        <v>179</v>
      </c>
      <c r="P33" s="871">
        <f>P24</f>
        <v>1238</v>
      </c>
      <c r="Q33" s="122"/>
      <c r="R33" s="122"/>
      <c r="S33" s="431"/>
      <c r="T33" s="431"/>
      <c r="U33" s="431"/>
      <c r="V33" s="431"/>
      <c r="W33" s="431"/>
      <c r="X33" s="431"/>
      <c r="Y33" s="431"/>
      <c r="Z33" s="431"/>
      <c r="AA33" s="431"/>
      <c r="AB33" s="431"/>
      <c r="AC33" s="431"/>
      <c r="AD33" s="431"/>
      <c r="AE33" s="431"/>
      <c r="AF33" s="431"/>
      <c r="AG33" s="431"/>
      <c r="AH33" s="431"/>
      <c r="AI33" s="431"/>
      <c r="AJ33" s="431"/>
      <c r="AK33" s="431"/>
      <c r="AL33" s="431"/>
      <c r="AM33" s="431"/>
      <c r="AN33" s="431"/>
      <c r="AO33" s="431"/>
      <c r="AP33" s="431"/>
      <c r="AQ33" s="431"/>
      <c r="AR33" s="431"/>
      <c r="AS33" s="431"/>
    </row>
    <row r="34" spans="1:45" x14ac:dyDescent="0.35">
      <c r="A34" s="3078" t="s">
        <v>14</v>
      </c>
      <c r="B34" s="3099">
        <f>B32</f>
        <v>6</v>
      </c>
      <c r="C34" s="3100">
        <f t="shared" ref="C34:M34" si="33">C32</f>
        <v>1</v>
      </c>
      <c r="D34" s="3101">
        <f t="shared" si="33"/>
        <v>7</v>
      </c>
      <c r="E34" s="3099">
        <f t="shared" si="33"/>
        <v>3</v>
      </c>
      <c r="F34" s="3100">
        <f t="shared" si="33"/>
        <v>1</v>
      </c>
      <c r="G34" s="3101">
        <f t="shared" si="33"/>
        <v>4</v>
      </c>
      <c r="H34" s="3099">
        <f t="shared" si="33"/>
        <v>4</v>
      </c>
      <c r="I34" s="3100">
        <f t="shared" si="33"/>
        <v>0</v>
      </c>
      <c r="J34" s="3101">
        <f t="shared" si="33"/>
        <v>4</v>
      </c>
      <c r="K34" s="3099">
        <f t="shared" si="33"/>
        <v>5</v>
      </c>
      <c r="L34" s="3100">
        <f t="shared" si="33"/>
        <v>3</v>
      </c>
      <c r="M34" s="3101">
        <f t="shared" si="33"/>
        <v>8</v>
      </c>
      <c r="N34" s="3102">
        <f>N32</f>
        <v>18</v>
      </c>
      <c r="O34" s="3100">
        <f t="shared" ref="O34:P34" si="34">O32</f>
        <v>5</v>
      </c>
      <c r="P34" s="3101">
        <f t="shared" si="34"/>
        <v>23</v>
      </c>
      <c r="Q34" s="121"/>
      <c r="R34" s="431"/>
      <c r="S34" s="431"/>
      <c r="T34" s="431"/>
      <c r="U34" s="431"/>
      <c r="V34" s="431"/>
      <c r="W34" s="431"/>
      <c r="X34" s="431"/>
      <c r="Y34" s="431"/>
      <c r="Z34" s="431"/>
      <c r="AA34" s="431"/>
      <c r="AB34" s="431"/>
      <c r="AC34" s="431"/>
      <c r="AD34" s="431"/>
      <c r="AE34" s="431"/>
      <c r="AF34" s="431"/>
      <c r="AG34" s="431"/>
      <c r="AH34" s="431"/>
      <c r="AI34" s="431"/>
      <c r="AJ34" s="431"/>
      <c r="AK34" s="431"/>
      <c r="AL34" s="431"/>
      <c r="AM34" s="431"/>
      <c r="AN34" s="431"/>
      <c r="AO34" s="431"/>
      <c r="AP34" s="431"/>
      <c r="AQ34" s="431"/>
      <c r="AR34" s="431"/>
      <c r="AS34" s="431"/>
    </row>
    <row r="35" spans="1:45" ht="26.25" thickBot="1" x14ac:dyDescent="0.4">
      <c r="A35" s="3066" t="s">
        <v>15</v>
      </c>
      <c r="B35" s="3103">
        <f>SUM(B33:B34)</f>
        <v>293</v>
      </c>
      <c r="C35" s="3104">
        <f t="shared" ref="C35:M35" si="35">SUM(C33:C34)</f>
        <v>36</v>
      </c>
      <c r="D35" s="3105">
        <f t="shared" si="35"/>
        <v>329</v>
      </c>
      <c r="E35" s="3103">
        <f t="shared" si="35"/>
        <v>262</v>
      </c>
      <c r="F35" s="3104">
        <f t="shared" si="35"/>
        <v>23</v>
      </c>
      <c r="G35" s="3105">
        <f t="shared" si="35"/>
        <v>285</v>
      </c>
      <c r="H35" s="3103">
        <f t="shared" si="35"/>
        <v>262</v>
      </c>
      <c r="I35" s="3104">
        <f t="shared" si="35"/>
        <v>66</v>
      </c>
      <c r="J35" s="3105">
        <f t="shared" si="35"/>
        <v>328</v>
      </c>
      <c r="K35" s="3103">
        <f t="shared" si="35"/>
        <v>260</v>
      </c>
      <c r="L35" s="3104">
        <f t="shared" si="35"/>
        <v>59</v>
      </c>
      <c r="M35" s="3105">
        <f t="shared" si="35"/>
        <v>319</v>
      </c>
      <c r="N35" s="3106">
        <f>SUM(N33:N34)</f>
        <v>1077</v>
      </c>
      <c r="O35" s="3104">
        <f t="shared" ref="O35" si="36">SUM(O33:O34)</f>
        <v>184</v>
      </c>
      <c r="P35" s="3105">
        <f>P33+P34</f>
        <v>1261</v>
      </c>
      <c r="Q35" s="122"/>
      <c r="R35" s="122"/>
      <c r="S35" s="431"/>
      <c r="T35" s="431"/>
      <c r="U35" s="431"/>
      <c r="V35" s="431"/>
      <c r="W35" s="431"/>
      <c r="X35" s="431"/>
      <c r="Y35" s="431"/>
      <c r="Z35" s="431"/>
      <c r="AA35" s="431"/>
      <c r="AB35" s="431"/>
      <c r="AC35" s="431"/>
      <c r="AD35" s="431"/>
      <c r="AE35" s="431"/>
      <c r="AF35" s="431"/>
      <c r="AG35" s="431"/>
      <c r="AH35" s="431"/>
      <c r="AI35" s="431"/>
      <c r="AJ35" s="431"/>
      <c r="AK35" s="431"/>
      <c r="AL35" s="431"/>
      <c r="AM35" s="431"/>
      <c r="AN35" s="431"/>
      <c r="AO35" s="431"/>
      <c r="AP35" s="431"/>
      <c r="AQ35" s="431"/>
      <c r="AR35" s="431"/>
      <c r="AS35" s="431"/>
    </row>
    <row r="36" spans="1:45" ht="55.5" customHeight="1" x14ac:dyDescent="0.35">
      <c r="A36" s="3834"/>
      <c r="B36" s="3834"/>
      <c r="C36" s="3834"/>
      <c r="D36" s="3834"/>
      <c r="E36" s="3834"/>
      <c r="F36" s="3834"/>
      <c r="G36" s="3834"/>
      <c r="H36" s="3834"/>
      <c r="I36" s="3834"/>
      <c r="J36" s="3834"/>
      <c r="K36" s="3834"/>
      <c r="L36" s="3834"/>
      <c r="M36" s="3834"/>
      <c r="N36" s="3834"/>
      <c r="O36" s="3834"/>
      <c r="P36" s="3834"/>
      <c r="Q36" s="431"/>
      <c r="R36" s="431"/>
      <c r="S36" s="431"/>
      <c r="T36" s="431"/>
      <c r="U36" s="431"/>
      <c r="V36" s="431"/>
      <c r="W36" s="431"/>
      <c r="X36" s="431"/>
      <c r="Y36" s="431"/>
      <c r="Z36" s="431"/>
      <c r="AA36" s="431"/>
      <c r="AB36" s="431"/>
      <c r="AC36" s="431"/>
      <c r="AD36" s="431"/>
      <c r="AE36" s="431"/>
      <c r="AF36" s="431"/>
      <c r="AG36" s="431"/>
      <c r="AH36" s="431"/>
      <c r="AI36" s="431"/>
      <c r="AJ36" s="431"/>
      <c r="AK36" s="431"/>
      <c r="AL36" s="431"/>
      <c r="AM36" s="431"/>
      <c r="AN36" s="431"/>
      <c r="AO36" s="431"/>
      <c r="AP36" s="431"/>
      <c r="AQ36" s="431"/>
      <c r="AR36" s="431"/>
      <c r="AS36" s="431"/>
    </row>
    <row r="37" spans="1:45" ht="40.5" customHeight="1" x14ac:dyDescent="0.35">
      <c r="A37" s="3833"/>
      <c r="B37" s="3833"/>
      <c r="C37" s="3833"/>
      <c r="D37" s="3833"/>
      <c r="E37" s="3833"/>
      <c r="F37" s="3833"/>
      <c r="G37" s="3833"/>
      <c r="H37" s="3833"/>
      <c r="I37" s="3833"/>
      <c r="J37" s="3833"/>
      <c r="K37" s="3833"/>
      <c r="L37" s="3833"/>
      <c r="M37" s="3833"/>
      <c r="N37" s="3833"/>
      <c r="O37" s="3833"/>
      <c r="P37" s="3833"/>
      <c r="Q37" s="431"/>
      <c r="R37" s="431"/>
      <c r="S37" s="431"/>
      <c r="T37" s="431"/>
      <c r="U37" s="431"/>
      <c r="V37" s="431"/>
      <c r="W37" s="431"/>
      <c r="X37" s="431"/>
      <c r="Y37" s="431"/>
      <c r="Z37" s="431"/>
      <c r="AA37" s="431"/>
      <c r="AB37" s="431"/>
      <c r="AC37" s="431"/>
      <c r="AD37" s="431"/>
      <c r="AE37" s="431"/>
      <c r="AF37" s="431"/>
      <c r="AG37" s="431"/>
      <c r="AH37" s="431"/>
      <c r="AI37" s="431"/>
      <c r="AJ37" s="431"/>
      <c r="AK37" s="431"/>
      <c r="AL37" s="431"/>
      <c r="AM37" s="431"/>
      <c r="AN37" s="431"/>
      <c r="AO37" s="431"/>
      <c r="AP37" s="431"/>
      <c r="AQ37" s="431"/>
      <c r="AR37" s="431"/>
      <c r="AS37" s="431"/>
    </row>
    <row r="38" spans="1:45" ht="45" customHeight="1" x14ac:dyDescent="0.35">
      <c r="A38" s="431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431"/>
      <c r="R38" s="431"/>
      <c r="S38" s="431"/>
      <c r="T38" s="431"/>
      <c r="U38" s="431"/>
      <c r="V38" s="431"/>
      <c r="W38" s="431"/>
      <c r="X38" s="431"/>
      <c r="Y38" s="431"/>
      <c r="Z38" s="431"/>
      <c r="AA38" s="431"/>
      <c r="AB38" s="431"/>
      <c r="AC38" s="431"/>
      <c r="AD38" s="431"/>
      <c r="AE38" s="431"/>
      <c r="AF38" s="431"/>
      <c r="AG38" s="431"/>
      <c r="AH38" s="431"/>
      <c r="AI38" s="431"/>
      <c r="AJ38" s="431"/>
      <c r="AK38" s="431"/>
      <c r="AL38" s="431"/>
      <c r="AM38" s="431"/>
      <c r="AN38" s="431"/>
      <c r="AO38" s="431"/>
      <c r="AP38" s="431"/>
      <c r="AQ38" s="431"/>
      <c r="AR38" s="431"/>
      <c r="AS38" s="431"/>
    </row>
  </sheetData>
  <mergeCells count="11">
    <mergeCell ref="A37:P37"/>
    <mergeCell ref="A36:P3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4"/>
  <sheetViews>
    <sheetView topLeftCell="A4" zoomScale="50" zoomScaleNormal="50" workbookViewId="0">
      <selection activeCell="X20" sqref="X20"/>
    </sheetView>
  </sheetViews>
  <sheetFormatPr defaultColWidth="9.140625" defaultRowHeight="25.5" x14ac:dyDescent="0.35"/>
  <cols>
    <col min="1" max="1" width="118" style="430" customWidth="1"/>
    <col min="2" max="2" width="15.5703125" style="430" customWidth="1"/>
    <col min="3" max="3" width="12.85546875" style="430" customWidth="1"/>
    <col min="4" max="4" width="12.28515625" style="430" customWidth="1"/>
    <col min="5" max="5" width="14.85546875" style="430" customWidth="1"/>
    <col min="6" max="6" width="12.140625" style="430" customWidth="1"/>
    <col min="7" max="7" width="12.7109375" style="430" customWidth="1"/>
    <col min="8" max="8" width="14.85546875" style="430" customWidth="1"/>
    <col min="9" max="9" width="13.28515625" style="430" customWidth="1"/>
    <col min="10" max="10" width="14.28515625" style="430" customWidth="1"/>
    <col min="11" max="11" width="16.28515625" style="430" customWidth="1"/>
    <col min="12" max="12" width="14" style="430" customWidth="1"/>
    <col min="13" max="13" width="12" style="430" customWidth="1"/>
    <col min="14" max="14" width="16.42578125" style="430" customWidth="1"/>
    <col min="15" max="15" width="13.28515625" style="430" customWidth="1"/>
    <col min="16" max="16" width="12" style="430" customWidth="1"/>
    <col min="17" max="17" width="16.42578125" style="430" customWidth="1"/>
    <col min="18" max="18" width="12.28515625" style="430" customWidth="1"/>
    <col min="19" max="19" width="11.28515625" style="430" customWidth="1"/>
    <col min="20" max="20" width="14.28515625" style="430" hidden="1" customWidth="1"/>
    <col min="21" max="21" width="9.28515625" style="430" bestFit="1" customWidth="1"/>
    <col min="22" max="16384" width="9.140625" style="430"/>
  </cols>
  <sheetData>
    <row r="1" spans="1:20" ht="25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26.25" customHeight="1" x14ac:dyDescent="0.35">
      <c r="A2" s="3859" t="s">
        <v>80</v>
      </c>
      <c r="B2" s="3859"/>
      <c r="C2" s="3859"/>
      <c r="D2" s="3859"/>
      <c r="E2" s="3859"/>
      <c r="F2" s="3859"/>
      <c r="G2" s="3859"/>
      <c r="H2" s="3859"/>
      <c r="I2" s="3859"/>
      <c r="J2" s="3859"/>
      <c r="K2" s="3859"/>
      <c r="L2" s="3859"/>
      <c r="M2" s="3859"/>
      <c r="N2" s="3859"/>
      <c r="O2" s="3859"/>
      <c r="P2" s="3859"/>
      <c r="Q2" s="3859"/>
      <c r="R2" s="3859"/>
      <c r="S2" s="3859"/>
      <c r="T2" s="3859"/>
    </row>
    <row r="3" spans="1:20" ht="37.5" customHeight="1" x14ac:dyDescent="0.35">
      <c r="A3" s="3707" t="s">
        <v>79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3707"/>
      <c r="R3" s="3707"/>
      <c r="S3" s="3707"/>
      <c r="T3" s="3707"/>
    </row>
    <row r="4" spans="1:20" ht="33" customHeight="1" x14ac:dyDescent="0.35">
      <c r="A4" s="3860" t="s">
        <v>322</v>
      </c>
      <c r="B4" s="3860"/>
      <c r="C4" s="3860"/>
      <c r="D4" s="3860"/>
      <c r="E4" s="3860"/>
      <c r="F4" s="3860"/>
      <c r="G4" s="3860"/>
      <c r="H4" s="3860"/>
      <c r="I4" s="3860"/>
      <c r="J4" s="3860"/>
      <c r="K4" s="3860"/>
      <c r="L4" s="3860"/>
      <c r="M4" s="3860"/>
      <c r="N4" s="3860"/>
      <c r="O4" s="3860"/>
      <c r="P4" s="3860"/>
      <c r="Q4" s="3860"/>
      <c r="R4" s="3860"/>
      <c r="S4" s="3860"/>
      <c r="T4" s="3860"/>
    </row>
    <row r="5" spans="1:20" ht="33" customHeight="1" x14ac:dyDescent="0.35">
      <c r="A5" s="3861" t="s">
        <v>387</v>
      </c>
      <c r="B5" s="3861"/>
      <c r="C5" s="3861"/>
      <c r="D5" s="3861"/>
      <c r="E5" s="3861"/>
      <c r="F5" s="3861"/>
      <c r="G5" s="3861"/>
      <c r="H5" s="3861"/>
      <c r="I5" s="3861"/>
      <c r="J5" s="3861"/>
      <c r="K5" s="3861"/>
      <c r="L5" s="3861"/>
      <c r="M5" s="3861"/>
      <c r="N5" s="3861"/>
      <c r="O5" s="3861"/>
      <c r="P5" s="3861"/>
      <c r="Q5" s="3861"/>
      <c r="R5" s="3861"/>
      <c r="S5" s="3861"/>
      <c r="T5" s="3861"/>
    </row>
    <row r="6" spans="1:20" ht="33" customHeight="1" thickBot="1" x14ac:dyDescent="0.4">
      <c r="A6" s="843"/>
      <c r="B6" s="843"/>
      <c r="C6" s="843"/>
      <c r="D6" s="843"/>
      <c r="E6" s="843"/>
      <c r="F6" s="843"/>
      <c r="G6" s="843"/>
      <c r="H6" s="843"/>
      <c r="I6" s="843"/>
      <c r="J6" s="843"/>
      <c r="K6" s="843"/>
      <c r="L6" s="843"/>
      <c r="M6" s="843"/>
      <c r="N6" s="843"/>
      <c r="O6" s="843"/>
      <c r="P6" s="843"/>
      <c r="Q6" s="843"/>
      <c r="R6" s="843"/>
      <c r="S6" s="843"/>
      <c r="T6" s="843"/>
    </row>
    <row r="7" spans="1:20" ht="33" customHeight="1" x14ac:dyDescent="0.35">
      <c r="A7" s="3846" t="s">
        <v>9</v>
      </c>
      <c r="B7" s="3687" t="s">
        <v>0</v>
      </c>
      <c r="C7" s="3848"/>
      <c r="D7" s="3849"/>
      <c r="E7" s="3687" t="s">
        <v>1</v>
      </c>
      <c r="F7" s="3848"/>
      <c r="G7" s="3849"/>
      <c r="H7" s="3688" t="s">
        <v>2</v>
      </c>
      <c r="I7" s="3848"/>
      <c r="J7" s="3848"/>
      <c r="K7" s="3687" t="s">
        <v>3</v>
      </c>
      <c r="L7" s="3848"/>
      <c r="M7" s="3849"/>
      <c r="N7" s="3687">
        <v>5</v>
      </c>
      <c r="O7" s="3848"/>
      <c r="P7" s="3848"/>
      <c r="Q7" s="3701" t="s">
        <v>6</v>
      </c>
      <c r="R7" s="3702"/>
      <c r="S7" s="3703"/>
    </row>
    <row r="8" spans="1:20" ht="33" customHeight="1" thickBot="1" x14ac:dyDescent="0.4">
      <c r="A8" s="3847"/>
      <c r="B8" s="3850"/>
      <c r="C8" s="3851"/>
      <c r="D8" s="3852"/>
      <c r="E8" s="3853"/>
      <c r="F8" s="3854"/>
      <c r="G8" s="3855"/>
      <c r="H8" s="3854"/>
      <c r="I8" s="3854"/>
      <c r="J8" s="3854"/>
      <c r="K8" s="3856"/>
      <c r="L8" s="3857"/>
      <c r="M8" s="3858"/>
      <c r="N8" s="3850"/>
      <c r="O8" s="3851"/>
      <c r="P8" s="3851"/>
      <c r="Q8" s="3722"/>
      <c r="R8" s="3705"/>
      <c r="S8" s="3706"/>
    </row>
    <row r="9" spans="1:20" ht="99.75" customHeight="1" thickBot="1" x14ac:dyDescent="0.4">
      <c r="A9" s="3847"/>
      <c r="B9" s="865" t="s">
        <v>26</v>
      </c>
      <c r="C9" s="866" t="s">
        <v>27</v>
      </c>
      <c r="D9" s="868" t="s">
        <v>4</v>
      </c>
      <c r="E9" s="865" t="s">
        <v>26</v>
      </c>
      <c r="F9" s="866" t="s">
        <v>27</v>
      </c>
      <c r="G9" s="868" t="s">
        <v>4</v>
      </c>
      <c r="H9" s="664" t="s">
        <v>26</v>
      </c>
      <c r="I9" s="866" t="s">
        <v>27</v>
      </c>
      <c r="J9" s="867" t="s">
        <v>4</v>
      </c>
      <c r="K9" s="865" t="s">
        <v>26</v>
      </c>
      <c r="L9" s="866" t="s">
        <v>27</v>
      </c>
      <c r="M9" s="867" t="s">
        <v>4</v>
      </c>
      <c r="N9" s="865" t="s">
        <v>26</v>
      </c>
      <c r="O9" s="866" t="s">
        <v>27</v>
      </c>
      <c r="P9" s="868" t="s">
        <v>4</v>
      </c>
      <c r="Q9" s="865" t="s">
        <v>26</v>
      </c>
      <c r="R9" s="866" t="s">
        <v>27</v>
      </c>
      <c r="S9" s="868" t="s">
        <v>4</v>
      </c>
    </row>
    <row r="10" spans="1:20" ht="26.25" x14ac:dyDescent="0.35">
      <c r="A10" s="3058" t="s">
        <v>22</v>
      </c>
      <c r="B10" s="3107"/>
      <c r="C10" s="3108"/>
      <c r="D10" s="3109"/>
      <c r="E10" s="3107"/>
      <c r="F10" s="3108"/>
      <c r="G10" s="3109"/>
      <c r="H10" s="3107"/>
      <c r="I10" s="3108"/>
      <c r="J10" s="3109"/>
      <c r="K10" s="3107"/>
      <c r="L10" s="3108"/>
      <c r="M10" s="3109"/>
      <c r="N10" s="3107"/>
      <c r="O10" s="3108"/>
      <c r="P10" s="3109"/>
      <c r="Q10" s="3110"/>
      <c r="R10" s="3111"/>
      <c r="S10" s="3112"/>
    </row>
    <row r="11" spans="1:20" ht="26.25" x14ac:dyDescent="0.35">
      <c r="A11" s="3064" t="s">
        <v>286</v>
      </c>
      <c r="B11" s="3084">
        <f>B20+B28</f>
        <v>0</v>
      </c>
      <c r="C11" s="1640">
        <f>C20+C28</f>
        <v>23</v>
      </c>
      <c r="D11" s="3093">
        <f>B11+C11</f>
        <v>23</v>
      </c>
      <c r="E11" s="1654">
        <f>E20+E28</f>
        <v>2</v>
      </c>
      <c r="F11" s="876">
        <f>F20+F28</f>
        <v>23</v>
      </c>
      <c r="G11" s="878">
        <f>E11+F11</f>
        <v>25</v>
      </c>
      <c r="H11" s="1654">
        <f>H20+H28</f>
        <v>17</v>
      </c>
      <c r="I11" s="876">
        <f>I20+I28</f>
        <v>51</v>
      </c>
      <c r="J11" s="878">
        <f>H11+I11</f>
        <v>68</v>
      </c>
      <c r="K11" s="1654">
        <f>K20+K28</f>
        <v>25</v>
      </c>
      <c r="L11" s="876">
        <f>L20+L28</f>
        <v>24</v>
      </c>
      <c r="M11" s="878">
        <f>K11+L11</f>
        <v>49</v>
      </c>
      <c r="N11" s="1654">
        <f>N20+N28</f>
        <v>32</v>
      </c>
      <c r="O11" s="876">
        <f>O20+O28</f>
        <v>30</v>
      </c>
      <c r="P11" s="878">
        <f>P20+P28</f>
        <v>62</v>
      </c>
      <c r="Q11" s="888">
        <f>SUM(B11+E11+H11+K11+N11)</f>
        <v>76</v>
      </c>
      <c r="R11" s="885">
        <f>SUM(C11+F11+I11+L11+O11)</f>
        <v>151</v>
      </c>
      <c r="S11" s="886">
        <f>SUM(Q11:R11)</f>
        <v>227</v>
      </c>
    </row>
    <row r="12" spans="1:20" ht="26.25" x14ac:dyDescent="0.35">
      <c r="A12" s="3063" t="s">
        <v>69</v>
      </c>
      <c r="B12" s="3084">
        <f t="shared" ref="B12:C16" si="0">B21+B29</f>
        <v>0</v>
      </c>
      <c r="C12" s="1640">
        <f t="shared" si="0"/>
        <v>0</v>
      </c>
      <c r="D12" s="3093">
        <f t="shared" ref="D12:D16" si="1">B12+C12</f>
        <v>0</v>
      </c>
      <c r="E12" s="1654">
        <f t="shared" ref="E12:F16" si="2">E21+E29</f>
        <v>1</v>
      </c>
      <c r="F12" s="876">
        <f t="shared" si="2"/>
        <v>1</v>
      </c>
      <c r="G12" s="878">
        <f t="shared" ref="G12:G16" si="3">E12+F12</f>
        <v>2</v>
      </c>
      <c r="H12" s="1654">
        <f t="shared" ref="H12:I16" si="4">H21+H29</f>
        <v>10</v>
      </c>
      <c r="I12" s="876">
        <f t="shared" si="4"/>
        <v>11</v>
      </c>
      <c r="J12" s="878">
        <f t="shared" ref="J12:J16" si="5">H12+I12</f>
        <v>21</v>
      </c>
      <c r="K12" s="1654">
        <f t="shared" ref="K12:L16" si="6">K21+K29</f>
        <v>9</v>
      </c>
      <c r="L12" s="876">
        <f t="shared" si="6"/>
        <v>6</v>
      </c>
      <c r="M12" s="878">
        <f t="shared" ref="M12:M16" si="7">K12+L12</f>
        <v>15</v>
      </c>
      <c r="N12" s="1654">
        <f t="shared" ref="N12:P16" si="8">N21+N29</f>
        <v>18</v>
      </c>
      <c r="O12" s="876">
        <f t="shared" si="8"/>
        <v>16</v>
      </c>
      <c r="P12" s="878">
        <f t="shared" si="8"/>
        <v>34</v>
      </c>
      <c r="Q12" s="888">
        <f t="shared" ref="Q12:R16" si="9">SUM(B12+E12+H12+K12+N12)</f>
        <v>38</v>
      </c>
      <c r="R12" s="885">
        <f t="shared" si="9"/>
        <v>34</v>
      </c>
      <c r="S12" s="886">
        <f t="shared" ref="S12:S16" si="10">SUM(Q12:R12)</f>
        <v>72</v>
      </c>
    </row>
    <row r="13" spans="1:20" ht="26.25" x14ac:dyDescent="0.35">
      <c r="A13" s="3063" t="s">
        <v>288</v>
      </c>
      <c r="B13" s="3084">
        <f t="shared" si="0"/>
        <v>0</v>
      </c>
      <c r="C13" s="1640">
        <f t="shared" si="0"/>
        <v>0</v>
      </c>
      <c r="D13" s="3093">
        <f t="shared" si="1"/>
        <v>0</v>
      </c>
      <c r="E13" s="1654">
        <f t="shared" si="2"/>
        <v>0</v>
      </c>
      <c r="F13" s="876">
        <f t="shared" si="2"/>
        <v>0</v>
      </c>
      <c r="G13" s="878">
        <f t="shared" si="3"/>
        <v>0</v>
      </c>
      <c r="H13" s="1654">
        <f t="shared" si="4"/>
        <v>5</v>
      </c>
      <c r="I13" s="876">
        <f t="shared" si="4"/>
        <v>12</v>
      </c>
      <c r="J13" s="878">
        <f t="shared" si="5"/>
        <v>17</v>
      </c>
      <c r="K13" s="1654">
        <f t="shared" si="6"/>
        <v>3</v>
      </c>
      <c r="L13" s="876">
        <f t="shared" si="6"/>
        <v>13</v>
      </c>
      <c r="M13" s="878">
        <f t="shared" si="7"/>
        <v>16</v>
      </c>
      <c r="N13" s="1654">
        <f t="shared" si="8"/>
        <v>8</v>
      </c>
      <c r="O13" s="876">
        <f t="shared" si="8"/>
        <v>11</v>
      </c>
      <c r="P13" s="878">
        <f t="shared" si="8"/>
        <v>19</v>
      </c>
      <c r="Q13" s="888">
        <f t="shared" si="9"/>
        <v>16</v>
      </c>
      <c r="R13" s="885">
        <f t="shared" si="9"/>
        <v>36</v>
      </c>
      <c r="S13" s="886">
        <f t="shared" si="10"/>
        <v>52</v>
      </c>
    </row>
    <row r="14" spans="1:20" ht="26.25" x14ac:dyDescent="0.35">
      <c r="A14" s="3113" t="s">
        <v>96</v>
      </c>
      <c r="B14" s="3084">
        <f t="shared" si="0"/>
        <v>0</v>
      </c>
      <c r="C14" s="1640">
        <f t="shared" si="0"/>
        <v>21</v>
      </c>
      <c r="D14" s="3093">
        <f t="shared" si="1"/>
        <v>21</v>
      </c>
      <c r="E14" s="1654">
        <f t="shared" si="2"/>
        <v>0</v>
      </c>
      <c r="F14" s="876">
        <f t="shared" si="2"/>
        <v>32</v>
      </c>
      <c r="G14" s="878">
        <f t="shared" si="3"/>
        <v>32</v>
      </c>
      <c r="H14" s="1654">
        <f t="shared" si="4"/>
        <v>6</v>
      </c>
      <c r="I14" s="876">
        <f t="shared" si="4"/>
        <v>16</v>
      </c>
      <c r="J14" s="878">
        <f t="shared" si="5"/>
        <v>22</v>
      </c>
      <c r="K14" s="1654">
        <f t="shared" si="6"/>
        <v>5</v>
      </c>
      <c r="L14" s="876">
        <f t="shared" si="6"/>
        <v>17</v>
      </c>
      <c r="M14" s="878">
        <f t="shared" si="7"/>
        <v>22</v>
      </c>
      <c r="N14" s="1654">
        <f t="shared" si="8"/>
        <v>7</v>
      </c>
      <c r="O14" s="876">
        <f t="shared" si="8"/>
        <v>20</v>
      </c>
      <c r="P14" s="878">
        <f t="shared" si="8"/>
        <v>27</v>
      </c>
      <c r="Q14" s="888">
        <f t="shared" si="9"/>
        <v>18</v>
      </c>
      <c r="R14" s="885">
        <f t="shared" si="9"/>
        <v>106</v>
      </c>
      <c r="S14" s="886">
        <f t="shared" si="10"/>
        <v>124</v>
      </c>
    </row>
    <row r="15" spans="1:20" ht="26.25" x14ac:dyDescent="0.35">
      <c r="A15" s="3063" t="s">
        <v>287</v>
      </c>
      <c r="B15" s="3084">
        <f t="shared" si="0"/>
        <v>0</v>
      </c>
      <c r="C15" s="1640">
        <f t="shared" si="0"/>
        <v>0</v>
      </c>
      <c r="D15" s="3093">
        <f t="shared" si="1"/>
        <v>0</v>
      </c>
      <c r="E15" s="1654">
        <f t="shared" si="2"/>
        <v>0</v>
      </c>
      <c r="F15" s="876">
        <f t="shared" si="2"/>
        <v>0</v>
      </c>
      <c r="G15" s="878">
        <f t="shared" si="3"/>
        <v>0</v>
      </c>
      <c r="H15" s="1654">
        <f t="shared" si="4"/>
        <v>0</v>
      </c>
      <c r="I15" s="876">
        <f t="shared" si="4"/>
        <v>0</v>
      </c>
      <c r="J15" s="878">
        <f t="shared" si="5"/>
        <v>0</v>
      </c>
      <c r="K15" s="1654">
        <f t="shared" si="6"/>
        <v>4</v>
      </c>
      <c r="L15" s="876">
        <f t="shared" si="6"/>
        <v>4</v>
      </c>
      <c r="M15" s="878">
        <f t="shared" si="7"/>
        <v>8</v>
      </c>
      <c r="N15" s="1654">
        <f t="shared" si="8"/>
        <v>4</v>
      </c>
      <c r="O15" s="876">
        <f t="shared" si="8"/>
        <v>1</v>
      </c>
      <c r="P15" s="878">
        <f t="shared" si="8"/>
        <v>5</v>
      </c>
      <c r="Q15" s="888">
        <f t="shared" si="9"/>
        <v>8</v>
      </c>
      <c r="R15" s="885">
        <f t="shared" si="9"/>
        <v>5</v>
      </c>
      <c r="S15" s="886">
        <f t="shared" si="10"/>
        <v>13</v>
      </c>
    </row>
    <row r="16" spans="1:20" ht="27" thickBot="1" x14ac:dyDescent="0.4">
      <c r="A16" s="3505" t="s">
        <v>289</v>
      </c>
      <c r="B16" s="3506">
        <f t="shared" si="0"/>
        <v>0</v>
      </c>
      <c r="C16" s="3507">
        <f t="shared" si="0"/>
        <v>0</v>
      </c>
      <c r="D16" s="3508">
        <f t="shared" si="1"/>
        <v>0</v>
      </c>
      <c r="E16" s="3494">
        <f t="shared" si="2"/>
        <v>1</v>
      </c>
      <c r="F16" s="3495">
        <f t="shared" si="2"/>
        <v>0</v>
      </c>
      <c r="G16" s="3496">
        <f t="shared" si="3"/>
        <v>1</v>
      </c>
      <c r="H16" s="3494">
        <f t="shared" si="4"/>
        <v>3</v>
      </c>
      <c r="I16" s="3495">
        <f t="shared" si="4"/>
        <v>5</v>
      </c>
      <c r="J16" s="3496">
        <f t="shared" si="5"/>
        <v>8</v>
      </c>
      <c r="K16" s="3494">
        <f t="shared" si="6"/>
        <v>5</v>
      </c>
      <c r="L16" s="3495">
        <f t="shared" si="6"/>
        <v>1</v>
      </c>
      <c r="M16" s="3496">
        <f t="shared" si="7"/>
        <v>6</v>
      </c>
      <c r="N16" s="3494">
        <f t="shared" si="8"/>
        <v>13</v>
      </c>
      <c r="O16" s="3495">
        <f t="shared" si="8"/>
        <v>4</v>
      </c>
      <c r="P16" s="3496">
        <f t="shared" si="8"/>
        <v>17</v>
      </c>
      <c r="Q16" s="3509">
        <f t="shared" si="9"/>
        <v>22</v>
      </c>
      <c r="R16" s="3510">
        <f t="shared" si="9"/>
        <v>10</v>
      </c>
      <c r="S16" s="3511">
        <f t="shared" si="10"/>
        <v>32</v>
      </c>
    </row>
    <row r="17" spans="1:27" ht="26.25" thickBot="1" x14ac:dyDescent="0.4">
      <c r="A17" s="3512" t="s">
        <v>16</v>
      </c>
      <c r="B17" s="3462">
        <f>SUM(B11:B16)</f>
        <v>0</v>
      </c>
      <c r="C17" s="3124">
        <f t="shared" ref="C17:P17" si="11">SUM(C11:C16)</f>
        <v>44</v>
      </c>
      <c r="D17" s="3125">
        <f t="shared" si="11"/>
        <v>44</v>
      </c>
      <c r="E17" s="3462">
        <f t="shared" si="11"/>
        <v>4</v>
      </c>
      <c r="F17" s="3124">
        <f t="shared" si="11"/>
        <v>56</v>
      </c>
      <c r="G17" s="3125">
        <f t="shared" si="11"/>
        <v>60</v>
      </c>
      <c r="H17" s="3462">
        <f t="shared" si="11"/>
        <v>41</v>
      </c>
      <c r="I17" s="3124">
        <f t="shared" si="11"/>
        <v>95</v>
      </c>
      <c r="J17" s="3125">
        <f t="shared" si="11"/>
        <v>136</v>
      </c>
      <c r="K17" s="3462">
        <f t="shared" si="11"/>
        <v>51</v>
      </c>
      <c r="L17" s="3124">
        <f t="shared" si="11"/>
        <v>65</v>
      </c>
      <c r="M17" s="3125">
        <f t="shared" si="11"/>
        <v>116</v>
      </c>
      <c r="N17" s="3462">
        <f t="shared" si="11"/>
        <v>82</v>
      </c>
      <c r="O17" s="3124">
        <f t="shared" si="11"/>
        <v>82</v>
      </c>
      <c r="P17" s="3125">
        <f t="shared" si="11"/>
        <v>164</v>
      </c>
      <c r="Q17" s="3462">
        <f>SUM(Q11:Q16)</f>
        <v>178</v>
      </c>
      <c r="R17" s="3124">
        <f t="shared" ref="R17" si="12">SUM(R11:R16)</f>
        <v>342</v>
      </c>
      <c r="S17" s="3125">
        <f>SUM(S11:S16)</f>
        <v>520</v>
      </c>
      <c r="T17" s="665">
        <f t="shared" ref="T17" si="13">SUM(T11:T16)</f>
        <v>0</v>
      </c>
      <c r="V17" s="430" t="s">
        <v>323</v>
      </c>
    </row>
    <row r="18" spans="1:27" x14ac:dyDescent="0.35">
      <c r="A18" s="3513" t="s">
        <v>23</v>
      </c>
      <c r="B18" s="3514"/>
      <c r="C18" s="3515"/>
      <c r="D18" s="3516"/>
      <c r="E18" s="3514"/>
      <c r="F18" s="3515"/>
      <c r="G18" s="3516"/>
      <c r="H18" s="3514"/>
      <c r="I18" s="3515"/>
      <c r="J18" s="3516"/>
      <c r="K18" s="3514"/>
      <c r="L18" s="3515"/>
      <c r="M18" s="3516"/>
      <c r="N18" s="3514"/>
      <c r="O18" s="3515"/>
      <c r="P18" s="3516"/>
      <c r="Q18" s="3514"/>
      <c r="R18" s="3515"/>
      <c r="S18" s="3516"/>
    </row>
    <row r="19" spans="1:27" ht="26.25" x14ac:dyDescent="0.35">
      <c r="A19" s="3078" t="s">
        <v>11</v>
      </c>
      <c r="B19" s="1684"/>
      <c r="C19" s="1685" t="s">
        <v>7</v>
      </c>
      <c r="D19" s="3101"/>
      <c r="E19" s="1684"/>
      <c r="F19" s="1685"/>
      <c r="G19" s="3101"/>
      <c r="H19" s="1684"/>
      <c r="I19" s="1685" t="s">
        <v>7</v>
      </c>
      <c r="J19" s="3101"/>
      <c r="K19" s="1684"/>
      <c r="L19" s="1685"/>
      <c r="M19" s="3101"/>
      <c r="N19" s="3099"/>
      <c r="O19" s="3100"/>
      <c r="P19" s="3101"/>
      <c r="Q19" s="888"/>
      <c r="R19" s="885"/>
      <c r="S19" s="886"/>
    </row>
    <row r="20" spans="1:27" s="429" customFormat="1" ht="26.25" x14ac:dyDescent="0.35">
      <c r="A20" s="3063" t="s">
        <v>286</v>
      </c>
      <c r="B20" s="1654">
        <v>0</v>
      </c>
      <c r="C20" s="876">
        <v>23</v>
      </c>
      <c r="D20" s="878">
        <f>SUM(B20:C20)</f>
        <v>23</v>
      </c>
      <c r="E20" s="1654">
        <v>2</v>
      </c>
      <c r="F20" s="876">
        <v>23</v>
      </c>
      <c r="G20" s="878">
        <f>SUM(E20:F20)</f>
        <v>25</v>
      </c>
      <c r="H20" s="1654">
        <v>17</v>
      </c>
      <c r="I20" s="876">
        <v>49</v>
      </c>
      <c r="J20" s="878">
        <f>SUM(H20:I20)</f>
        <v>66</v>
      </c>
      <c r="K20" s="1654">
        <v>24</v>
      </c>
      <c r="L20" s="876">
        <v>24</v>
      </c>
      <c r="M20" s="878">
        <f>SUM(K20:L20)</f>
        <v>48</v>
      </c>
      <c r="N20" s="1654">
        <v>32</v>
      </c>
      <c r="O20" s="876">
        <v>30</v>
      </c>
      <c r="P20" s="878">
        <f>N20+O20</f>
        <v>62</v>
      </c>
      <c r="Q20" s="888">
        <f>SUM(B20+E20+H20+K20+N20)</f>
        <v>75</v>
      </c>
      <c r="R20" s="885">
        <f>SUM(C20+F20+I20+L20+O20)</f>
        <v>149</v>
      </c>
      <c r="S20" s="886">
        <f>SUM(Q20:R20)</f>
        <v>224</v>
      </c>
      <c r="V20" s="277"/>
      <c r="W20" s="277"/>
      <c r="X20" s="277"/>
      <c r="Y20" s="277"/>
      <c r="Z20" s="277"/>
      <c r="AA20" s="277"/>
    </row>
    <row r="21" spans="1:27" ht="26.25" x14ac:dyDescent="0.35">
      <c r="A21" s="3063" t="s">
        <v>69</v>
      </c>
      <c r="B21" s="1654">
        <v>0</v>
      </c>
      <c r="C21" s="876">
        <v>0</v>
      </c>
      <c r="D21" s="878">
        <f t="shared" ref="D21:D25" si="14">SUM(B21:C21)</f>
        <v>0</v>
      </c>
      <c r="E21" s="1654">
        <v>1</v>
      </c>
      <c r="F21" s="876">
        <v>1</v>
      </c>
      <c r="G21" s="878">
        <f t="shared" ref="G21:G25" si="15">SUM(E21:F21)</f>
        <v>2</v>
      </c>
      <c r="H21" s="1654">
        <v>10</v>
      </c>
      <c r="I21" s="876">
        <v>11</v>
      </c>
      <c r="J21" s="878">
        <f t="shared" ref="J21:J25" si="16">SUM(H21:I21)</f>
        <v>21</v>
      </c>
      <c r="K21" s="1654">
        <v>9</v>
      </c>
      <c r="L21" s="876">
        <v>6</v>
      </c>
      <c r="M21" s="878">
        <f t="shared" ref="M21:M25" si="17">SUM(K21:L21)</f>
        <v>15</v>
      </c>
      <c r="N21" s="1654">
        <v>18</v>
      </c>
      <c r="O21" s="876">
        <v>16</v>
      </c>
      <c r="P21" s="878">
        <f t="shared" ref="P21:P25" si="18">N21+O21</f>
        <v>34</v>
      </c>
      <c r="Q21" s="888">
        <f t="shared" ref="Q21:R25" si="19">SUM(B21+E21+H21+K21+N21)</f>
        <v>38</v>
      </c>
      <c r="R21" s="885">
        <f t="shared" si="19"/>
        <v>34</v>
      </c>
      <c r="S21" s="886">
        <f t="shared" ref="S21:S25" si="20">SUM(Q21:R21)</f>
        <v>72</v>
      </c>
    </row>
    <row r="22" spans="1:27" ht="26.25" x14ac:dyDescent="0.35">
      <c r="A22" s="3063" t="s">
        <v>288</v>
      </c>
      <c r="B22" s="1654">
        <v>0</v>
      </c>
      <c r="C22" s="876">
        <v>0</v>
      </c>
      <c r="D22" s="878">
        <f t="shared" si="14"/>
        <v>0</v>
      </c>
      <c r="E22" s="1654">
        <v>0</v>
      </c>
      <c r="F22" s="876">
        <v>0</v>
      </c>
      <c r="G22" s="878">
        <f t="shared" si="15"/>
        <v>0</v>
      </c>
      <c r="H22" s="1654">
        <v>4</v>
      </c>
      <c r="I22" s="876">
        <v>11</v>
      </c>
      <c r="J22" s="878">
        <f t="shared" si="16"/>
        <v>15</v>
      </c>
      <c r="K22" s="1654">
        <v>3</v>
      </c>
      <c r="L22" s="876">
        <v>12</v>
      </c>
      <c r="M22" s="878">
        <f t="shared" si="17"/>
        <v>15</v>
      </c>
      <c r="N22" s="1654">
        <v>8</v>
      </c>
      <c r="O22" s="876">
        <v>11</v>
      </c>
      <c r="P22" s="878">
        <f t="shared" si="18"/>
        <v>19</v>
      </c>
      <c r="Q22" s="888">
        <f t="shared" si="19"/>
        <v>15</v>
      </c>
      <c r="R22" s="885">
        <f t="shared" si="19"/>
        <v>34</v>
      </c>
      <c r="S22" s="886">
        <f t="shared" si="20"/>
        <v>49</v>
      </c>
    </row>
    <row r="23" spans="1:27" ht="26.25" x14ac:dyDescent="0.35">
      <c r="A23" s="3113" t="s">
        <v>96</v>
      </c>
      <c r="B23" s="1654">
        <v>0</v>
      </c>
      <c r="C23" s="876">
        <v>20</v>
      </c>
      <c r="D23" s="878">
        <f t="shared" si="14"/>
        <v>20</v>
      </c>
      <c r="E23" s="1654">
        <v>0</v>
      </c>
      <c r="F23" s="876">
        <v>30</v>
      </c>
      <c r="G23" s="878">
        <f t="shared" si="15"/>
        <v>30</v>
      </c>
      <c r="H23" s="1654">
        <v>6</v>
      </c>
      <c r="I23" s="876">
        <v>16</v>
      </c>
      <c r="J23" s="878">
        <f t="shared" si="16"/>
        <v>22</v>
      </c>
      <c r="K23" s="1654">
        <v>3</v>
      </c>
      <c r="L23" s="876">
        <v>17</v>
      </c>
      <c r="M23" s="878">
        <f t="shared" si="17"/>
        <v>20</v>
      </c>
      <c r="N23" s="1654">
        <v>7</v>
      </c>
      <c r="O23" s="876">
        <v>20</v>
      </c>
      <c r="P23" s="878">
        <f t="shared" si="18"/>
        <v>27</v>
      </c>
      <c r="Q23" s="888">
        <f t="shared" si="19"/>
        <v>16</v>
      </c>
      <c r="R23" s="885">
        <f t="shared" si="19"/>
        <v>103</v>
      </c>
      <c r="S23" s="886">
        <f t="shared" si="20"/>
        <v>119</v>
      </c>
    </row>
    <row r="24" spans="1:27" ht="26.25" x14ac:dyDescent="0.35">
      <c r="A24" s="3063" t="s">
        <v>287</v>
      </c>
      <c r="B24" s="1654">
        <v>0</v>
      </c>
      <c r="C24" s="876">
        <v>0</v>
      </c>
      <c r="D24" s="878">
        <f t="shared" si="14"/>
        <v>0</v>
      </c>
      <c r="E24" s="1654">
        <v>0</v>
      </c>
      <c r="F24" s="876">
        <v>0</v>
      </c>
      <c r="G24" s="878">
        <f t="shared" si="15"/>
        <v>0</v>
      </c>
      <c r="H24" s="1654">
        <v>0</v>
      </c>
      <c r="I24" s="876">
        <v>0</v>
      </c>
      <c r="J24" s="878">
        <f t="shared" si="16"/>
        <v>0</v>
      </c>
      <c r="K24" s="1654">
        <v>3</v>
      </c>
      <c r="L24" s="876">
        <v>4</v>
      </c>
      <c r="M24" s="878">
        <f t="shared" si="17"/>
        <v>7</v>
      </c>
      <c r="N24" s="1654">
        <v>4</v>
      </c>
      <c r="O24" s="876">
        <v>1</v>
      </c>
      <c r="P24" s="878">
        <f t="shared" si="18"/>
        <v>5</v>
      </c>
      <c r="Q24" s="888">
        <f t="shared" si="19"/>
        <v>7</v>
      </c>
      <c r="R24" s="885">
        <f t="shared" si="19"/>
        <v>5</v>
      </c>
      <c r="S24" s="886">
        <f t="shared" si="20"/>
        <v>12</v>
      </c>
    </row>
    <row r="25" spans="1:27" ht="27" thickBot="1" x14ac:dyDescent="0.4">
      <c r="A25" s="3517" t="s">
        <v>289</v>
      </c>
      <c r="B25" s="3162">
        <v>0</v>
      </c>
      <c r="C25" s="1588">
        <v>0</v>
      </c>
      <c r="D25" s="887">
        <f t="shared" si="14"/>
        <v>0</v>
      </c>
      <c r="E25" s="3162">
        <v>1</v>
      </c>
      <c r="F25" s="1588">
        <v>0</v>
      </c>
      <c r="G25" s="887">
        <f t="shared" si="15"/>
        <v>1</v>
      </c>
      <c r="H25" s="3162">
        <v>2</v>
      </c>
      <c r="I25" s="1588">
        <v>5</v>
      </c>
      <c r="J25" s="887">
        <f t="shared" si="16"/>
        <v>7</v>
      </c>
      <c r="K25" s="3162">
        <v>5</v>
      </c>
      <c r="L25" s="1588">
        <v>1</v>
      </c>
      <c r="M25" s="887">
        <f t="shared" si="17"/>
        <v>6</v>
      </c>
      <c r="N25" s="3162">
        <v>13</v>
      </c>
      <c r="O25" s="1588">
        <v>4</v>
      </c>
      <c r="P25" s="887">
        <f t="shared" si="18"/>
        <v>17</v>
      </c>
      <c r="Q25" s="3518">
        <f t="shared" si="19"/>
        <v>21</v>
      </c>
      <c r="R25" s="3519">
        <f t="shared" si="19"/>
        <v>10</v>
      </c>
      <c r="S25" s="3520">
        <f t="shared" si="20"/>
        <v>31</v>
      </c>
    </row>
    <row r="26" spans="1:27" ht="26.25" thickBot="1" x14ac:dyDescent="0.4">
      <c r="A26" s="3474" t="s">
        <v>8</v>
      </c>
      <c r="B26" s="3488">
        <f>SUM(B20:B25)</f>
        <v>0</v>
      </c>
      <c r="C26" s="3489">
        <f t="shared" ref="C26:P26" si="21">SUM(C20:C25)</f>
        <v>43</v>
      </c>
      <c r="D26" s="3490">
        <f t="shared" si="21"/>
        <v>43</v>
      </c>
      <c r="E26" s="3488">
        <f t="shared" si="21"/>
        <v>4</v>
      </c>
      <c r="F26" s="3489">
        <f t="shared" si="21"/>
        <v>54</v>
      </c>
      <c r="G26" s="3490">
        <f t="shared" si="21"/>
        <v>58</v>
      </c>
      <c r="H26" s="3488">
        <f t="shared" si="21"/>
        <v>39</v>
      </c>
      <c r="I26" s="3489">
        <f t="shared" si="21"/>
        <v>92</v>
      </c>
      <c r="J26" s="3490">
        <f t="shared" si="21"/>
        <v>131</v>
      </c>
      <c r="K26" s="3488">
        <f t="shared" si="21"/>
        <v>47</v>
      </c>
      <c r="L26" s="3489">
        <f t="shared" si="21"/>
        <v>64</v>
      </c>
      <c r="M26" s="3490">
        <f t="shared" si="21"/>
        <v>111</v>
      </c>
      <c r="N26" s="3488">
        <f t="shared" si="21"/>
        <v>82</v>
      </c>
      <c r="O26" s="3489">
        <f t="shared" si="21"/>
        <v>82</v>
      </c>
      <c r="P26" s="3490">
        <f t="shared" si="21"/>
        <v>164</v>
      </c>
      <c r="Q26" s="3488">
        <f>SUM(Q20:Q25)</f>
        <v>172</v>
      </c>
      <c r="R26" s="3489">
        <f t="shared" ref="R26:S26" si="22">SUM(R20:R25)</f>
        <v>335</v>
      </c>
      <c r="S26" s="3490">
        <f t="shared" si="22"/>
        <v>507</v>
      </c>
      <c r="T26" s="665">
        <f t="shared" ref="T26" si="23">SUM(T20:T25)</f>
        <v>0</v>
      </c>
    </row>
    <row r="27" spans="1:27" ht="26.25" x14ac:dyDescent="0.35">
      <c r="A27" s="3086" t="s">
        <v>25</v>
      </c>
      <c r="B27" s="3114"/>
      <c r="C27" s="3115"/>
      <c r="D27" s="3116"/>
      <c r="E27" s="3114"/>
      <c r="F27" s="3115"/>
      <c r="G27" s="3116"/>
      <c r="H27" s="3114"/>
      <c r="I27" s="3115"/>
      <c r="J27" s="3116"/>
      <c r="K27" s="3114"/>
      <c r="L27" s="3115"/>
      <c r="M27" s="3116"/>
      <c r="N27" s="3114"/>
      <c r="O27" s="3115"/>
      <c r="P27" s="3116"/>
      <c r="Q27" s="3114"/>
      <c r="R27" s="3115"/>
      <c r="S27" s="3116"/>
    </row>
    <row r="28" spans="1:27" ht="26.25" x14ac:dyDescent="0.35">
      <c r="A28" s="3063" t="s">
        <v>286</v>
      </c>
      <c r="B28" s="891">
        <v>0</v>
      </c>
      <c r="C28" s="892">
        <v>0</v>
      </c>
      <c r="D28" s="878">
        <f>SUM(B28:C28)</f>
        <v>0</v>
      </c>
      <c r="E28" s="891">
        <v>0</v>
      </c>
      <c r="F28" s="892">
        <v>0</v>
      </c>
      <c r="G28" s="878">
        <f>SUM(E28:F28)</f>
        <v>0</v>
      </c>
      <c r="H28" s="891">
        <v>0</v>
      </c>
      <c r="I28" s="892">
        <v>2</v>
      </c>
      <c r="J28" s="878">
        <f>SUM(H28:I28)</f>
        <v>2</v>
      </c>
      <c r="K28" s="891">
        <v>1</v>
      </c>
      <c r="L28" s="892">
        <v>0</v>
      </c>
      <c r="M28" s="878">
        <f>SUM(K28:L28)</f>
        <v>1</v>
      </c>
      <c r="N28" s="891">
        <v>0</v>
      </c>
      <c r="O28" s="892">
        <v>0</v>
      </c>
      <c r="P28" s="878">
        <f>N28+O28</f>
        <v>0</v>
      </c>
      <c r="Q28" s="888">
        <f>B28+E28+H28+K28+N28</f>
        <v>1</v>
      </c>
      <c r="R28" s="885">
        <f>C28+F28+I28+L28+O28</f>
        <v>2</v>
      </c>
      <c r="S28" s="886">
        <f>SUM(Q28:R28)</f>
        <v>3</v>
      </c>
    </row>
    <row r="29" spans="1:27" ht="26.25" x14ac:dyDescent="0.35">
      <c r="A29" s="3063" t="s">
        <v>69</v>
      </c>
      <c r="B29" s="891">
        <v>0</v>
      </c>
      <c r="C29" s="892">
        <v>0</v>
      </c>
      <c r="D29" s="878">
        <f t="shared" ref="D29:D33" si="24">SUM(B29:C29)</f>
        <v>0</v>
      </c>
      <c r="E29" s="891">
        <v>0</v>
      </c>
      <c r="F29" s="892">
        <v>0</v>
      </c>
      <c r="G29" s="878">
        <f t="shared" ref="G29:G33" si="25">SUM(E29:F29)</f>
        <v>0</v>
      </c>
      <c r="H29" s="891">
        <v>0</v>
      </c>
      <c r="I29" s="892">
        <v>0</v>
      </c>
      <c r="J29" s="878">
        <f t="shared" ref="J29:J33" si="26">SUM(H29:I29)</f>
        <v>0</v>
      </c>
      <c r="K29" s="891">
        <v>0</v>
      </c>
      <c r="L29" s="892">
        <v>0</v>
      </c>
      <c r="M29" s="878">
        <f t="shared" ref="M29:M33" si="27">SUM(K29:L29)</f>
        <v>0</v>
      </c>
      <c r="N29" s="891">
        <v>0</v>
      </c>
      <c r="O29" s="892">
        <v>0</v>
      </c>
      <c r="P29" s="878">
        <f t="shared" ref="P29:P33" si="28">N29+O29</f>
        <v>0</v>
      </c>
      <c r="Q29" s="888">
        <f t="shared" ref="Q29:R33" si="29">B29+E29+H29+K29+N29</f>
        <v>0</v>
      </c>
      <c r="R29" s="885">
        <f t="shared" si="29"/>
        <v>0</v>
      </c>
      <c r="S29" s="886">
        <f t="shared" ref="S29:S33" si="30">SUM(Q29:R29)</f>
        <v>0</v>
      </c>
    </row>
    <row r="30" spans="1:27" ht="26.25" x14ac:dyDescent="0.35">
      <c r="A30" s="3063" t="s">
        <v>288</v>
      </c>
      <c r="B30" s="891">
        <v>0</v>
      </c>
      <c r="C30" s="892">
        <v>0</v>
      </c>
      <c r="D30" s="878">
        <f t="shared" si="24"/>
        <v>0</v>
      </c>
      <c r="E30" s="891">
        <v>0</v>
      </c>
      <c r="F30" s="892">
        <v>0</v>
      </c>
      <c r="G30" s="878">
        <f t="shared" si="25"/>
        <v>0</v>
      </c>
      <c r="H30" s="891">
        <v>1</v>
      </c>
      <c r="I30" s="892">
        <v>1</v>
      </c>
      <c r="J30" s="878">
        <f t="shared" si="26"/>
        <v>2</v>
      </c>
      <c r="K30" s="891">
        <v>0</v>
      </c>
      <c r="L30" s="892">
        <v>1</v>
      </c>
      <c r="M30" s="878">
        <f t="shared" si="27"/>
        <v>1</v>
      </c>
      <c r="N30" s="891">
        <v>0</v>
      </c>
      <c r="O30" s="892">
        <v>0</v>
      </c>
      <c r="P30" s="878">
        <f t="shared" si="28"/>
        <v>0</v>
      </c>
      <c r="Q30" s="888">
        <f t="shared" si="29"/>
        <v>1</v>
      </c>
      <c r="R30" s="885">
        <f t="shared" si="29"/>
        <v>2</v>
      </c>
      <c r="S30" s="886">
        <f t="shared" si="30"/>
        <v>3</v>
      </c>
    </row>
    <row r="31" spans="1:27" ht="26.25" x14ac:dyDescent="0.35">
      <c r="A31" s="3113" t="s">
        <v>96</v>
      </c>
      <c r="B31" s="891">
        <v>0</v>
      </c>
      <c r="C31" s="892">
        <v>1</v>
      </c>
      <c r="D31" s="878">
        <f t="shared" si="24"/>
        <v>1</v>
      </c>
      <c r="E31" s="891">
        <v>0</v>
      </c>
      <c r="F31" s="892">
        <v>2</v>
      </c>
      <c r="G31" s="878">
        <f t="shared" si="25"/>
        <v>2</v>
      </c>
      <c r="H31" s="891">
        <v>0</v>
      </c>
      <c r="I31" s="892">
        <v>0</v>
      </c>
      <c r="J31" s="878">
        <f t="shared" si="26"/>
        <v>0</v>
      </c>
      <c r="K31" s="891">
        <v>2</v>
      </c>
      <c r="L31" s="892">
        <v>0</v>
      </c>
      <c r="M31" s="878">
        <f t="shared" si="27"/>
        <v>2</v>
      </c>
      <c r="N31" s="891">
        <v>0</v>
      </c>
      <c r="O31" s="892">
        <v>0</v>
      </c>
      <c r="P31" s="878">
        <f t="shared" si="28"/>
        <v>0</v>
      </c>
      <c r="Q31" s="888">
        <f t="shared" si="29"/>
        <v>2</v>
      </c>
      <c r="R31" s="885">
        <f t="shared" si="29"/>
        <v>3</v>
      </c>
      <c r="S31" s="886">
        <f t="shared" si="30"/>
        <v>5</v>
      </c>
    </row>
    <row r="32" spans="1:27" ht="26.25" x14ac:dyDescent="0.35">
      <c r="A32" s="3063" t="s">
        <v>287</v>
      </c>
      <c r="B32" s="891">
        <v>0</v>
      </c>
      <c r="C32" s="892">
        <v>0</v>
      </c>
      <c r="D32" s="878">
        <f t="shared" si="24"/>
        <v>0</v>
      </c>
      <c r="E32" s="891">
        <v>0</v>
      </c>
      <c r="F32" s="892">
        <v>0</v>
      </c>
      <c r="G32" s="878">
        <f t="shared" si="25"/>
        <v>0</v>
      </c>
      <c r="H32" s="891">
        <v>0</v>
      </c>
      <c r="I32" s="892">
        <v>0</v>
      </c>
      <c r="J32" s="878">
        <f t="shared" si="26"/>
        <v>0</v>
      </c>
      <c r="K32" s="891">
        <v>1</v>
      </c>
      <c r="L32" s="892">
        <v>0</v>
      </c>
      <c r="M32" s="878">
        <f t="shared" si="27"/>
        <v>1</v>
      </c>
      <c r="N32" s="891">
        <v>0</v>
      </c>
      <c r="O32" s="892">
        <v>0</v>
      </c>
      <c r="P32" s="878">
        <f t="shared" si="28"/>
        <v>0</v>
      </c>
      <c r="Q32" s="888">
        <f t="shared" si="29"/>
        <v>1</v>
      </c>
      <c r="R32" s="885">
        <f t="shared" si="29"/>
        <v>0</v>
      </c>
      <c r="S32" s="886">
        <f t="shared" si="30"/>
        <v>1</v>
      </c>
    </row>
    <row r="33" spans="1:20" ht="27" thickBot="1" x14ac:dyDescent="0.4">
      <c r="A33" s="3505" t="s">
        <v>289</v>
      </c>
      <c r="B33" s="3521">
        <v>0</v>
      </c>
      <c r="C33" s="3522">
        <v>0</v>
      </c>
      <c r="D33" s="3496">
        <f t="shared" si="24"/>
        <v>0</v>
      </c>
      <c r="E33" s="3521">
        <v>0</v>
      </c>
      <c r="F33" s="3522">
        <v>0</v>
      </c>
      <c r="G33" s="3496">
        <f t="shared" si="25"/>
        <v>0</v>
      </c>
      <c r="H33" s="3521">
        <v>1</v>
      </c>
      <c r="I33" s="3522">
        <v>0</v>
      </c>
      <c r="J33" s="3496">
        <f t="shared" si="26"/>
        <v>1</v>
      </c>
      <c r="K33" s="3521">
        <v>0</v>
      </c>
      <c r="L33" s="3522">
        <v>0</v>
      </c>
      <c r="M33" s="3496">
        <f t="shared" si="27"/>
        <v>0</v>
      </c>
      <c r="N33" s="3521">
        <v>0</v>
      </c>
      <c r="O33" s="3522">
        <v>0</v>
      </c>
      <c r="P33" s="3496">
        <f t="shared" si="28"/>
        <v>0</v>
      </c>
      <c r="Q33" s="3509">
        <f t="shared" si="29"/>
        <v>1</v>
      </c>
      <c r="R33" s="3510">
        <f t="shared" si="29"/>
        <v>0</v>
      </c>
      <c r="S33" s="3511">
        <f t="shared" si="30"/>
        <v>1</v>
      </c>
    </row>
    <row r="34" spans="1:20" ht="26.25" thickBot="1" x14ac:dyDescent="0.4">
      <c r="A34" s="3527" t="s">
        <v>13</v>
      </c>
      <c r="B34" s="3528">
        <f>SUM(B28:B33)</f>
        <v>0</v>
      </c>
      <c r="C34" s="3528">
        <f t="shared" ref="C34:P34" si="31">SUM(C28:C33)</f>
        <v>1</v>
      </c>
      <c r="D34" s="3528">
        <f t="shared" si="31"/>
        <v>1</v>
      </c>
      <c r="E34" s="3528">
        <f t="shared" si="31"/>
        <v>0</v>
      </c>
      <c r="F34" s="3528">
        <f t="shared" si="31"/>
        <v>2</v>
      </c>
      <c r="G34" s="3528">
        <f t="shared" si="31"/>
        <v>2</v>
      </c>
      <c r="H34" s="3528">
        <f t="shared" si="31"/>
        <v>2</v>
      </c>
      <c r="I34" s="3528">
        <f t="shared" si="31"/>
        <v>3</v>
      </c>
      <c r="J34" s="3528">
        <f t="shared" si="31"/>
        <v>5</v>
      </c>
      <c r="K34" s="3528">
        <f t="shared" si="31"/>
        <v>4</v>
      </c>
      <c r="L34" s="3528">
        <f t="shared" si="31"/>
        <v>1</v>
      </c>
      <c r="M34" s="3528">
        <f t="shared" si="31"/>
        <v>5</v>
      </c>
      <c r="N34" s="3528">
        <f t="shared" si="31"/>
        <v>0</v>
      </c>
      <c r="O34" s="3528">
        <f t="shared" si="31"/>
        <v>0</v>
      </c>
      <c r="P34" s="3528">
        <f t="shared" si="31"/>
        <v>0</v>
      </c>
      <c r="Q34" s="3528">
        <f>SUM(Q28:Q33)</f>
        <v>6</v>
      </c>
      <c r="R34" s="3528">
        <f t="shared" ref="R34:S34" si="32">SUM(R28:R33)</f>
        <v>7</v>
      </c>
      <c r="S34" s="3528">
        <f t="shared" si="32"/>
        <v>13</v>
      </c>
    </row>
    <row r="35" spans="1:20" ht="26.25" thickBot="1" x14ac:dyDescent="0.4">
      <c r="A35" s="3529" t="s">
        <v>10</v>
      </c>
      <c r="B35" s="3530">
        <f>B26</f>
        <v>0</v>
      </c>
      <c r="C35" s="3530">
        <f t="shared" ref="C35:P35" si="33">C26</f>
        <v>43</v>
      </c>
      <c r="D35" s="3530">
        <f t="shared" si="33"/>
        <v>43</v>
      </c>
      <c r="E35" s="3530">
        <f t="shared" si="33"/>
        <v>4</v>
      </c>
      <c r="F35" s="3530">
        <f t="shared" si="33"/>
        <v>54</v>
      </c>
      <c r="G35" s="3530">
        <f t="shared" si="33"/>
        <v>58</v>
      </c>
      <c r="H35" s="3530">
        <f t="shared" si="33"/>
        <v>39</v>
      </c>
      <c r="I35" s="3530">
        <f t="shared" si="33"/>
        <v>92</v>
      </c>
      <c r="J35" s="3530">
        <f t="shared" si="33"/>
        <v>131</v>
      </c>
      <c r="K35" s="3530">
        <f t="shared" si="33"/>
        <v>47</v>
      </c>
      <c r="L35" s="3530">
        <f t="shared" si="33"/>
        <v>64</v>
      </c>
      <c r="M35" s="3530">
        <f t="shared" si="33"/>
        <v>111</v>
      </c>
      <c r="N35" s="3530">
        <f t="shared" si="33"/>
        <v>82</v>
      </c>
      <c r="O35" s="3530">
        <f t="shared" si="33"/>
        <v>82</v>
      </c>
      <c r="P35" s="3530">
        <f t="shared" si="33"/>
        <v>164</v>
      </c>
      <c r="Q35" s="3530">
        <f>Q26</f>
        <v>172</v>
      </c>
      <c r="R35" s="3530">
        <f t="shared" ref="R35:S35" si="34">R26</f>
        <v>335</v>
      </c>
      <c r="S35" s="3530">
        <f t="shared" si="34"/>
        <v>507</v>
      </c>
      <c r="T35" s="440"/>
    </row>
    <row r="36" spans="1:20" ht="26.25" thickBot="1" x14ac:dyDescent="0.4">
      <c r="A36" s="3523" t="s">
        <v>17</v>
      </c>
      <c r="B36" s="3524">
        <f>B34</f>
        <v>0</v>
      </c>
      <c r="C36" s="3525">
        <f t="shared" ref="C36:P36" si="35">C34</f>
        <v>1</v>
      </c>
      <c r="D36" s="3526">
        <f t="shared" si="35"/>
        <v>1</v>
      </c>
      <c r="E36" s="3524">
        <f t="shared" si="35"/>
        <v>0</v>
      </c>
      <c r="F36" s="3525">
        <f t="shared" si="35"/>
        <v>2</v>
      </c>
      <c r="G36" s="3526">
        <f t="shared" si="35"/>
        <v>2</v>
      </c>
      <c r="H36" s="3524">
        <f t="shared" si="35"/>
        <v>2</v>
      </c>
      <c r="I36" s="3525">
        <f t="shared" si="35"/>
        <v>3</v>
      </c>
      <c r="J36" s="3526">
        <f t="shared" si="35"/>
        <v>5</v>
      </c>
      <c r="K36" s="3524">
        <f t="shared" si="35"/>
        <v>4</v>
      </c>
      <c r="L36" s="3525">
        <f t="shared" si="35"/>
        <v>1</v>
      </c>
      <c r="M36" s="3526">
        <f t="shared" si="35"/>
        <v>5</v>
      </c>
      <c r="N36" s="3524">
        <f t="shared" si="35"/>
        <v>0</v>
      </c>
      <c r="O36" s="3525">
        <f t="shared" si="35"/>
        <v>0</v>
      </c>
      <c r="P36" s="3526">
        <f t="shared" si="35"/>
        <v>0</v>
      </c>
      <c r="Q36" s="3524">
        <f>Q34</f>
        <v>6</v>
      </c>
      <c r="R36" s="3525">
        <f t="shared" ref="R36:S36" si="36">R34</f>
        <v>7</v>
      </c>
      <c r="S36" s="3526">
        <f t="shared" si="36"/>
        <v>13</v>
      </c>
    </row>
    <row r="37" spans="1:20" ht="29.25" customHeight="1" thickBot="1" x14ac:dyDescent="0.4">
      <c r="A37" s="3126" t="s">
        <v>18</v>
      </c>
      <c r="B37" s="3127">
        <f>SUM(B35:B36)</f>
        <v>0</v>
      </c>
      <c r="C37" s="3128">
        <f t="shared" ref="C37:P37" si="37">SUM(C35:C36)</f>
        <v>44</v>
      </c>
      <c r="D37" s="3129">
        <f t="shared" si="37"/>
        <v>44</v>
      </c>
      <c r="E37" s="3127">
        <f t="shared" si="37"/>
        <v>4</v>
      </c>
      <c r="F37" s="3128">
        <f t="shared" si="37"/>
        <v>56</v>
      </c>
      <c r="G37" s="3129">
        <f t="shared" si="37"/>
        <v>60</v>
      </c>
      <c r="H37" s="3127">
        <f t="shared" si="37"/>
        <v>41</v>
      </c>
      <c r="I37" s="3128">
        <f t="shared" si="37"/>
        <v>95</v>
      </c>
      <c r="J37" s="3129">
        <f t="shared" si="37"/>
        <v>136</v>
      </c>
      <c r="K37" s="3127">
        <f t="shared" si="37"/>
        <v>51</v>
      </c>
      <c r="L37" s="3128">
        <f t="shared" si="37"/>
        <v>65</v>
      </c>
      <c r="M37" s="3129">
        <f t="shared" si="37"/>
        <v>116</v>
      </c>
      <c r="N37" s="3127">
        <f t="shared" si="37"/>
        <v>82</v>
      </c>
      <c r="O37" s="3128">
        <f t="shared" si="37"/>
        <v>82</v>
      </c>
      <c r="P37" s="3129">
        <f t="shared" si="37"/>
        <v>164</v>
      </c>
      <c r="Q37" s="3127">
        <f>SUM(Q35:Q36)</f>
        <v>178</v>
      </c>
      <c r="R37" s="3128">
        <f t="shared" ref="R37:S37" si="38">SUM(R35:R36)</f>
        <v>342</v>
      </c>
      <c r="S37" s="3129">
        <f t="shared" si="38"/>
        <v>520</v>
      </c>
    </row>
    <row r="38" spans="1:20" ht="55.5" customHeight="1" x14ac:dyDescent="0.35">
      <c r="A38" s="3675"/>
      <c r="B38" s="3675"/>
      <c r="C38" s="3675"/>
      <c r="D38" s="3675"/>
      <c r="E38" s="3675"/>
      <c r="F38" s="3675"/>
      <c r="G38" s="3675"/>
      <c r="H38" s="3675"/>
      <c r="I38" s="3675"/>
      <c r="J38" s="3675"/>
      <c r="K38" s="3675"/>
      <c r="L38" s="3675"/>
      <c r="M38" s="3675"/>
      <c r="N38" s="3675"/>
      <c r="O38" s="3675"/>
      <c r="P38" s="3675"/>
    </row>
    <row r="39" spans="1:20" ht="40.5" customHeight="1" x14ac:dyDescent="0.35">
      <c r="A39" s="3675"/>
      <c r="B39" s="3675"/>
      <c r="C39" s="3675"/>
      <c r="D39" s="3675"/>
      <c r="E39" s="3675"/>
      <c r="F39" s="3675"/>
      <c r="G39" s="3675"/>
      <c r="H39" s="3675"/>
      <c r="I39" s="3675"/>
      <c r="J39" s="3675"/>
      <c r="K39" s="3675"/>
      <c r="L39" s="3675"/>
      <c r="M39" s="3675"/>
      <c r="N39" s="3675"/>
      <c r="O39" s="3675"/>
      <c r="P39" s="3675"/>
    </row>
    <row r="40" spans="1:20" x14ac:dyDescent="0.35">
      <c r="A40" s="3675"/>
      <c r="B40" s="3675"/>
      <c r="C40" s="3675"/>
      <c r="D40" s="3675"/>
      <c r="E40" s="3675"/>
      <c r="F40" s="3675"/>
      <c r="G40" s="3675"/>
      <c r="H40" s="3675"/>
      <c r="I40" s="3675"/>
      <c r="J40" s="3675"/>
      <c r="K40" s="3675"/>
      <c r="L40" s="3675"/>
      <c r="M40" s="3675"/>
      <c r="N40" s="3675"/>
      <c r="O40" s="3675"/>
      <c r="P40" s="3675"/>
      <c r="Q40" s="3675"/>
      <c r="R40" s="3675"/>
      <c r="S40" s="3675"/>
    </row>
    <row r="41" spans="1:20" x14ac:dyDescent="0.35">
      <c r="A41" s="436"/>
      <c r="B41" s="439"/>
      <c r="C41" s="439"/>
      <c r="D41" s="439"/>
      <c r="E41" s="439"/>
      <c r="F41" s="439"/>
      <c r="G41" s="439"/>
      <c r="H41" s="439"/>
      <c r="I41" s="439"/>
      <c r="J41" s="439"/>
      <c r="K41" s="439"/>
      <c r="L41" s="439"/>
      <c r="M41" s="439"/>
      <c r="N41" s="439"/>
      <c r="O41" s="439"/>
      <c r="P41" s="439"/>
      <c r="Q41" s="439"/>
      <c r="R41" s="439"/>
      <c r="S41" s="439"/>
    </row>
    <row r="43" spans="1:20" x14ac:dyDescent="0.35">
      <c r="A43" s="440"/>
      <c r="B43" s="439"/>
      <c r="C43" s="439"/>
      <c r="D43" s="439"/>
      <c r="E43" s="439"/>
      <c r="F43" s="439"/>
      <c r="G43" s="439"/>
      <c r="H43" s="439"/>
      <c r="I43" s="439"/>
      <c r="J43" s="439"/>
      <c r="K43" s="439"/>
      <c r="L43" s="439"/>
      <c r="M43" s="439"/>
      <c r="N43" s="439"/>
      <c r="O43" s="439"/>
      <c r="P43" s="439"/>
      <c r="Q43" s="439"/>
      <c r="R43" s="439"/>
      <c r="S43" s="439"/>
    </row>
    <row r="44" spans="1:20" x14ac:dyDescent="0.35">
      <c r="A44" s="440"/>
      <c r="B44" s="440"/>
      <c r="C44" s="440"/>
      <c r="D44" s="440"/>
      <c r="E44" s="440"/>
      <c r="F44" s="440"/>
      <c r="G44" s="440"/>
      <c r="H44" s="440"/>
      <c r="I44" s="440"/>
      <c r="J44" s="440"/>
      <c r="K44" s="440"/>
      <c r="L44" s="440"/>
      <c r="M44" s="440"/>
      <c r="N44" s="440"/>
      <c r="O44" s="440"/>
      <c r="P44" s="440"/>
      <c r="Q44" s="440"/>
      <c r="R44" s="440"/>
      <c r="S44" s="440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7" zoomScale="50" zoomScaleNormal="50" workbookViewId="0">
      <selection activeCell="D36" sqref="D36"/>
    </sheetView>
  </sheetViews>
  <sheetFormatPr defaultColWidth="9.140625" defaultRowHeight="25.5" x14ac:dyDescent="0.35"/>
  <cols>
    <col min="1" max="1" width="106.5703125" style="430" bestFit="1" customWidth="1"/>
    <col min="2" max="2" width="16.140625" style="430" customWidth="1"/>
    <col min="3" max="4" width="12.140625" style="430" customWidth="1"/>
    <col min="5" max="5" width="15.42578125" style="430" customWidth="1"/>
    <col min="6" max="6" width="12.5703125" style="430" customWidth="1"/>
    <col min="7" max="7" width="12" style="430" customWidth="1"/>
    <col min="8" max="8" width="15" style="430" customWidth="1"/>
    <col min="9" max="9" width="15.28515625" style="430" customWidth="1"/>
    <col min="10" max="10" width="12.5703125" style="430" customWidth="1"/>
    <col min="11" max="11" width="9.140625" style="430"/>
    <col min="12" max="12" width="10.5703125" style="430" bestFit="1" customWidth="1"/>
    <col min="13" max="13" width="11.28515625" style="430" customWidth="1"/>
    <col min="14" max="16384" width="9.140625" style="430"/>
  </cols>
  <sheetData>
    <row r="1" spans="1:11" ht="7.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</row>
    <row r="2" spans="1:11" ht="32.25" customHeight="1" x14ac:dyDescent="0.35">
      <c r="A2" s="3684" t="s">
        <v>78</v>
      </c>
      <c r="B2" s="3684"/>
      <c r="C2" s="3684"/>
      <c r="D2" s="3684"/>
      <c r="E2" s="3684"/>
      <c r="F2" s="3684"/>
      <c r="G2" s="3684"/>
      <c r="H2" s="3684"/>
      <c r="I2" s="3684"/>
      <c r="J2" s="3684"/>
    </row>
    <row r="3" spans="1:11" ht="24.75" customHeight="1" x14ac:dyDescent="0.35">
      <c r="A3" s="3684" t="s">
        <v>79</v>
      </c>
      <c r="B3" s="3684"/>
      <c r="C3" s="3684"/>
      <c r="D3" s="3684"/>
      <c r="E3" s="3684"/>
      <c r="F3" s="3684"/>
      <c r="G3" s="3684"/>
      <c r="H3" s="3684"/>
      <c r="I3" s="3684"/>
      <c r="J3" s="3684"/>
    </row>
    <row r="4" spans="1:11" ht="25.5" customHeight="1" x14ac:dyDescent="0.35">
      <c r="A4" s="3684" t="s">
        <v>322</v>
      </c>
      <c r="B4" s="3684"/>
      <c r="C4" s="3684"/>
      <c r="D4" s="3684"/>
      <c r="E4" s="3684"/>
      <c r="F4" s="3684"/>
      <c r="G4" s="3684"/>
      <c r="H4" s="3684"/>
      <c r="I4" s="3684"/>
      <c r="J4" s="3684"/>
    </row>
    <row r="5" spans="1:11" ht="24" customHeight="1" x14ac:dyDescent="0.35">
      <c r="A5" s="3679" t="s">
        <v>388</v>
      </c>
      <c r="B5" s="3679"/>
      <c r="C5" s="3679"/>
      <c r="D5" s="3679"/>
      <c r="E5" s="3679"/>
      <c r="F5" s="3679"/>
      <c r="G5" s="3679"/>
      <c r="H5" s="3679"/>
      <c r="I5" s="3679"/>
      <c r="J5" s="3679"/>
    </row>
    <row r="6" spans="1:11" ht="15" customHeight="1" thickBot="1" x14ac:dyDescent="0.4">
      <c r="A6" s="1983" t="s">
        <v>7</v>
      </c>
      <c r="B6" s="1983"/>
      <c r="C6" s="1983"/>
      <c r="D6" s="1983"/>
      <c r="E6" s="1983"/>
      <c r="F6" s="1983"/>
      <c r="G6" s="1983"/>
      <c r="H6" s="1983"/>
      <c r="I6" s="1983"/>
      <c r="J6" s="1983"/>
    </row>
    <row r="7" spans="1:11" ht="33" customHeight="1" thickBot="1" x14ac:dyDescent="0.4">
      <c r="A7" s="3835" t="s">
        <v>9</v>
      </c>
      <c r="B7" s="3863" t="s">
        <v>19</v>
      </c>
      <c r="C7" s="3864"/>
      <c r="D7" s="3865"/>
      <c r="E7" s="3863" t="s">
        <v>20</v>
      </c>
      <c r="F7" s="3864"/>
      <c r="G7" s="3865"/>
      <c r="H7" s="3843" t="s">
        <v>21</v>
      </c>
      <c r="I7" s="3721"/>
      <c r="J7" s="3844"/>
    </row>
    <row r="8" spans="1:11" ht="33.75" customHeight="1" thickBot="1" x14ac:dyDescent="0.4">
      <c r="A8" s="3836"/>
      <c r="B8" s="3676" t="s">
        <v>5</v>
      </c>
      <c r="C8" s="3677"/>
      <c r="D8" s="3678"/>
      <c r="E8" s="3676" t="s">
        <v>5</v>
      </c>
      <c r="F8" s="3677"/>
      <c r="G8" s="3678"/>
      <c r="H8" s="3845"/>
      <c r="I8" s="3723"/>
      <c r="J8" s="3724"/>
    </row>
    <row r="9" spans="1:11" ht="89.25" customHeight="1" thickBot="1" x14ac:dyDescent="0.4">
      <c r="A9" s="3862"/>
      <c r="B9" s="3055" t="s">
        <v>26</v>
      </c>
      <c r="C9" s="3056" t="s">
        <v>27</v>
      </c>
      <c r="D9" s="3057" t="s">
        <v>4</v>
      </c>
      <c r="E9" s="3055" t="s">
        <v>26</v>
      </c>
      <c r="F9" s="3056" t="s">
        <v>27</v>
      </c>
      <c r="G9" s="3057" t="s">
        <v>4</v>
      </c>
      <c r="H9" s="3055" t="s">
        <v>26</v>
      </c>
      <c r="I9" s="3056" t="s">
        <v>27</v>
      </c>
      <c r="J9" s="3057" t="s">
        <v>4</v>
      </c>
    </row>
    <row r="10" spans="1:11" ht="29.25" customHeight="1" thickBot="1" x14ac:dyDescent="0.4">
      <c r="A10" s="3465" t="s">
        <v>22</v>
      </c>
      <c r="B10" s="3466"/>
      <c r="C10" s="3467"/>
      <c r="D10" s="3468"/>
      <c r="E10" s="3469"/>
      <c r="F10" s="3467"/>
      <c r="G10" s="3470"/>
      <c r="H10" s="3471"/>
      <c r="I10" s="3472"/>
      <c r="J10" s="3473"/>
    </row>
    <row r="11" spans="1:11" ht="27.75" customHeight="1" x14ac:dyDescent="0.35">
      <c r="A11" s="3475" t="s">
        <v>53</v>
      </c>
      <c r="B11" s="3476">
        <f t="shared" ref="B11:G17" si="0">B21+B30</f>
        <v>55</v>
      </c>
      <c r="C11" s="3477">
        <f t="shared" si="0"/>
        <v>3</v>
      </c>
      <c r="D11" s="3478">
        <f t="shared" si="0"/>
        <v>58</v>
      </c>
      <c r="E11" s="3479">
        <f t="shared" si="0"/>
        <v>72</v>
      </c>
      <c r="F11" s="3477">
        <f t="shared" si="0"/>
        <v>1</v>
      </c>
      <c r="G11" s="3480">
        <f t="shared" si="0"/>
        <v>73</v>
      </c>
      <c r="H11" s="3481">
        <f>SUM(B11+E11)</f>
        <v>127</v>
      </c>
      <c r="I11" s="3482">
        <f>SUM(C11+F11)</f>
        <v>4</v>
      </c>
      <c r="J11" s="3483">
        <f>SUM(H11:I11)</f>
        <v>131</v>
      </c>
    </row>
    <row r="12" spans="1:11" ht="27.75" customHeight="1" x14ac:dyDescent="0.35">
      <c r="A12" s="3063" t="s">
        <v>54</v>
      </c>
      <c r="B12" s="1654">
        <f t="shared" si="0"/>
        <v>20</v>
      </c>
      <c r="C12" s="876">
        <f t="shared" si="0"/>
        <v>1</v>
      </c>
      <c r="D12" s="878">
        <f t="shared" si="0"/>
        <v>21</v>
      </c>
      <c r="E12" s="1655">
        <f t="shared" si="0"/>
        <v>25</v>
      </c>
      <c r="F12" s="876">
        <f t="shared" si="0"/>
        <v>0</v>
      </c>
      <c r="G12" s="877">
        <f t="shared" si="0"/>
        <v>25</v>
      </c>
      <c r="H12" s="3117">
        <f t="shared" ref="H12:I17" si="1">SUM(B12+E12)</f>
        <v>45</v>
      </c>
      <c r="I12" s="3118">
        <f t="shared" si="1"/>
        <v>1</v>
      </c>
      <c r="J12" s="3119">
        <f t="shared" ref="J12:J17" si="2">SUM(H12:I12)</f>
        <v>46</v>
      </c>
    </row>
    <row r="13" spans="1:11" ht="27.75" customHeight="1" x14ac:dyDescent="0.35">
      <c r="A13" s="3063" t="s">
        <v>81</v>
      </c>
      <c r="B13" s="1654">
        <f t="shared" si="0"/>
        <v>15</v>
      </c>
      <c r="C13" s="876">
        <f t="shared" si="0"/>
        <v>1</v>
      </c>
      <c r="D13" s="878">
        <f t="shared" si="0"/>
        <v>16</v>
      </c>
      <c r="E13" s="1655">
        <f t="shared" si="0"/>
        <v>20</v>
      </c>
      <c r="F13" s="876">
        <f t="shared" si="0"/>
        <v>0</v>
      </c>
      <c r="G13" s="877">
        <f t="shared" si="0"/>
        <v>20</v>
      </c>
      <c r="H13" s="3117">
        <f t="shared" si="1"/>
        <v>35</v>
      </c>
      <c r="I13" s="3118">
        <f t="shared" si="1"/>
        <v>1</v>
      </c>
      <c r="J13" s="3119">
        <f t="shared" si="2"/>
        <v>36</v>
      </c>
    </row>
    <row r="14" spans="1:11" ht="27.75" customHeight="1" x14ac:dyDescent="0.35">
      <c r="A14" s="3142" t="s">
        <v>28</v>
      </c>
      <c r="B14" s="1654">
        <f t="shared" si="0"/>
        <v>20</v>
      </c>
      <c r="C14" s="876">
        <f t="shared" si="0"/>
        <v>1</v>
      </c>
      <c r="D14" s="878">
        <f t="shared" si="0"/>
        <v>21</v>
      </c>
      <c r="E14" s="1655">
        <f t="shared" si="0"/>
        <v>30</v>
      </c>
      <c r="F14" s="876">
        <f t="shared" si="0"/>
        <v>1</v>
      </c>
      <c r="G14" s="877">
        <f t="shared" si="0"/>
        <v>31</v>
      </c>
      <c r="H14" s="3117">
        <f t="shared" si="1"/>
        <v>50</v>
      </c>
      <c r="I14" s="3118">
        <f t="shared" si="1"/>
        <v>2</v>
      </c>
      <c r="J14" s="3119">
        <f t="shared" si="2"/>
        <v>52</v>
      </c>
    </row>
    <row r="15" spans="1:11" ht="30.75" customHeight="1" x14ac:dyDescent="0.35">
      <c r="A15" s="3063" t="s">
        <v>82</v>
      </c>
      <c r="B15" s="1654">
        <f t="shared" si="0"/>
        <v>15</v>
      </c>
      <c r="C15" s="876">
        <f t="shared" si="0"/>
        <v>2</v>
      </c>
      <c r="D15" s="878">
        <f t="shared" si="0"/>
        <v>17</v>
      </c>
      <c r="E15" s="1655">
        <f t="shared" si="0"/>
        <v>20</v>
      </c>
      <c r="F15" s="876">
        <f t="shared" si="0"/>
        <v>3</v>
      </c>
      <c r="G15" s="877">
        <f t="shared" si="0"/>
        <v>23</v>
      </c>
      <c r="H15" s="3117">
        <f t="shared" si="1"/>
        <v>35</v>
      </c>
      <c r="I15" s="3118">
        <f t="shared" si="1"/>
        <v>5</v>
      </c>
      <c r="J15" s="3119">
        <f t="shared" si="2"/>
        <v>40</v>
      </c>
    </row>
    <row r="16" spans="1:11" ht="32.25" customHeight="1" x14ac:dyDescent="0.35">
      <c r="A16" s="3063" t="s">
        <v>135</v>
      </c>
      <c r="B16" s="1654">
        <f t="shared" si="0"/>
        <v>18</v>
      </c>
      <c r="C16" s="876">
        <f t="shared" si="0"/>
        <v>1</v>
      </c>
      <c r="D16" s="878">
        <f t="shared" si="0"/>
        <v>19</v>
      </c>
      <c r="E16" s="1655">
        <f t="shared" si="0"/>
        <v>19</v>
      </c>
      <c r="F16" s="876">
        <f t="shared" si="0"/>
        <v>0</v>
      </c>
      <c r="G16" s="877">
        <f t="shared" si="0"/>
        <v>19</v>
      </c>
      <c r="H16" s="3117">
        <f t="shared" si="1"/>
        <v>37</v>
      </c>
      <c r="I16" s="3118">
        <f t="shared" si="1"/>
        <v>1</v>
      </c>
      <c r="J16" s="3119">
        <f t="shared" si="2"/>
        <v>38</v>
      </c>
    </row>
    <row r="17" spans="1:10" ht="36.75" customHeight="1" thickBot="1" x14ac:dyDescent="0.4">
      <c r="A17" s="3484" t="s">
        <v>52</v>
      </c>
      <c r="B17" s="3162">
        <f t="shared" si="0"/>
        <v>22</v>
      </c>
      <c r="C17" s="1588">
        <f t="shared" si="0"/>
        <v>0</v>
      </c>
      <c r="D17" s="887">
        <f t="shared" si="0"/>
        <v>22</v>
      </c>
      <c r="E17" s="3163">
        <f t="shared" si="0"/>
        <v>49</v>
      </c>
      <c r="F17" s="1588">
        <f t="shared" si="0"/>
        <v>0</v>
      </c>
      <c r="G17" s="3164">
        <f t="shared" si="0"/>
        <v>49</v>
      </c>
      <c r="H17" s="3485">
        <f t="shared" si="1"/>
        <v>71</v>
      </c>
      <c r="I17" s="3486">
        <f t="shared" si="1"/>
        <v>0</v>
      </c>
      <c r="J17" s="3487">
        <f t="shared" si="2"/>
        <v>71</v>
      </c>
    </row>
    <row r="18" spans="1:10" ht="36" customHeight="1" thickBot="1" x14ac:dyDescent="0.4">
      <c r="A18" s="3474" t="s">
        <v>12</v>
      </c>
      <c r="B18" s="3488">
        <f>SUM(B10:B17)</f>
        <v>165</v>
      </c>
      <c r="C18" s="3489">
        <f t="shared" ref="C18:J18" si="3">SUM(C10:C17)</f>
        <v>9</v>
      </c>
      <c r="D18" s="3490">
        <f t="shared" si="3"/>
        <v>174</v>
      </c>
      <c r="E18" s="3491">
        <f t="shared" si="3"/>
        <v>235</v>
      </c>
      <c r="F18" s="3489">
        <f t="shared" si="3"/>
        <v>5</v>
      </c>
      <c r="G18" s="3492">
        <f t="shared" si="3"/>
        <v>240</v>
      </c>
      <c r="H18" s="3488">
        <f t="shared" si="3"/>
        <v>400</v>
      </c>
      <c r="I18" s="3489">
        <f t="shared" si="3"/>
        <v>14</v>
      </c>
      <c r="J18" s="3490">
        <f t="shared" si="3"/>
        <v>414</v>
      </c>
    </row>
    <row r="19" spans="1:10" ht="31.5" customHeight="1" x14ac:dyDescent="0.35">
      <c r="A19" s="3133" t="s">
        <v>23</v>
      </c>
      <c r="B19" s="3134"/>
      <c r="C19" s="3135"/>
      <c r="D19" s="3136"/>
      <c r="E19" s="3137"/>
      <c r="F19" s="3135"/>
      <c r="G19" s="3138"/>
      <c r="H19" s="3139"/>
      <c r="I19" s="3140"/>
      <c r="J19" s="3141"/>
    </row>
    <row r="20" spans="1:10" ht="24.95" customHeight="1" thickBot="1" x14ac:dyDescent="0.4">
      <c r="A20" s="3144" t="s">
        <v>11</v>
      </c>
      <c r="B20" s="3145"/>
      <c r="C20" s="3146"/>
      <c r="D20" s="3147"/>
      <c r="E20" s="3148"/>
      <c r="F20" s="3146"/>
      <c r="G20" s="3149"/>
      <c r="H20" s="3150"/>
      <c r="I20" s="3151"/>
      <c r="J20" s="3152"/>
    </row>
    <row r="21" spans="1:10" ht="33.75" customHeight="1" x14ac:dyDescent="0.35">
      <c r="A21" s="3153" t="s">
        <v>53</v>
      </c>
      <c r="B21" s="3154">
        <v>53</v>
      </c>
      <c r="C21" s="3155">
        <v>3</v>
      </c>
      <c r="D21" s="3156">
        <f>SUM(B21:C21)</f>
        <v>56</v>
      </c>
      <c r="E21" s="3157">
        <v>71</v>
      </c>
      <c r="F21" s="3155">
        <v>1</v>
      </c>
      <c r="G21" s="3158">
        <f>SUM(E21:F21)</f>
        <v>72</v>
      </c>
      <c r="H21" s="3159">
        <f>SUM(B21+E21)</f>
        <v>124</v>
      </c>
      <c r="I21" s="3160">
        <f>SUM(C21+F21)</f>
        <v>4</v>
      </c>
      <c r="J21" s="3161">
        <f>SUM(H21:I21)</f>
        <v>128</v>
      </c>
    </row>
    <row r="22" spans="1:10" ht="33.75" customHeight="1" x14ac:dyDescent="0.35">
      <c r="A22" s="3063" t="s">
        <v>54</v>
      </c>
      <c r="B22" s="1654">
        <v>19</v>
      </c>
      <c r="C22" s="876">
        <v>0</v>
      </c>
      <c r="D22" s="878">
        <f t="shared" ref="D22:D27" si="4">SUM(B22:C22)</f>
        <v>19</v>
      </c>
      <c r="E22" s="1655">
        <v>24</v>
      </c>
      <c r="F22" s="876">
        <v>0</v>
      </c>
      <c r="G22" s="877">
        <f t="shared" ref="G22:G27" si="5">SUM(E22:F22)</f>
        <v>24</v>
      </c>
      <c r="H22" s="3117">
        <f t="shared" ref="H22:I27" si="6">SUM(B22+E22)</f>
        <v>43</v>
      </c>
      <c r="I22" s="3118">
        <f t="shared" si="6"/>
        <v>0</v>
      </c>
      <c r="J22" s="3119">
        <f t="shared" ref="J22:J27" si="7">SUM(H22:I22)</f>
        <v>43</v>
      </c>
    </row>
    <row r="23" spans="1:10" ht="27.75" customHeight="1" x14ac:dyDescent="0.35">
      <c r="A23" s="3063" t="s">
        <v>81</v>
      </c>
      <c r="B23" s="1654">
        <v>14</v>
      </c>
      <c r="C23" s="876">
        <v>1</v>
      </c>
      <c r="D23" s="878">
        <f t="shared" si="4"/>
        <v>15</v>
      </c>
      <c r="E23" s="1655">
        <v>20</v>
      </c>
      <c r="F23" s="876">
        <v>0</v>
      </c>
      <c r="G23" s="877">
        <f t="shared" si="5"/>
        <v>20</v>
      </c>
      <c r="H23" s="3117">
        <f t="shared" si="6"/>
        <v>34</v>
      </c>
      <c r="I23" s="3118">
        <f t="shared" si="6"/>
        <v>1</v>
      </c>
      <c r="J23" s="3119">
        <f t="shared" si="7"/>
        <v>35</v>
      </c>
    </row>
    <row r="24" spans="1:10" ht="30.75" customHeight="1" x14ac:dyDescent="0.35">
      <c r="A24" s="3142" t="s">
        <v>28</v>
      </c>
      <c r="B24" s="1654">
        <v>20</v>
      </c>
      <c r="C24" s="876">
        <v>1</v>
      </c>
      <c r="D24" s="878">
        <f t="shared" si="4"/>
        <v>21</v>
      </c>
      <c r="E24" s="1655">
        <v>30</v>
      </c>
      <c r="F24" s="876">
        <v>1</v>
      </c>
      <c r="G24" s="877">
        <f t="shared" si="5"/>
        <v>31</v>
      </c>
      <c r="H24" s="3117">
        <f t="shared" si="6"/>
        <v>50</v>
      </c>
      <c r="I24" s="3118">
        <f t="shared" si="6"/>
        <v>2</v>
      </c>
      <c r="J24" s="3119">
        <f t="shared" si="7"/>
        <v>52</v>
      </c>
    </row>
    <row r="25" spans="1:10" ht="29.25" customHeight="1" x14ac:dyDescent="0.35">
      <c r="A25" s="3063" t="s">
        <v>82</v>
      </c>
      <c r="B25" s="1654">
        <v>14</v>
      </c>
      <c r="C25" s="876">
        <v>2</v>
      </c>
      <c r="D25" s="878">
        <f t="shared" si="4"/>
        <v>16</v>
      </c>
      <c r="E25" s="1655">
        <v>20</v>
      </c>
      <c r="F25" s="876">
        <v>3</v>
      </c>
      <c r="G25" s="877">
        <f t="shared" si="5"/>
        <v>23</v>
      </c>
      <c r="H25" s="3117">
        <f t="shared" si="6"/>
        <v>34</v>
      </c>
      <c r="I25" s="3118">
        <f t="shared" si="6"/>
        <v>5</v>
      </c>
      <c r="J25" s="3119">
        <f t="shared" si="7"/>
        <v>39</v>
      </c>
    </row>
    <row r="26" spans="1:10" ht="37.5" customHeight="1" x14ac:dyDescent="0.35">
      <c r="A26" s="3063" t="s">
        <v>135</v>
      </c>
      <c r="B26" s="1654">
        <v>18</v>
      </c>
      <c r="C26" s="876">
        <v>1</v>
      </c>
      <c r="D26" s="878">
        <f t="shared" si="4"/>
        <v>19</v>
      </c>
      <c r="E26" s="1655">
        <v>18</v>
      </c>
      <c r="F26" s="876">
        <v>0</v>
      </c>
      <c r="G26" s="877">
        <f t="shared" si="5"/>
        <v>18</v>
      </c>
      <c r="H26" s="3117">
        <f t="shared" si="6"/>
        <v>36</v>
      </c>
      <c r="I26" s="3118">
        <f t="shared" si="6"/>
        <v>1</v>
      </c>
      <c r="J26" s="3119">
        <f t="shared" si="7"/>
        <v>37</v>
      </c>
    </row>
    <row r="27" spans="1:10" ht="32.25" customHeight="1" thickBot="1" x14ac:dyDescent="0.4">
      <c r="A27" s="3493" t="s">
        <v>52</v>
      </c>
      <c r="B27" s="3494">
        <v>21</v>
      </c>
      <c r="C27" s="3495">
        <v>0</v>
      </c>
      <c r="D27" s="3496">
        <f t="shared" si="4"/>
        <v>21</v>
      </c>
      <c r="E27" s="3497">
        <v>48</v>
      </c>
      <c r="F27" s="3495">
        <v>0</v>
      </c>
      <c r="G27" s="3498">
        <f t="shared" si="5"/>
        <v>48</v>
      </c>
      <c r="H27" s="3120">
        <f t="shared" si="6"/>
        <v>69</v>
      </c>
      <c r="I27" s="3121">
        <f t="shared" si="6"/>
        <v>0</v>
      </c>
      <c r="J27" s="3122">
        <f t="shared" si="7"/>
        <v>69</v>
      </c>
    </row>
    <row r="28" spans="1:10" ht="33.75" customHeight="1" thickBot="1" x14ac:dyDescent="0.4">
      <c r="A28" s="3499" t="s">
        <v>8</v>
      </c>
      <c r="B28" s="3500">
        <f>SUM(B21:B27)</f>
        <v>159</v>
      </c>
      <c r="C28" s="3501">
        <f t="shared" ref="C28:J28" si="8">SUM(C21:C27)</f>
        <v>8</v>
      </c>
      <c r="D28" s="3502">
        <f t="shared" si="8"/>
        <v>167</v>
      </c>
      <c r="E28" s="3503">
        <f t="shared" si="8"/>
        <v>231</v>
      </c>
      <c r="F28" s="3501">
        <f t="shared" si="8"/>
        <v>5</v>
      </c>
      <c r="G28" s="3504">
        <f t="shared" si="8"/>
        <v>236</v>
      </c>
      <c r="H28" s="3500">
        <f t="shared" si="8"/>
        <v>390</v>
      </c>
      <c r="I28" s="3501">
        <f t="shared" si="8"/>
        <v>13</v>
      </c>
      <c r="J28" s="3502">
        <f t="shared" si="8"/>
        <v>403</v>
      </c>
    </row>
    <row r="29" spans="1:10" ht="24.95" customHeight="1" thickBot="1" x14ac:dyDescent="0.4">
      <c r="A29" s="3165" t="s">
        <v>25</v>
      </c>
      <c r="B29" s="3166"/>
      <c r="C29" s="3167"/>
      <c r="D29" s="3168"/>
      <c r="E29" s="3169"/>
      <c r="F29" s="3167"/>
      <c r="G29" s="3170"/>
      <c r="H29" s="3171"/>
      <c r="I29" s="3172"/>
      <c r="J29" s="3173"/>
    </row>
    <row r="30" spans="1:10" ht="33" customHeight="1" x14ac:dyDescent="0.35">
      <c r="A30" s="3174" t="s">
        <v>53</v>
      </c>
      <c r="B30" s="3154">
        <v>2</v>
      </c>
      <c r="C30" s="3155">
        <v>0</v>
      </c>
      <c r="D30" s="3156">
        <f>SUM(B30:C30)</f>
        <v>2</v>
      </c>
      <c r="E30" s="3157">
        <v>1</v>
      </c>
      <c r="F30" s="3155">
        <v>0</v>
      </c>
      <c r="G30" s="3158">
        <f>SUM(E30:F30)</f>
        <v>1</v>
      </c>
      <c r="H30" s="3159">
        <f>SUM(B30+E30)</f>
        <v>3</v>
      </c>
      <c r="I30" s="3160">
        <f>SUM(C30+F30)</f>
        <v>0</v>
      </c>
      <c r="J30" s="3161">
        <f>D30+G30</f>
        <v>3</v>
      </c>
    </row>
    <row r="31" spans="1:10" ht="24.95" customHeight="1" x14ac:dyDescent="0.35">
      <c r="A31" s="3130" t="s">
        <v>54</v>
      </c>
      <c r="B31" s="1654">
        <v>1</v>
      </c>
      <c r="C31" s="876">
        <v>1</v>
      </c>
      <c r="D31" s="878">
        <f t="shared" ref="D31:D36" si="9">SUM(B31:C31)</f>
        <v>2</v>
      </c>
      <c r="E31" s="1655">
        <v>1</v>
      </c>
      <c r="F31" s="876">
        <v>0</v>
      </c>
      <c r="G31" s="877">
        <f t="shared" ref="G31:G36" si="10">SUM(E31:F31)</f>
        <v>1</v>
      </c>
      <c r="H31" s="3117">
        <f t="shared" ref="H31:J36" si="11">B31+E31</f>
        <v>2</v>
      </c>
      <c r="I31" s="3118">
        <f t="shared" si="11"/>
        <v>1</v>
      </c>
      <c r="J31" s="3119">
        <f>D31+G31</f>
        <v>3</v>
      </c>
    </row>
    <row r="32" spans="1:10" ht="24.95" customHeight="1" x14ac:dyDescent="0.35">
      <c r="A32" s="3130" t="s">
        <v>81</v>
      </c>
      <c r="B32" s="1654">
        <v>1</v>
      </c>
      <c r="C32" s="876">
        <v>0</v>
      </c>
      <c r="D32" s="878">
        <f t="shared" si="9"/>
        <v>1</v>
      </c>
      <c r="E32" s="1655">
        <v>0</v>
      </c>
      <c r="F32" s="876">
        <v>0</v>
      </c>
      <c r="G32" s="877">
        <f t="shared" si="10"/>
        <v>0</v>
      </c>
      <c r="H32" s="3117">
        <f t="shared" si="11"/>
        <v>1</v>
      </c>
      <c r="I32" s="3118">
        <f t="shared" si="11"/>
        <v>0</v>
      </c>
      <c r="J32" s="3119">
        <f>D32+G32</f>
        <v>1</v>
      </c>
    </row>
    <row r="33" spans="1:10" ht="24.95" customHeight="1" x14ac:dyDescent="0.35">
      <c r="A33" s="3131" t="s">
        <v>28</v>
      </c>
      <c r="B33" s="1654">
        <v>0</v>
      </c>
      <c r="C33" s="876">
        <v>0</v>
      </c>
      <c r="D33" s="878">
        <f t="shared" si="9"/>
        <v>0</v>
      </c>
      <c r="E33" s="1655">
        <v>0</v>
      </c>
      <c r="F33" s="876">
        <v>0</v>
      </c>
      <c r="G33" s="877">
        <f t="shared" si="10"/>
        <v>0</v>
      </c>
      <c r="H33" s="3117">
        <f t="shared" si="11"/>
        <v>0</v>
      </c>
      <c r="I33" s="3118">
        <f t="shared" si="11"/>
        <v>0</v>
      </c>
      <c r="J33" s="3119">
        <f>D33+G33</f>
        <v>0</v>
      </c>
    </row>
    <row r="34" spans="1:10" ht="32.25" customHeight="1" x14ac:dyDescent="0.35">
      <c r="A34" s="3130" t="s">
        <v>82</v>
      </c>
      <c r="B34" s="1654">
        <v>1</v>
      </c>
      <c r="C34" s="876">
        <v>0</v>
      </c>
      <c r="D34" s="878">
        <f t="shared" si="9"/>
        <v>1</v>
      </c>
      <c r="E34" s="1655">
        <v>0</v>
      </c>
      <c r="F34" s="876">
        <v>0</v>
      </c>
      <c r="G34" s="877">
        <f t="shared" si="10"/>
        <v>0</v>
      </c>
      <c r="H34" s="3117">
        <f t="shared" si="11"/>
        <v>1</v>
      </c>
      <c r="I34" s="3118">
        <f t="shared" si="11"/>
        <v>0</v>
      </c>
      <c r="J34" s="3119">
        <f t="shared" si="11"/>
        <v>1</v>
      </c>
    </row>
    <row r="35" spans="1:10" ht="32.25" customHeight="1" x14ac:dyDescent="0.35">
      <c r="A35" s="3130" t="s">
        <v>135</v>
      </c>
      <c r="B35" s="1654">
        <v>0</v>
      </c>
      <c r="C35" s="876">
        <v>0</v>
      </c>
      <c r="D35" s="878">
        <f t="shared" si="9"/>
        <v>0</v>
      </c>
      <c r="E35" s="1655">
        <v>1</v>
      </c>
      <c r="F35" s="876">
        <v>0</v>
      </c>
      <c r="G35" s="877">
        <f t="shared" si="10"/>
        <v>1</v>
      </c>
      <c r="H35" s="3117">
        <f t="shared" si="11"/>
        <v>1</v>
      </c>
      <c r="I35" s="3118">
        <f t="shared" si="11"/>
        <v>0</v>
      </c>
      <c r="J35" s="3119">
        <f t="shared" si="11"/>
        <v>1</v>
      </c>
    </row>
    <row r="36" spans="1:10" ht="32.25" customHeight="1" x14ac:dyDescent="0.35">
      <c r="A36" s="3132" t="s">
        <v>52</v>
      </c>
      <c r="B36" s="1654">
        <v>1</v>
      </c>
      <c r="C36" s="876">
        <v>0</v>
      </c>
      <c r="D36" s="878">
        <f t="shared" si="9"/>
        <v>1</v>
      </c>
      <c r="E36" s="1655">
        <v>1</v>
      </c>
      <c r="F36" s="876">
        <v>0</v>
      </c>
      <c r="G36" s="877">
        <f t="shared" si="10"/>
        <v>1</v>
      </c>
      <c r="H36" s="3117">
        <f t="shared" si="11"/>
        <v>2</v>
      </c>
      <c r="I36" s="3118">
        <f t="shared" si="11"/>
        <v>0</v>
      </c>
      <c r="J36" s="3119">
        <f t="shared" si="11"/>
        <v>2</v>
      </c>
    </row>
    <row r="37" spans="1:10" ht="30" customHeight="1" thickBot="1" x14ac:dyDescent="0.4">
      <c r="A37" s="3175" t="s">
        <v>13</v>
      </c>
      <c r="B37" s="3095">
        <f>SUM(B30:B36)</f>
        <v>6</v>
      </c>
      <c r="C37" s="3096">
        <f t="shared" ref="C37:G37" si="12">SUM(C30:C36)</f>
        <v>1</v>
      </c>
      <c r="D37" s="3097">
        <f t="shared" si="12"/>
        <v>7</v>
      </c>
      <c r="E37" s="3098">
        <f t="shared" si="12"/>
        <v>4</v>
      </c>
      <c r="F37" s="3096">
        <f t="shared" si="12"/>
        <v>0</v>
      </c>
      <c r="G37" s="3176">
        <f t="shared" si="12"/>
        <v>4</v>
      </c>
      <c r="H37" s="3095">
        <f>SUM(H30:H36)</f>
        <v>10</v>
      </c>
      <c r="I37" s="3096">
        <f>SUM(I30:I36)</f>
        <v>1</v>
      </c>
      <c r="J37" s="3097">
        <f>SUM(J30:J36)</f>
        <v>11</v>
      </c>
    </row>
    <row r="38" spans="1:10" ht="29.25" customHeight="1" thickBot="1" x14ac:dyDescent="0.4">
      <c r="A38" s="3177" t="s">
        <v>10</v>
      </c>
      <c r="B38" s="3178">
        <f t="shared" ref="B38:J38" si="13">B28</f>
        <v>159</v>
      </c>
      <c r="C38" s="3179">
        <f t="shared" si="13"/>
        <v>8</v>
      </c>
      <c r="D38" s="3180">
        <f t="shared" si="13"/>
        <v>167</v>
      </c>
      <c r="E38" s="3181">
        <f t="shared" si="13"/>
        <v>231</v>
      </c>
      <c r="F38" s="3179">
        <f t="shared" si="13"/>
        <v>5</v>
      </c>
      <c r="G38" s="3182">
        <f t="shared" si="13"/>
        <v>236</v>
      </c>
      <c r="H38" s="3178">
        <f t="shared" si="13"/>
        <v>390</v>
      </c>
      <c r="I38" s="3179">
        <f t="shared" si="13"/>
        <v>13</v>
      </c>
      <c r="J38" s="3180">
        <f t="shared" si="13"/>
        <v>403</v>
      </c>
    </row>
    <row r="39" spans="1:10" ht="29.25" customHeight="1" thickBot="1" x14ac:dyDescent="0.4">
      <c r="A39" s="3183" t="s">
        <v>14</v>
      </c>
      <c r="B39" s="3123">
        <f t="shared" ref="B39:J39" si="14">B37</f>
        <v>6</v>
      </c>
      <c r="C39" s="3124">
        <f t="shared" si="14"/>
        <v>1</v>
      </c>
      <c r="D39" s="3125">
        <f t="shared" si="14"/>
        <v>7</v>
      </c>
      <c r="E39" s="3184">
        <f t="shared" si="14"/>
        <v>4</v>
      </c>
      <c r="F39" s="3124">
        <f t="shared" si="14"/>
        <v>0</v>
      </c>
      <c r="G39" s="3185">
        <f t="shared" si="14"/>
        <v>4</v>
      </c>
      <c r="H39" s="3123">
        <f t="shared" si="14"/>
        <v>10</v>
      </c>
      <c r="I39" s="3124">
        <f t="shared" si="14"/>
        <v>1</v>
      </c>
      <c r="J39" s="3125">
        <f t="shared" si="14"/>
        <v>11</v>
      </c>
    </row>
    <row r="40" spans="1:10" ht="39" customHeight="1" thickBot="1" x14ac:dyDescent="0.4">
      <c r="A40" s="3186" t="s">
        <v>15</v>
      </c>
      <c r="B40" s="3187">
        <f t="shared" ref="B40:I40" si="15">SUM(B38:B39)</f>
        <v>165</v>
      </c>
      <c r="C40" s="3188">
        <f t="shared" si="15"/>
        <v>9</v>
      </c>
      <c r="D40" s="3189">
        <f t="shared" si="15"/>
        <v>174</v>
      </c>
      <c r="E40" s="3190">
        <f t="shared" si="15"/>
        <v>235</v>
      </c>
      <c r="F40" s="3188">
        <f t="shared" si="15"/>
        <v>5</v>
      </c>
      <c r="G40" s="3191">
        <f>SUM(G38:G39)</f>
        <v>240</v>
      </c>
      <c r="H40" s="3187">
        <f t="shared" si="15"/>
        <v>400</v>
      </c>
      <c r="I40" s="3188">
        <f t="shared" si="15"/>
        <v>14</v>
      </c>
      <c r="J40" s="3189">
        <f>SUM(J38:J39)</f>
        <v>414</v>
      </c>
    </row>
    <row r="41" spans="1:10" ht="100.5" hidden="1" customHeight="1" x14ac:dyDescent="0.35">
      <c r="A41" s="3675" t="s">
        <v>335</v>
      </c>
      <c r="B41" s="3675"/>
      <c r="C41" s="3675"/>
      <c r="D41" s="3675"/>
      <c r="E41" s="3675"/>
      <c r="F41" s="3675"/>
      <c r="G41" s="3675"/>
      <c r="H41" s="3675"/>
      <c r="I41" s="3675"/>
      <c r="J41" s="3675"/>
    </row>
    <row r="42" spans="1:10" ht="108" hidden="1" customHeight="1" x14ac:dyDescent="0.35">
      <c r="A42" s="3675" t="s">
        <v>336</v>
      </c>
      <c r="B42" s="3675"/>
      <c r="C42" s="3675"/>
      <c r="D42" s="3675"/>
      <c r="E42" s="3675"/>
      <c r="F42" s="3675"/>
      <c r="G42" s="3675"/>
      <c r="H42" s="3675"/>
      <c r="I42" s="3675"/>
      <c r="J42" s="3675"/>
    </row>
    <row r="43" spans="1:10" ht="26.25" customHeight="1" x14ac:dyDescent="0.35">
      <c r="A43" s="3675"/>
      <c r="B43" s="3675"/>
      <c r="C43" s="3675"/>
      <c r="D43" s="3675"/>
      <c r="E43" s="3675"/>
      <c r="F43" s="3675"/>
      <c r="G43" s="3675"/>
      <c r="H43" s="3675"/>
      <c r="I43" s="3675"/>
      <c r="J43" s="3675"/>
    </row>
    <row r="44" spans="1:10" x14ac:dyDescent="0.35">
      <c r="B44" s="440"/>
      <c r="C44" s="440"/>
      <c r="D44" s="440"/>
      <c r="E44" s="440"/>
      <c r="F44" s="440"/>
      <c r="G44" s="440"/>
      <c r="H44" s="440"/>
      <c r="I44" s="440"/>
      <c r="J44" s="440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50" zoomScaleNormal="50" workbookViewId="0">
      <selection activeCell="R40" sqref="R40"/>
    </sheetView>
  </sheetViews>
  <sheetFormatPr defaultColWidth="9.140625" defaultRowHeight="25.5" x14ac:dyDescent="0.35"/>
  <cols>
    <col min="1" max="1" width="106.5703125" style="430" bestFit="1" customWidth="1"/>
    <col min="2" max="2" width="16.28515625" style="430" customWidth="1"/>
    <col min="3" max="3" width="12.140625" style="430" customWidth="1"/>
    <col min="4" max="4" width="11" style="430" customWidth="1"/>
    <col min="5" max="5" width="14.140625" style="430" customWidth="1"/>
    <col min="6" max="6" width="12.5703125" style="430" customWidth="1"/>
    <col min="7" max="7" width="9.5703125" style="430" customWidth="1"/>
    <col min="8" max="8" width="15.5703125" style="430" customWidth="1"/>
    <col min="9" max="9" width="12.5703125" style="430" customWidth="1"/>
    <col min="10" max="10" width="10.85546875" style="430" customWidth="1"/>
    <col min="11" max="11" width="14.28515625" style="430" customWidth="1"/>
    <col min="12" max="12" width="13.140625" style="430" customWidth="1"/>
    <col min="13" max="15" width="10.7109375" style="430" customWidth="1"/>
    <col min="16" max="16" width="9.140625" style="430"/>
    <col min="17" max="17" width="12.85546875" style="430" customWidth="1"/>
    <col min="18" max="18" width="23.42578125" style="430" customWidth="1"/>
    <col min="19" max="20" width="9.140625" style="430"/>
    <col min="21" max="21" width="10.5703125" style="430" bestFit="1" customWidth="1"/>
    <col min="22" max="22" width="11.28515625" style="430" customWidth="1"/>
    <col min="23" max="16384" width="9.140625" style="430"/>
  </cols>
  <sheetData>
    <row r="1" spans="1:20" ht="21.75" customHeight="1" x14ac:dyDescent="0.35">
      <c r="A1" s="3684"/>
      <c r="B1" s="3684"/>
      <c r="C1" s="3684"/>
      <c r="D1" s="3684"/>
      <c r="E1" s="3684"/>
      <c r="F1" s="3684"/>
      <c r="G1" s="3684"/>
      <c r="H1" s="3684"/>
      <c r="I1" s="3684"/>
      <c r="J1" s="3684"/>
      <c r="K1" s="3684"/>
      <c r="L1" s="3684"/>
      <c r="M1" s="3684"/>
      <c r="N1" s="3684"/>
      <c r="O1" s="3684"/>
      <c r="P1" s="3684"/>
      <c r="Q1" s="3684"/>
      <c r="R1" s="3684"/>
      <c r="S1" s="3684"/>
      <c r="T1" s="3684"/>
    </row>
    <row r="2" spans="1:20" ht="33.75" customHeight="1" x14ac:dyDescent="0.35">
      <c r="A2" s="3684" t="s">
        <v>78</v>
      </c>
      <c r="B2" s="3684"/>
      <c r="C2" s="3684"/>
      <c r="D2" s="3684"/>
      <c r="E2" s="3684"/>
      <c r="F2" s="3684"/>
      <c r="G2" s="3684"/>
      <c r="H2" s="3684"/>
      <c r="I2" s="3684"/>
      <c r="J2" s="3684"/>
      <c r="K2" s="3684"/>
      <c r="L2" s="3684"/>
      <c r="M2" s="3684"/>
      <c r="N2" s="3451"/>
      <c r="O2" s="3451"/>
    </row>
    <row r="3" spans="1:20" ht="21.75" customHeight="1" x14ac:dyDescent="0.35">
      <c r="A3" s="3684" t="s">
        <v>79</v>
      </c>
      <c r="B3" s="3684"/>
      <c r="C3" s="3684"/>
      <c r="D3" s="3684"/>
      <c r="E3" s="3684"/>
      <c r="F3" s="3684"/>
      <c r="G3" s="3684"/>
      <c r="H3" s="3684"/>
      <c r="I3" s="3684"/>
      <c r="J3" s="3684"/>
      <c r="K3" s="3684"/>
      <c r="L3" s="3684"/>
      <c r="M3" s="3684"/>
      <c r="N3" s="3451"/>
      <c r="O3" s="3451"/>
    </row>
    <row r="4" spans="1:20" ht="29.25" customHeight="1" x14ac:dyDescent="0.35">
      <c r="A4" s="3866" t="s">
        <v>322</v>
      </c>
      <c r="B4" s="3866"/>
      <c r="C4" s="3866"/>
      <c r="D4" s="3866"/>
      <c r="E4" s="3866"/>
      <c r="F4" s="3866"/>
      <c r="G4" s="3866"/>
      <c r="H4" s="3866"/>
      <c r="I4" s="3866"/>
      <c r="J4" s="3866"/>
      <c r="K4" s="3866"/>
      <c r="L4" s="3866"/>
      <c r="M4" s="3866"/>
      <c r="N4" s="3451"/>
      <c r="O4" s="3451"/>
    </row>
    <row r="5" spans="1:20" ht="24.75" customHeight="1" x14ac:dyDescent="0.35">
      <c r="A5" s="3679" t="s">
        <v>389</v>
      </c>
      <c r="B5" s="3679"/>
      <c r="C5" s="3679"/>
      <c r="D5" s="3679"/>
      <c r="E5" s="3679"/>
      <c r="F5" s="3679"/>
      <c r="G5" s="3679"/>
      <c r="H5" s="3679"/>
      <c r="I5" s="3679"/>
      <c r="J5" s="3679"/>
      <c r="K5" s="3679"/>
      <c r="L5" s="3679"/>
      <c r="M5" s="3679"/>
      <c r="N5" s="3451"/>
      <c r="O5" s="3451"/>
    </row>
    <row r="6" spans="1:20" ht="15.75" customHeight="1" thickBot="1" x14ac:dyDescent="0.4">
      <c r="A6" s="433"/>
    </row>
    <row r="7" spans="1:20" ht="35.25" customHeight="1" thickBot="1" x14ac:dyDescent="0.4">
      <c r="A7" s="3835" t="s">
        <v>9</v>
      </c>
      <c r="B7" s="3863" t="s">
        <v>19</v>
      </c>
      <c r="C7" s="3864"/>
      <c r="D7" s="3865"/>
      <c r="E7" s="3863" t="s">
        <v>20</v>
      </c>
      <c r="F7" s="3864"/>
      <c r="G7" s="3865"/>
      <c r="H7" s="3863" t="s">
        <v>29</v>
      </c>
      <c r="I7" s="3864"/>
      <c r="J7" s="3865"/>
      <c r="K7" s="3843" t="s">
        <v>21</v>
      </c>
      <c r="L7" s="3721"/>
      <c r="M7" s="3844"/>
      <c r="N7" s="434"/>
      <c r="O7" s="434"/>
    </row>
    <row r="8" spans="1:20" ht="26.25" customHeight="1" thickBot="1" x14ac:dyDescent="0.4">
      <c r="A8" s="3673"/>
      <c r="B8" s="3867" t="s">
        <v>5</v>
      </c>
      <c r="C8" s="3868"/>
      <c r="D8" s="3869"/>
      <c r="E8" s="3867" t="s">
        <v>5</v>
      </c>
      <c r="F8" s="3868"/>
      <c r="G8" s="3869"/>
      <c r="H8" s="3867" t="s">
        <v>5</v>
      </c>
      <c r="I8" s="3868"/>
      <c r="J8" s="3869"/>
      <c r="K8" s="3845"/>
      <c r="L8" s="3723"/>
      <c r="M8" s="3724"/>
      <c r="N8" s="434"/>
      <c r="O8" s="434"/>
    </row>
    <row r="9" spans="1:20" ht="90.75" customHeight="1" thickBot="1" x14ac:dyDescent="0.4">
      <c r="A9" s="3673"/>
      <c r="B9" s="3055" t="s">
        <v>26</v>
      </c>
      <c r="C9" s="3056" t="s">
        <v>27</v>
      </c>
      <c r="D9" s="3057" t="s">
        <v>4</v>
      </c>
      <c r="E9" s="3055" t="s">
        <v>26</v>
      </c>
      <c r="F9" s="3056" t="s">
        <v>27</v>
      </c>
      <c r="G9" s="3057" t="s">
        <v>4</v>
      </c>
      <c r="H9" s="3055" t="s">
        <v>26</v>
      </c>
      <c r="I9" s="3056" t="s">
        <v>27</v>
      </c>
      <c r="J9" s="3057" t="s">
        <v>4</v>
      </c>
      <c r="K9" s="3055" t="s">
        <v>26</v>
      </c>
      <c r="L9" s="3056" t="s">
        <v>27</v>
      </c>
      <c r="M9" s="3057" t="s">
        <v>4</v>
      </c>
      <c r="N9" s="434"/>
      <c r="O9" s="434"/>
    </row>
    <row r="10" spans="1:20" ht="27" customHeight="1" x14ac:dyDescent="0.35">
      <c r="A10" s="3058" t="s">
        <v>22</v>
      </c>
      <c r="B10" s="2116"/>
      <c r="C10" s="2126"/>
      <c r="D10" s="2127"/>
      <c r="E10" s="2116"/>
      <c r="F10" s="2126"/>
      <c r="G10" s="2127"/>
      <c r="H10" s="2116"/>
      <c r="I10" s="2126"/>
      <c r="J10" s="2127"/>
      <c r="K10" s="3452"/>
      <c r="L10" s="3453"/>
      <c r="M10" s="3454"/>
      <c r="N10" s="434"/>
      <c r="O10" s="434"/>
    </row>
    <row r="11" spans="1:20" ht="31.5" customHeight="1" x14ac:dyDescent="0.35">
      <c r="A11" s="3063" t="s">
        <v>53</v>
      </c>
      <c r="B11" s="1654">
        <f>B21+B30</f>
        <v>13</v>
      </c>
      <c r="C11" s="876">
        <f>C21+C30</f>
        <v>28</v>
      </c>
      <c r="D11" s="878">
        <f>B11+C11</f>
        <v>41</v>
      </c>
      <c r="E11" s="1654">
        <f>E21+E30</f>
        <v>24</v>
      </c>
      <c r="F11" s="876">
        <f>F21+F30</f>
        <v>22</v>
      </c>
      <c r="G11" s="878">
        <f>E11+F11</f>
        <v>46</v>
      </c>
      <c r="H11" s="1654">
        <f>H21+H30</f>
        <v>29</v>
      </c>
      <c r="I11" s="876">
        <f>I21+I30</f>
        <v>22</v>
      </c>
      <c r="J11" s="878">
        <f>H11+I11</f>
        <v>51</v>
      </c>
      <c r="K11" s="3117">
        <f>SUM(B11+E11+H11)</f>
        <v>66</v>
      </c>
      <c r="L11" s="3118">
        <f>SUM(C11+F11+I11)</f>
        <v>72</v>
      </c>
      <c r="M11" s="3119">
        <f>SUM(K11:L11)</f>
        <v>138</v>
      </c>
      <c r="N11" s="434"/>
      <c r="O11" s="434"/>
    </row>
    <row r="12" spans="1:20" ht="24.95" customHeight="1" x14ac:dyDescent="0.35">
      <c r="A12" s="3143" t="s">
        <v>54</v>
      </c>
      <c r="B12" s="1654">
        <f t="shared" ref="B12:C17" si="0">B22+B31</f>
        <v>0</v>
      </c>
      <c r="C12" s="876">
        <f t="shared" si="0"/>
        <v>26</v>
      </c>
      <c r="D12" s="878">
        <f>B12+C12</f>
        <v>26</v>
      </c>
      <c r="E12" s="1654">
        <f t="shared" ref="E12:F17" si="1">E22+E31</f>
        <v>0</v>
      </c>
      <c r="F12" s="876">
        <f t="shared" si="1"/>
        <v>7</v>
      </c>
      <c r="G12" s="878">
        <f>E12+F12</f>
        <v>7</v>
      </c>
      <c r="H12" s="1654">
        <f t="shared" ref="H12:I17" si="2">H22+H31</f>
        <v>0</v>
      </c>
      <c r="I12" s="876">
        <f t="shared" si="2"/>
        <v>19</v>
      </c>
      <c r="J12" s="878">
        <f>H12+I12</f>
        <v>19</v>
      </c>
      <c r="K12" s="3117">
        <f>SUM(B12+E12+H12)</f>
        <v>0</v>
      </c>
      <c r="L12" s="3118">
        <f>SUM(C12+F12+I12)</f>
        <v>52</v>
      </c>
      <c r="M12" s="3119">
        <f t="shared" ref="M12:M16" si="3">SUM(K12:L12)</f>
        <v>52</v>
      </c>
      <c r="N12" s="434"/>
      <c r="O12" s="434"/>
    </row>
    <row r="13" spans="1:20" ht="24.95" customHeight="1" x14ac:dyDescent="0.35">
      <c r="A13" s="3063" t="s">
        <v>81</v>
      </c>
      <c r="B13" s="1654">
        <f t="shared" si="0"/>
        <v>0</v>
      </c>
      <c r="C13" s="876">
        <f t="shared" si="0"/>
        <v>0</v>
      </c>
      <c r="D13" s="878">
        <f t="shared" ref="D13:D16" si="4">B13+C13</f>
        <v>0</v>
      </c>
      <c r="E13" s="1654">
        <f t="shared" si="1"/>
        <v>0</v>
      </c>
      <c r="F13" s="876">
        <f t="shared" si="1"/>
        <v>8</v>
      </c>
      <c r="G13" s="878">
        <f t="shared" ref="G13:G16" si="5">E13+F13</f>
        <v>8</v>
      </c>
      <c r="H13" s="1654">
        <f t="shared" si="2"/>
        <v>5</v>
      </c>
      <c r="I13" s="876">
        <f t="shared" si="2"/>
        <v>16</v>
      </c>
      <c r="J13" s="878">
        <f t="shared" ref="J13:J16" si="6">H13+I13</f>
        <v>21</v>
      </c>
      <c r="K13" s="3117">
        <f t="shared" ref="K13:L16" si="7">SUM(B13+E13+H13)</f>
        <v>5</v>
      </c>
      <c r="L13" s="3118">
        <f t="shared" si="7"/>
        <v>24</v>
      </c>
      <c r="M13" s="3119">
        <f t="shared" si="3"/>
        <v>29</v>
      </c>
      <c r="N13" s="434"/>
      <c r="O13" s="434"/>
    </row>
    <row r="14" spans="1:20" ht="24.95" customHeight="1" x14ac:dyDescent="0.35">
      <c r="A14" s="3142" t="s">
        <v>28</v>
      </c>
      <c r="B14" s="1654">
        <f t="shared" si="0"/>
        <v>0</v>
      </c>
      <c r="C14" s="876">
        <f t="shared" si="0"/>
        <v>51</v>
      </c>
      <c r="D14" s="878">
        <f>B14+C14</f>
        <v>51</v>
      </c>
      <c r="E14" s="1654">
        <f t="shared" si="1"/>
        <v>6</v>
      </c>
      <c r="F14" s="876">
        <f t="shared" si="1"/>
        <v>72</v>
      </c>
      <c r="G14" s="878">
        <f>E14+F14</f>
        <v>78</v>
      </c>
      <c r="H14" s="1654">
        <f t="shared" si="2"/>
        <v>5</v>
      </c>
      <c r="I14" s="876">
        <f t="shared" si="2"/>
        <v>70</v>
      </c>
      <c r="J14" s="878">
        <f>H14+I14</f>
        <v>75</v>
      </c>
      <c r="K14" s="3117">
        <f>SUM(B14+E14+H14)</f>
        <v>11</v>
      </c>
      <c r="L14" s="3118">
        <f>SUM(C14+F14+I14)</f>
        <v>193</v>
      </c>
      <c r="M14" s="3119">
        <f t="shared" si="3"/>
        <v>204</v>
      </c>
      <c r="N14" s="434"/>
      <c r="O14" s="434"/>
    </row>
    <row r="15" spans="1:20" ht="29.25" customHeight="1" x14ac:dyDescent="0.35">
      <c r="A15" s="3063" t="s">
        <v>82</v>
      </c>
      <c r="B15" s="1654">
        <f t="shared" si="0"/>
        <v>0</v>
      </c>
      <c r="C15" s="876">
        <f t="shared" si="0"/>
        <v>0</v>
      </c>
      <c r="D15" s="878">
        <f>B15+C15</f>
        <v>0</v>
      </c>
      <c r="E15" s="1654">
        <f t="shared" si="1"/>
        <v>0</v>
      </c>
      <c r="F15" s="876">
        <f t="shared" si="1"/>
        <v>0</v>
      </c>
      <c r="G15" s="878">
        <f>E15+F15</f>
        <v>0</v>
      </c>
      <c r="H15" s="1654">
        <f t="shared" si="2"/>
        <v>5</v>
      </c>
      <c r="I15" s="876">
        <f t="shared" si="2"/>
        <v>1</v>
      </c>
      <c r="J15" s="878">
        <f>H15+I15</f>
        <v>6</v>
      </c>
      <c r="K15" s="3117">
        <f>SUM(B15+E15+H15)</f>
        <v>5</v>
      </c>
      <c r="L15" s="3118">
        <f>SUM(C15+F15+I15)</f>
        <v>1</v>
      </c>
      <c r="M15" s="3119">
        <f t="shared" si="3"/>
        <v>6</v>
      </c>
      <c r="N15" s="434"/>
      <c r="O15" s="434"/>
    </row>
    <row r="16" spans="1:20" ht="33.75" customHeight="1" x14ac:dyDescent="0.35">
      <c r="A16" s="3063" t="s">
        <v>135</v>
      </c>
      <c r="B16" s="1654">
        <f t="shared" si="0"/>
        <v>0</v>
      </c>
      <c r="C16" s="876">
        <f t="shared" si="0"/>
        <v>0</v>
      </c>
      <c r="D16" s="878">
        <f t="shared" si="4"/>
        <v>0</v>
      </c>
      <c r="E16" s="1654">
        <f t="shared" si="1"/>
        <v>0</v>
      </c>
      <c r="F16" s="876">
        <f t="shared" si="1"/>
        <v>0</v>
      </c>
      <c r="G16" s="878">
        <f t="shared" si="5"/>
        <v>0</v>
      </c>
      <c r="H16" s="1654">
        <f t="shared" si="2"/>
        <v>0</v>
      </c>
      <c r="I16" s="876">
        <f t="shared" si="2"/>
        <v>0</v>
      </c>
      <c r="J16" s="878">
        <f t="shared" si="6"/>
        <v>0</v>
      </c>
      <c r="K16" s="3117">
        <f t="shared" si="7"/>
        <v>0</v>
      </c>
      <c r="L16" s="3118">
        <f t="shared" si="7"/>
        <v>0</v>
      </c>
      <c r="M16" s="3119">
        <f t="shared" si="3"/>
        <v>0</v>
      </c>
      <c r="N16" s="434"/>
      <c r="O16" s="434"/>
    </row>
    <row r="17" spans="1:15" ht="29.25" customHeight="1" x14ac:dyDescent="0.35">
      <c r="A17" s="3143" t="s">
        <v>52</v>
      </c>
      <c r="B17" s="1654">
        <f t="shared" si="0"/>
        <v>10</v>
      </c>
      <c r="C17" s="876">
        <f t="shared" si="0"/>
        <v>7</v>
      </c>
      <c r="D17" s="878">
        <f>B17+C17</f>
        <v>17</v>
      </c>
      <c r="E17" s="1654">
        <f t="shared" si="1"/>
        <v>15</v>
      </c>
      <c r="F17" s="876">
        <f t="shared" si="1"/>
        <v>2</v>
      </c>
      <c r="G17" s="878">
        <f>E17+F17</f>
        <v>17</v>
      </c>
      <c r="H17" s="1654">
        <f t="shared" si="2"/>
        <v>25</v>
      </c>
      <c r="I17" s="876">
        <f t="shared" si="2"/>
        <v>9</v>
      </c>
      <c r="J17" s="878">
        <f>H17+I17</f>
        <v>34</v>
      </c>
      <c r="K17" s="3117">
        <f>SUM(B17+E17+H17)</f>
        <v>50</v>
      </c>
      <c r="L17" s="3118">
        <f>SUM(C17+F17+I17)</f>
        <v>18</v>
      </c>
      <c r="M17" s="3119">
        <f>SUM(K17:L17)</f>
        <v>68</v>
      </c>
      <c r="N17" s="434"/>
      <c r="O17" s="434"/>
    </row>
    <row r="18" spans="1:15" ht="29.25" customHeight="1" thickBot="1" x14ac:dyDescent="0.4">
      <c r="A18" s="3066" t="s">
        <v>12</v>
      </c>
      <c r="B18" s="3095">
        <f>SUM(B11:B17)</f>
        <v>23</v>
      </c>
      <c r="C18" s="3096">
        <f t="shared" ref="C18:J18" si="8">SUM(C11:C17)</f>
        <v>112</v>
      </c>
      <c r="D18" s="3097">
        <f t="shared" si="8"/>
        <v>135</v>
      </c>
      <c r="E18" s="3095">
        <f t="shared" si="8"/>
        <v>45</v>
      </c>
      <c r="F18" s="3096">
        <f t="shared" si="8"/>
        <v>111</v>
      </c>
      <c r="G18" s="3097">
        <f t="shared" si="8"/>
        <v>156</v>
      </c>
      <c r="H18" s="3095">
        <f t="shared" si="8"/>
        <v>69</v>
      </c>
      <c r="I18" s="3096">
        <f t="shared" si="8"/>
        <v>137</v>
      </c>
      <c r="J18" s="3097">
        <f t="shared" si="8"/>
        <v>206</v>
      </c>
      <c r="K18" s="3095">
        <f>SUM(K11:K17)</f>
        <v>137</v>
      </c>
      <c r="L18" s="3096">
        <f t="shared" ref="L18:M18" si="9">SUM(L11:L17)</f>
        <v>360</v>
      </c>
      <c r="M18" s="3097">
        <f t="shared" si="9"/>
        <v>497</v>
      </c>
      <c r="N18" s="434"/>
      <c r="O18" s="434"/>
    </row>
    <row r="19" spans="1:15" ht="24.95" customHeight="1" x14ac:dyDescent="0.35">
      <c r="A19" s="3071" t="s">
        <v>23</v>
      </c>
      <c r="B19" s="3192"/>
      <c r="C19" s="3193"/>
      <c r="D19" s="3194"/>
      <c r="E19" s="3192"/>
      <c r="F19" s="3193"/>
      <c r="G19" s="3194"/>
      <c r="H19" s="3192"/>
      <c r="I19" s="3193"/>
      <c r="J19" s="3194"/>
      <c r="K19" s="3192"/>
      <c r="L19" s="3193"/>
      <c r="M19" s="3194"/>
      <c r="N19" s="434"/>
      <c r="O19" s="434"/>
    </row>
    <row r="20" spans="1:15" ht="24.95" customHeight="1" x14ac:dyDescent="0.35">
      <c r="A20" s="3078" t="s">
        <v>11</v>
      </c>
      <c r="B20" s="3456"/>
      <c r="C20" s="3083"/>
      <c r="D20" s="3081"/>
      <c r="E20" s="3456"/>
      <c r="F20" s="3083"/>
      <c r="G20" s="3081"/>
      <c r="H20" s="3456"/>
      <c r="I20" s="3083"/>
      <c r="J20" s="3081"/>
      <c r="K20" s="3456"/>
      <c r="L20" s="3080"/>
      <c r="M20" s="3457"/>
      <c r="N20" s="435"/>
      <c r="O20" s="435"/>
    </row>
    <row r="21" spans="1:15" ht="24.95" customHeight="1" x14ac:dyDescent="0.35">
      <c r="A21" s="3063" t="s">
        <v>53</v>
      </c>
      <c r="B21" s="1654">
        <v>13</v>
      </c>
      <c r="C21" s="876">
        <v>27</v>
      </c>
      <c r="D21" s="878">
        <f>SUM(B21:C21)</f>
        <v>40</v>
      </c>
      <c r="E21" s="1654">
        <v>24</v>
      </c>
      <c r="F21" s="876">
        <v>22</v>
      </c>
      <c r="G21" s="878">
        <f>SUM(E21:F21)</f>
        <v>46</v>
      </c>
      <c r="H21" s="1654">
        <v>29</v>
      </c>
      <c r="I21" s="876">
        <v>22</v>
      </c>
      <c r="J21" s="878">
        <f>SUM(H21:I21)</f>
        <v>51</v>
      </c>
      <c r="K21" s="3117">
        <f t="shared" ref="K21:M26" si="10">B21+E21+H21</f>
        <v>66</v>
      </c>
      <c r="L21" s="3118">
        <f t="shared" si="10"/>
        <v>71</v>
      </c>
      <c r="M21" s="3119">
        <f t="shared" si="10"/>
        <v>137</v>
      </c>
      <c r="N21" s="436"/>
      <c r="O21" s="436"/>
    </row>
    <row r="22" spans="1:15" ht="33" customHeight="1" x14ac:dyDescent="0.35">
      <c r="A22" s="3143" t="s">
        <v>54</v>
      </c>
      <c r="B22" s="1654">
        <v>0</v>
      </c>
      <c r="C22" s="876">
        <v>26</v>
      </c>
      <c r="D22" s="878">
        <f t="shared" ref="D22:D27" si="11">SUM(B22:C22)</f>
        <v>26</v>
      </c>
      <c r="E22" s="1654">
        <v>0</v>
      </c>
      <c r="F22" s="876">
        <v>7</v>
      </c>
      <c r="G22" s="878">
        <f>SUM(E22:F22)</f>
        <v>7</v>
      </c>
      <c r="H22" s="1654">
        <v>0</v>
      </c>
      <c r="I22" s="876">
        <v>19</v>
      </c>
      <c r="J22" s="878">
        <f>SUM(H22:I22)</f>
        <v>19</v>
      </c>
      <c r="K22" s="3117">
        <f t="shared" si="10"/>
        <v>0</v>
      </c>
      <c r="L22" s="3118">
        <f t="shared" si="10"/>
        <v>52</v>
      </c>
      <c r="M22" s="3119">
        <f t="shared" si="10"/>
        <v>52</v>
      </c>
      <c r="N22" s="436"/>
      <c r="O22" s="436"/>
    </row>
    <row r="23" spans="1:15" ht="24.95" customHeight="1" x14ac:dyDescent="0.35">
      <c r="A23" s="3063" t="s">
        <v>81</v>
      </c>
      <c r="B23" s="1654">
        <v>0</v>
      </c>
      <c r="C23" s="876">
        <v>0</v>
      </c>
      <c r="D23" s="878">
        <f t="shared" si="11"/>
        <v>0</v>
      </c>
      <c r="E23" s="1654">
        <v>0</v>
      </c>
      <c r="F23" s="876">
        <v>8</v>
      </c>
      <c r="G23" s="878">
        <f>SUM(E23:F23)</f>
        <v>8</v>
      </c>
      <c r="H23" s="1654">
        <v>5</v>
      </c>
      <c r="I23" s="876">
        <v>14</v>
      </c>
      <c r="J23" s="878">
        <f>SUM(H23:I23)</f>
        <v>19</v>
      </c>
      <c r="K23" s="3117">
        <f t="shared" si="10"/>
        <v>5</v>
      </c>
      <c r="L23" s="3118">
        <f t="shared" si="10"/>
        <v>22</v>
      </c>
      <c r="M23" s="3119">
        <f t="shared" si="10"/>
        <v>27</v>
      </c>
      <c r="N23" s="436"/>
      <c r="O23" s="436"/>
    </row>
    <row r="24" spans="1:15" ht="24.95" customHeight="1" x14ac:dyDescent="0.35">
      <c r="A24" s="3142" t="s">
        <v>28</v>
      </c>
      <c r="B24" s="1654">
        <v>0</v>
      </c>
      <c r="C24" s="876">
        <v>51</v>
      </c>
      <c r="D24" s="878">
        <f t="shared" si="11"/>
        <v>51</v>
      </c>
      <c r="E24" s="1654">
        <v>5</v>
      </c>
      <c r="F24" s="876">
        <v>71</v>
      </c>
      <c r="G24" s="878">
        <f>SUM(E24:F24)</f>
        <v>76</v>
      </c>
      <c r="H24" s="1654">
        <v>5</v>
      </c>
      <c r="I24" s="876">
        <v>70</v>
      </c>
      <c r="J24" s="878">
        <f>SUM(H24:I24)</f>
        <v>75</v>
      </c>
      <c r="K24" s="3117">
        <f t="shared" si="10"/>
        <v>10</v>
      </c>
      <c r="L24" s="3118">
        <f t="shared" si="10"/>
        <v>192</v>
      </c>
      <c r="M24" s="3119">
        <f t="shared" si="10"/>
        <v>202</v>
      </c>
      <c r="N24" s="436"/>
      <c r="O24" s="436"/>
    </row>
    <row r="25" spans="1:15" ht="30.75" customHeight="1" x14ac:dyDescent="0.35">
      <c r="A25" s="3063" t="s">
        <v>82</v>
      </c>
      <c r="B25" s="1654">
        <v>0</v>
      </c>
      <c r="C25" s="876">
        <v>0</v>
      </c>
      <c r="D25" s="878">
        <f t="shared" si="11"/>
        <v>0</v>
      </c>
      <c r="E25" s="1654">
        <v>0</v>
      </c>
      <c r="F25" s="876">
        <v>0</v>
      </c>
      <c r="G25" s="878">
        <f t="shared" ref="G25:G26" si="12">SUM(E25:F25)</f>
        <v>0</v>
      </c>
      <c r="H25" s="1654">
        <v>4</v>
      </c>
      <c r="I25" s="876">
        <v>1</v>
      </c>
      <c r="J25" s="878">
        <f t="shared" ref="J25:J26" si="13">SUM(H25:I25)</f>
        <v>5</v>
      </c>
      <c r="K25" s="3117">
        <f t="shared" si="10"/>
        <v>4</v>
      </c>
      <c r="L25" s="3118">
        <f t="shared" si="10"/>
        <v>1</v>
      </c>
      <c r="M25" s="3119">
        <f t="shared" si="10"/>
        <v>5</v>
      </c>
      <c r="N25" s="436"/>
      <c r="O25" s="436"/>
    </row>
    <row r="26" spans="1:15" ht="32.25" customHeight="1" x14ac:dyDescent="0.35">
      <c r="A26" s="3063" t="s">
        <v>135</v>
      </c>
      <c r="B26" s="1654">
        <v>0</v>
      </c>
      <c r="C26" s="876">
        <v>0</v>
      </c>
      <c r="D26" s="878">
        <f t="shared" si="11"/>
        <v>0</v>
      </c>
      <c r="E26" s="1654">
        <v>0</v>
      </c>
      <c r="F26" s="876">
        <v>0</v>
      </c>
      <c r="G26" s="878">
        <f t="shared" si="12"/>
        <v>0</v>
      </c>
      <c r="H26" s="1654">
        <v>0</v>
      </c>
      <c r="I26" s="876">
        <v>0</v>
      </c>
      <c r="J26" s="878">
        <f t="shared" si="13"/>
        <v>0</v>
      </c>
      <c r="K26" s="3117">
        <f t="shared" si="10"/>
        <v>0</v>
      </c>
      <c r="L26" s="3118">
        <f t="shared" si="10"/>
        <v>0</v>
      </c>
      <c r="M26" s="3119">
        <f t="shared" si="10"/>
        <v>0</v>
      </c>
      <c r="N26" s="436"/>
      <c r="O26" s="436"/>
    </row>
    <row r="27" spans="1:15" s="431" customFormat="1" ht="32.25" customHeight="1" x14ac:dyDescent="0.35">
      <c r="A27" s="3143" t="s">
        <v>52</v>
      </c>
      <c r="B27" s="1654">
        <v>10</v>
      </c>
      <c r="C27" s="876">
        <v>7</v>
      </c>
      <c r="D27" s="878">
        <f t="shared" si="11"/>
        <v>17</v>
      </c>
      <c r="E27" s="1654">
        <v>15</v>
      </c>
      <c r="F27" s="876">
        <v>2</v>
      </c>
      <c r="G27" s="878">
        <f>SUM(E27:F27)</f>
        <v>17</v>
      </c>
      <c r="H27" s="1654">
        <v>22</v>
      </c>
      <c r="I27" s="876">
        <v>8</v>
      </c>
      <c r="J27" s="878">
        <f>SUM(H27:I27)</f>
        <v>30</v>
      </c>
      <c r="K27" s="3117">
        <f>B27+E27+H27</f>
        <v>47</v>
      </c>
      <c r="L27" s="3118">
        <f>C27+F27+I27</f>
        <v>17</v>
      </c>
      <c r="M27" s="3119">
        <f>D27+G27+J27</f>
        <v>64</v>
      </c>
      <c r="N27" s="442"/>
      <c r="O27" s="442"/>
    </row>
    <row r="28" spans="1:15" ht="29.25" customHeight="1" thickBot="1" x14ac:dyDescent="0.4">
      <c r="A28" s="3195" t="s">
        <v>8</v>
      </c>
      <c r="B28" s="3095">
        <f>SUM(B21:B27)</f>
        <v>23</v>
      </c>
      <c r="C28" s="3096">
        <f t="shared" ref="C28:J28" si="14">SUM(C21:C27)</f>
        <v>111</v>
      </c>
      <c r="D28" s="3097">
        <f t="shared" si="14"/>
        <v>134</v>
      </c>
      <c r="E28" s="3095">
        <f t="shared" si="14"/>
        <v>44</v>
      </c>
      <c r="F28" s="3096">
        <f t="shared" si="14"/>
        <v>110</v>
      </c>
      <c r="G28" s="3097">
        <f t="shared" si="14"/>
        <v>154</v>
      </c>
      <c r="H28" s="3095">
        <f t="shared" si="14"/>
        <v>65</v>
      </c>
      <c r="I28" s="3096">
        <f t="shared" si="14"/>
        <v>134</v>
      </c>
      <c r="J28" s="3097">
        <f t="shared" si="14"/>
        <v>199</v>
      </c>
      <c r="K28" s="3095">
        <f>SUM(K21:K27)</f>
        <v>132</v>
      </c>
      <c r="L28" s="3096">
        <f t="shared" ref="L28:M28" si="15">SUM(L21:L27)</f>
        <v>355</v>
      </c>
      <c r="M28" s="3097">
        <f t="shared" si="15"/>
        <v>487</v>
      </c>
      <c r="N28" s="437"/>
      <c r="O28" s="437"/>
    </row>
    <row r="29" spans="1:15" ht="28.5" customHeight="1" x14ac:dyDescent="0.35">
      <c r="A29" s="3086" t="s">
        <v>25</v>
      </c>
      <c r="B29" s="3134"/>
      <c r="C29" s="3135"/>
      <c r="D29" s="3136"/>
      <c r="E29" s="3134"/>
      <c r="F29" s="3135"/>
      <c r="G29" s="3136"/>
      <c r="H29" s="3134"/>
      <c r="I29" s="3135"/>
      <c r="J29" s="3136"/>
      <c r="K29" s="3196"/>
      <c r="L29" s="3197"/>
      <c r="M29" s="3198"/>
      <c r="N29" s="436"/>
      <c r="O29" s="436"/>
    </row>
    <row r="30" spans="1:15" ht="30" customHeight="1" x14ac:dyDescent="0.35">
      <c r="A30" s="3063" t="s">
        <v>53</v>
      </c>
      <c r="B30" s="1654">
        <v>0</v>
      </c>
      <c r="C30" s="876">
        <v>1</v>
      </c>
      <c r="D30" s="878">
        <f>SUM(B30:C30)</f>
        <v>1</v>
      </c>
      <c r="E30" s="1654">
        <v>0</v>
      </c>
      <c r="F30" s="876">
        <v>0</v>
      </c>
      <c r="G30" s="878">
        <f>SUM(E30:F30)</f>
        <v>0</v>
      </c>
      <c r="H30" s="1654">
        <v>0</v>
      </c>
      <c r="I30" s="876">
        <v>0</v>
      </c>
      <c r="J30" s="878">
        <f>SUM(H30:I30)</f>
        <v>0</v>
      </c>
      <c r="K30" s="3117">
        <f>B30+E30+H30</f>
        <v>0</v>
      </c>
      <c r="L30" s="3118">
        <f>C30+F30+I30</f>
        <v>1</v>
      </c>
      <c r="M30" s="3119">
        <f>D30+G30+J30</f>
        <v>1</v>
      </c>
      <c r="N30" s="436"/>
      <c r="O30" s="436"/>
    </row>
    <row r="31" spans="1:15" ht="26.25" x14ac:dyDescent="0.35">
      <c r="A31" s="3143" t="s">
        <v>54</v>
      </c>
      <c r="B31" s="1654">
        <v>0</v>
      </c>
      <c r="C31" s="876">
        <v>0</v>
      </c>
      <c r="D31" s="878">
        <f>SUM(B31:C31)</f>
        <v>0</v>
      </c>
      <c r="E31" s="1654">
        <v>0</v>
      </c>
      <c r="F31" s="876">
        <v>0</v>
      </c>
      <c r="G31" s="878">
        <f>SUM(E31:F31)</f>
        <v>0</v>
      </c>
      <c r="H31" s="1654">
        <v>0</v>
      </c>
      <c r="I31" s="876">
        <v>0</v>
      </c>
      <c r="J31" s="878">
        <f>SUM(H31:I31)</f>
        <v>0</v>
      </c>
      <c r="K31" s="3117">
        <f t="shared" ref="K31:M36" si="16">B31+E31+H31</f>
        <v>0</v>
      </c>
      <c r="L31" s="3118">
        <f t="shared" si="16"/>
        <v>0</v>
      </c>
      <c r="M31" s="3119">
        <f t="shared" si="16"/>
        <v>0</v>
      </c>
      <c r="N31" s="438"/>
      <c r="O31" s="438"/>
    </row>
    <row r="32" spans="1:15" ht="26.25" x14ac:dyDescent="0.35">
      <c r="A32" s="3063" t="s">
        <v>81</v>
      </c>
      <c r="B32" s="1654">
        <v>0</v>
      </c>
      <c r="C32" s="876">
        <v>0</v>
      </c>
      <c r="D32" s="878">
        <f>SUM(B32:C32)</f>
        <v>0</v>
      </c>
      <c r="E32" s="1654">
        <v>0</v>
      </c>
      <c r="F32" s="876">
        <v>0</v>
      </c>
      <c r="G32" s="878">
        <f>SUM(E32:F32)</f>
        <v>0</v>
      </c>
      <c r="H32" s="1654">
        <v>0</v>
      </c>
      <c r="I32" s="876">
        <v>2</v>
      </c>
      <c r="J32" s="878">
        <f>SUM(H32:I32)</f>
        <v>2</v>
      </c>
      <c r="K32" s="3117">
        <f t="shared" si="16"/>
        <v>0</v>
      </c>
      <c r="L32" s="3118">
        <f t="shared" si="16"/>
        <v>2</v>
      </c>
      <c r="M32" s="3119">
        <f t="shared" si="16"/>
        <v>2</v>
      </c>
      <c r="N32" s="437"/>
      <c r="O32" s="437"/>
    </row>
    <row r="33" spans="1:18" ht="27" hidden="1" customHeight="1" x14ac:dyDescent="0.35">
      <c r="A33" s="3142" t="s">
        <v>28</v>
      </c>
      <c r="B33" s="1654">
        <v>0</v>
      </c>
      <c r="C33" s="876">
        <v>0</v>
      </c>
      <c r="D33" s="878">
        <f>SUM(B33:C33)</f>
        <v>0</v>
      </c>
      <c r="E33" s="1654">
        <v>1</v>
      </c>
      <c r="F33" s="876">
        <v>1</v>
      </c>
      <c r="G33" s="878">
        <f>SUM(E33:F33)</f>
        <v>2</v>
      </c>
      <c r="H33" s="1654">
        <v>0</v>
      </c>
      <c r="I33" s="876">
        <v>0</v>
      </c>
      <c r="J33" s="878">
        <f>SUM(H33:I33)</f>
        <v>0</v>
      </c>
      <c r="K33" s="3117">
        <f t="shared" si="16"/>
        <v>1</v>
      </c>
      <c r="L33" s="3118">
        <f t="shared" si="16"/>
        <v>1</v>
      </c>
      <c r="M33" s="3119">
        <f t="shared" si="16"/>
        <v>2</v>
      </c>
      <c r="N33" s="438"/>
      <c r="O33" s="438"/>
      <c r="R33" s="3455"/>
    </row>
    <row r="34" spans="1:18" ht="26.25" hidden="1" customHeight="1" x14ac:dyDescent="0.35">
      <c r="A34" s="3063" t="s">
        <v>82</v>
      </c>
      <c r="B34" s="1654">
        <v>0</v>
      </c>
      <c r="C34" s="876">
        <v>0</v>
      </c>
      <c r="D34" s="878">
        <f t="shared" ref="D34:D35" si="17">SUM(B34:C34)</f>
        <v>0</v>
      </c>
      <c r="E34" s="1654">
        <v>0</v>
      </c>
      <c r="F34" s="876">
        <v>0</v>
      </c>
      <c r="G34" s="878">
        <f t="shared" ref="G34:G35" si="18">SUM(E34:F34)</f>
        <v>0</v>
      </c>
      <c r="H34" s="1654">
        <v>1</v>
      </c>
      <c r="I34" s="876">
        <v>0</v>
      </c>
      <c r="J34" s="878">
        <f t="shared" ref="J34:J35" si="19">SUM(H34:I34)</f>
        <v>1</v>
      </c>
      <c r="K34" s="3117">
        <f t="shared" si="16"/>
        <v>1</v>
      </c>
      <c r="L34" s="3118">
        <f t="shared" si="16"/>
        <v>0</v>
      </c>
      <c r="M34" s="3119">
        <f t="shared" si="16"/>
        <v>1</v>
      </c>
      <c r="N34" s="437"/>
      <c r="O34" s="437"/>
    </row>
    <row r="35" spans="1:18" ht="26.25" hidden="1" customHeight="1" x14ac:dyDescent="0.35">
      <c r="A35" s="3063" t="s">
        <v>135</v>
      </c>
      <c r="B35" s="1654">
        <v>0</v>
      </c>
      <c r="C35" s="876">
        <v>0</v>
      </c>
      <c r="D35" s="878">
        <f t="shared" si="17"/>
        <v>0</v>
      </c>
      <c r="E35" s="1654">
        <v>0</v>
      </c>
      <c r="F35" s="876">
        <v>0</v>
      </c>
      <c r="G35" s="878">
        <f t="shared" si="18"/>
        <v>0</v>
      </c>
      <c r="H35" s="1654">
        <v>0</v>
      </c>
      <c r="I35" s="876">
        <v>0</v>
      </c>
      <c r="J35" s="878">
        <f t="shared" si="19"/>
        <v>0</v>
      </c>
      <c r="K35" s="3117">
        <f t="shared" si="16"/>
        <v>0</v>
      </c>
      <c r="L35" s="3118">
        <f t="shared" si="16"/>
        <v>0</v>
      </c>
      <c r="M35" s="3119">
        <f t="shared" si="16"/>
        <v>0</v>
      </c>
      <c r="N35" s="437"/>
      <c r="O35" s="437"/>
    </row>
    <row r="36" spans="1:18" ht="32.25" customHeight="1" x14ac:dyDescent="0.35">
      <c r="A36" s="3143" t="s">
        <v>52</v>
      </c>
      <c r="B36" s="1654">
        <v>0</v>
      </c>
      <c r="C36" s="876">
        <v>0</v>
      </c>
      <c r="D36" s="878">
        <f>SUM(B36:C36)</f>
        <v>0</v>
      </c>
      <c r="E36" s="1654">
        <v>0</v>
      </c>
      <c r="F36" s="876">
        <v>0</v>
      </c>
      <c r="G36" s="878">
        <f>SUM(E36:F36)</f>
        <v>0</v>
      </c>
      <c r="H36" s="1654">
        <v>3</v>
      </c>
      <c r="I36" s="876">
        <v>1</v>
      </c>
      <c r="J36" s="878">
        <f>SUM(H36:I36)</f>
        <v>4</v>
      </c>
      <c r="K36" s="3117">
        <f>B36+E36+H36</f>
        <v>3</v>
      </c>
      <c r="L36" s="3118">
        <f>C36+F36+I36</f>
        <v>1</v>
      </c>
      <c r="M36" s="3119">
        <f t="shared" si="16"/>
        <v>4</v>
      </c>
      <c r="N36" s="436"/>
      <c r="O36" s="436"/>
    </row>
    <row r="37" spans="1:18" ht="32.25" customHeight="1" thickBot="1" x14ac:dyDescent="0.4">
      <c r="A37" s="3094" t="s">
        <v>13</v>
      </c>
      <c r="B37" s="3095">
        <f>SUM(B30:B36)</f>
        <v>0</v>
      </c>
      <c r="C37" s="3096">
        <f t="shared" ref="C37:M37" si="20">SUM(C30:C36)</f>
        <v>1</v>
      </c>
      <c r="D37" s="3097">
        <f t="shared" si="20"/>
        <v>1</v>
      </c>
      <c r="E37" s="3095">
        <f t="shared" si="20"/>
        <v>1</v>
      </c>
      <c r="F37" s="3096">
        <f t="shared" si="20"/>
        <v>1</v>
      </c>
      <c r="G37" s="3097">
        <f t="shared" si="20"/>
        <v>2</v>
      </c>
      <c r="H37" s="3095">
        <f t="shared" si="20"/>
        <v>4</v>
      </c>
      <c r="I37" s="3096">
        <f t="shared" si="20"/>
        <v>3</v>
      </c>
      <c r="J37" s="3097">
        <f t="shared" si="20"/>
        <v>7</v>
      </c>
      <c r="K37" s="3095">
        <f t="shared" si="20"/>
        <v>5</v>
      </c>
      <c r="L37" s="3096">
        <f t="shared" si="20"/>
        <v>5</v>
      </c>
      <c r="M37" s="3097">
        <f t="shared" si="20"/>
        <v>10</v>
      </c>
      <c r="N37" s="436"/>
      <c r="O37" s="436"/>
    </row>
    <row r="38" spans="1:18" ht="30.75" customHeight="1" thickBot="1" x14ac:dyDescent="0.4">
      <c r="A38" s="3458" t="s">
        <v>10</v>
      </c>
      <c r="B38" s="3459">
        <f t="shared" ref="B38:M38" si="21">B28</f>
        <v>23</v>
      </c>
      <c r="C38" s="3460">
        <f t="shared" si="21"/>
        <v>111</v>
      </c>
      <c r="D38" s="3180">
        <f t="shared" si="21"/>
        <v>134</v>
      </c>
      <c r="E38" s="3459">
        <f t="shared" si="21"/>
        <v>44</v>
      </c>
      <c r="F38" s="3460">
        <f t="shared" si="21"/>
        <v>110</v>
      </c>
      <c r="G38" s="3180">
        <f t="shared" si="21"/>
        <v>154</v>
      </c>
      <c r="H38" s="3459">
        <f t="shared" si="21"/>
        <v>65</v>
      </c>
      <c r="I38" s="3460">
        <f t="shared" si="21"/>
        <v>134</v>
      </c>
      <c r="J38" s="3180">
        <f t="shared" si="21"/>
        <v>199</v>
      </c>
      <c r="K38" s="3459">
        <f t="shared" si="21"/>
        <v>132</v>
      </c>
      <c r="L38" s="3460">
        <f t="shared" si="21"/>
        <v>355</v>
      </c>
      <c r="M38" s="3180">
        <f t="shared" si="21"/>
        <v>487</v>
      </c>
      <c r="N38" s="441"/>
      <c r="O38" s="441"/>
    </row>
    <row r="39" spans="1:18" ht="32.25" customHeight="1" thickBot="1" x14ac:dyDescent="0.4">
      <c r="A39" s="3461" t="s">
        <v>14</v>
      </c>
      <c r="B39" s="3462">
        <f t="shared" ref="B39:M39" si="22">B37</f>
        <v>0</v>
      </c>
      <c r="C39" s="3124">
        <f t="shared" si="22"/>
        <v>1</v>
      </c>
      <c r="D39" s="3125">
        <f t="shared" si="22"/>
        <v>1</v>
      </c>
      <c r="E39" s="3462">
        <f t="shared" si="22"/>
        <v>1</v>
      </c>
      <c r="F39" s="3124">
        <f t="shared" si="22"/>
        <v>1</v>
      </c>
      <c r="G39" s="3125">
        <f t="shared" si="22"/>
        <v>2</v>
      </c>
      <c r="H39" s="3462">
        <f t="shared" si="22"/>
        <v>4</v>
      </c>
      <c r="I39" s="3124">
        <f t="shared" si="22"/>
        <v>3</v>
      </c>
      <c r="J39" s="3125">
        <f t="shared" si="22"/>
        <v>7</v>
      </c>
      <c r="K39" s="3462">
        <f t="shared" si="22"/>
        <v>5</v>
      </c>
      <c r="L39" s="3124">
        <f t="shared" si="22"/>
        <v>5</v>
      </c>
      <c r="M39" s="3125">
        <f t="shared" si="22"/>
        <v>10</v>
      </c>
      <c r="N39" s="439"/>
      <c r="O39" s="439"/>
    </row>
    <row r="40" spans="1:18" ht="34.5" customHeight="1" thickBot="1" x14ac:dyDescent="0.4">
      <c r="A40" s="3199" t="s">
        <v>15</v>
      </c>
      <c r="B40" s="3200">
        <f t="shared" ref="B40:M40" si="23">SUM(B38:B39)</f>
        <v>23</v>
      </c>
      <c r="C40" s="3201">
        <f t="shared" si="23"/>
        <v>112</v>
      </c>
      <c r="D40" s="3202">
        <f t="shared" si="23"/>
        <v>135</v>
      </c>
      <c r="E40" s="3200">
        <f t="shared" si="23"/>
        <v>45</v>
      </c>
      <c r="F40" s="3201">
        <f t="shared" si="23"/>
        <v>111</v>
      </c>
      <c r="G40" s="3202">
        <f t="shared" si="23"/>
        <v>156</v>
      </c>
      <c r="H40" s="3200">
        <f t="shared" si="23"/>
        <v>69</v>
      </c>
      <c r="I40" s="3201">
        <f>SUM(I38:I39)</f>
        <v>137</v>
      </c>
      <c r="J40" s="3202">
        <f>SUM(J38:J39)</f>
        <v>206</v>
      </c>
      <c r="K40" s="3200">
        <f t="shared" si="23"/>
        <v>137</v>
      </c>
      <c r="L40" s="3201">
        <f t="shared" si="23"/>
        <v>360</v>
      </c>
      <c r="M40" s="3202">
        <f t="shared" si="23"/>
        <v>497</v>
      </c>
      <c r="N40" s="439"/>
      <c r="O40" s="439"/>
    </row>
    <row r="41" spans="1:18" ht="19.5" customHeight="1" x14ac:dyDescent="0.35">
      <c r="A41" s="3675"/>
      <c r="B41" s="3675"/>
      <c r="C41" s="3675"/>
      <c r="D41" s="3675"/>
      <c r="E41" s="3675"/>
      <c r="F41" s="3675"/>
      <c r="G41" s="3675"/>
      <c r="H41" s="3675"/>
      <c r="I41" s="3675"/>
      <c r="J41" s="3675"/>
      <c r="K41" s="3675"/>
      <c r="L41" s="3675"/>
      <c r="M41" s="3675"/>
      <c r="N41" s="3675"/>
      <c r="O41" s="3675"/>
      <c r="P41" s="3675"/>
    </row>
    <row r="42" spans="1:18" ht="27" customHeight="1" x14ac:dyDescent="0.35">
      <c r="A42" s="3675"/>
      <c r="B42" s="3675"/>
      <c r="C42" s="3675"/>
      <c r="D42" s="3675"/>
      <c r="E42" s="3675"/>
      <c r="F42" s="3675"/>
      <c r="G42" s="3675"/>
      <c r="H42" s="3675"/>
      <c r="I42" s="3675"/>
      <c r="J42" s="3675"/>
      <c r="K42" s="3675"/>
      <c r="L42" s="3675"/>
      <c r="M42" s="3675"/>
      <c r="N42" s="3675"/>
      <c r="O42" s="3675"/>
      <c r="P42" s="3675"/>
    </row>
    <row r="43" spans="1:18" x14ac:dyDescent="0.35">
      <c r="A43" s="3675"/>
      <c r="B43" s="3675"/>
      <c r="C43" s="3675"/>
      <c r="D43" s="3675"/>
      <c r="E43" s="3675"/>
      <c r="F43" s="3675"/>
      <c r="G43" s="3675"/>
      <c r="H43" s="3675"/>
      <c r="I43" s="3675"/>
      <c r="J43" s="3675"/>
      <c r="K43" s="3675"/>
      <c r="L43" s="3675"/>
      <c r="M43" s="3675"/>
      <c r="N43" s="3675"/>
      <c r="O43" s="3675"/>
      <c r="P43" s="3675"/>
    </row>
    <row r="44" spans="1:18" x14ac:dyDescent="0.35">
      <c r="B44" s="440"/>
      <c r="C44" s="440"/>
      <c r="D44" s="440"/>
      <c r="E44" s="440"/>
      <c r="F44" s="440"/>
      <c r="G44" s="440"/>
      <c r="H44" s="440"/>
      <c r="I44" s="440"/>
      <c r="J44" s="440"/>
      <c r="K44" s="440"/>
      <c r="L44" s="440"/>
      <c r="M44" s="440"/>
      <c r="N44" s="440"/>
      <c r="O44" s="440"/>
      <c r="P44" s="440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08" customWidth="1"/>
    <col min="2" max="2" width="13.7109375" style="108" customWidth="1"/>
    <col min="3" max="3" width="53" style="108" customWidth="1"/>
    <col min="4" max="4" width="16.140625" style="108" customWidth="1"/>
    <col min="5" max="5" width="11.140625" style="108" customWidth="1"/>
    <col min="6" max="6" width="11.28515625" style="110" customWidth="1"/>
    <col min="7" max="7" width="13.42578125" style="108" customWidth="1"/>
    <col min="8" max="8" width="11.85546875" style="108" customWidth="1"/>
    <col min="9" max="9" width="10.5703125" style="110" customWidth="1"/>
    <col min="10" max="10" width="13.42578125" style="108" customWidth="1"/>
    <col min="11" max="11" width="10.85546875" style="108" customWidth="1"/>
    <col min="12" max="12" width="10.85546875" style="110" customWidth="1"/>
    <col min="13" max="13" width="14.42578125" style="108" customWidth="1"/>
    <col min="14" max="14" width="13.140625" style="108" customWidth="1"/>
    <col min="15" max="15" width="11.140625" style="110" customWidth="1"/>
    <col min="16" max="16" width="14.7109375" style="98" customWidth="1"/>
    <col min="17" max="17" width="12.85546875" style="98" customWidth="1"/>
    <col min="18" max="18" width="12.140625" style="98" customWidth="1"/>
    <col min="19" max="19" width="14.85546875" style="108" customWidth="1"/>
    <col min="20" max="20" width="12.7109375" style="108" customWidth="1"/>
    <col min="21" max="21" width="14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140625" style="108" customWidth="1"/>
    <col min="261" max="261" width="11.140625" style="108" customWidth="1"/>
    <col min="262" max="262" width="11.28515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140625" style="108" customWidth="1"/>
    <col min="517" max="517" width="11.140625" style="108" customWidth="1"/>
    <col min="518" max="518" width="11.28515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140625" style="108" customWidth="1"/>
    <col min="773" max="773" width="11.140625" style="108" customWidth="1"/>
    <col min="774" max="774" width="11.28515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140625" style="108" customWidth="1"/>
    <col min="1029" max="1029" width="11.140625" style="108" customWidth="1"/>
    <col min="1030" max="1030" width="11.28515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140625" style="108" customWidth="1"/>
    <col min="1285" max="1285" width="11.140625" style="108" customWidth="1"/>
    <col min="1286" max="1286" width="11.28515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140625" style="108" customWidth="1"/>
    <col min="1541" max="1541" width="11.140625" style="108" customWidth="1"/>
    <col min="1542" max="1542" width="11.28515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140625" style="108" customWidth="1"/>
    <col min="1797" max="1797" width="11.140625" style="108" customWidth="1"/>
    <col min="1798" max="1798" width="11.28515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140625" style="108" customWidth="1"/>
    <col min="2053" max="2053" width="11.140625" style="108" customWidth="1"/>
    <col min="2054" max="2054" width="11.28515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140625" style="108" customWidth="1"/>
    <col min="2309" max="2309" width="11.140625" style="108" customWidth="1"/>
    <col min="2310" max="2310" width="11.28515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140625" style="108" customWidth="1"/>
    <col min="2565" max="2565" width="11.140625" style="108" customWidth="1"/>
    <col min="2566" max="2566" width="11.28515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140625" style="108" customWidth="1"/>
    <col min="2821" max="2821" width="11.140625" style="108" customWidth="1"/>
    <col min="2822" max="2822" width="11.28515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140625" style="108" customWidth="1"/>
    <col min="3077" max="3077" width="11.140625" style="108" customWidth="1"/>
    <col min="3078" max="3078" width="11.28515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140625" style="108" customWidth="1"/>
    <col min="3333" max="3333" width="11.140625" style="108" customWidth="1"/>
    <col min="3334" max="3334" width="11.28515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140625" style="108" customWidth="1"/>
    <col min="3589" max="3589" width="11.140625" style="108" customWidth="1"/>
    <col min="3590" max="3590" width="11.28515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140625" style="108" customWidth="1"/>
    <col min="3845" max="3845" width="11.140625" style="108" customWidth="1"/>
    <col min="3846" max="3846" width="11.28515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140625" style="108" customWidth="1"/>
    <col min="4101" max="4101" width="11.140625" style="108" customWidth="1"/>
    <col min="4102" max="4102" width="11.28515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140625" style="108" customWidth="1"/>
    <col min="4357" max="4357" width="11.140625" style="108" customWidth="1"/>
    <col min="4358" max="4358" width="11.28515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140625" style="108" customWidth="1"/>
    <col min="4613" max="4613" width="11.140625" style="108" customWidth="1"/>
    <col min="4614" max="4614" width="11.28515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140625" style="108" customWidth="1"/>
    <col min="4869" max="4869" width="11.140625" style="108" customWidth="1"/>
    <col min="4870" max="4870" width="11.28515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140625" style="108" customWidth="1"/>
    <col min="5125" max="5125" width="11.140625" style="108" customWidth="1"/>
    <col min="5126" max="5126" width="11.28515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140625" style="108" customWidth="1"/>
    <col min="5381" max="5381" width="11.140625" style="108" customWidth="1"/>
    <col min="5382" max="5382" width="11.28515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140625" style="108" customWidth="1"/>
    <col min="5637" max="5637" width="11.140625" style="108" customWidth="1"/>
    <col min="5638" max="5638" width="11.28515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140625" style="108" customWidth="1"/>
    <col min="5893" max="5893" width="11.140625" style="108" customWidth="1"/>
    <col min="5894" max="5894" width="11.28515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140625" style="108" customWidth="1"/>
    <col min="6149" max="6149" width="11.140625" style="108" customWidth="1"/>
    <col min="6150" max="6150" width="11.28515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140625" style="108" customWidth="1"/>
    <col min="6405" max="6405" width="11.140625" style="108" customWidth="1"/>
    <col min="6406" max="6406" width="11.28515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140625" style="108" customWidth="1"/>
    <col min="6661" max="6661" width="11.140625" style="108" customWidth="1"/>
    <col min="6662" max="6662" width="11.28515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140625" style="108" customWidth="1"/>
    <col min="6917" max="6917" width="11.140625" style="108" customWidth="1"/>
    <col min="6918" max="6918" width="11.28515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140625" style="108" customWidth="1"/>
    <col min="7173" max="7173" width="11.140625" style="108" customWidth="1"/>
    <col min="7174" max="7174" width="11.28515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140625" style="108" customWidth="1"/>
    <col min="7429" max="7429" width="11.140625" style="108" customWidth="1"/>
    <col min="7430" max="7430" width="11.28515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140625" style="108" customWidth="1"/>
    <col min="7685" max="7685" width="11.140625" style="108" customWidth="1"/>
    <col min="7686" max="7686" width="11.28515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140625" style="108" customWidth="1"/>
    <col min="7941" max="7941" width="11.140625" style="108" customWidth="1"/>
    <col min="7942" max="7942" width="11.28515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140625" style="108" customWidth="1"/>
    <col min="8197" max="8197" width="11.140625" style="108" customWidth="1"/>
    <col min="8198" max="8198" width="11.28515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140625" style="108" customWidth="1"/>
    <col min="8453" max="8453" width="11.140625" style="108" customWidth="1"/>
    <col min="8454" max="8454" width="11.28515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140625" style="108" customWidth="1"/>
    <col min="8709" max="8709" width="11.140625" style="108" customWidth="1"/>
    <col min="8710" max="8710" width="11.28515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140625" style="108" customWidth="1"/>
    <col min="8965" max="8965" width="11.140625" style="108" customWidth="1"/>
    <col min="8966" max="8966" width="11.28515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140625" style="108" customWidth="1"/>
    <col min="9221" max="9221" width="11.140625" style="108" customWidth="1"/>
    <col min="9222" max="9222" width="11.28515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140625" style="108" customWidth="1"/>
    <col min="9477" max="9477" width="11.140625" style="108" customWidth="1"/>
    <col min="9478" max="9478" width="11.28515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140625" style="108" customWidth="1"/>
    <col min="9733" max="9733" width="11.140625" style="108" customWidth="1"/>
    <col min="9734" max="9734" width="11.28515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140625" style="108" customWidth="1"/>
    <col min="9989" max="9989" width="11.140625" style="108" customWidth="1"/>
    <col min="9990" max="9990" width="11.28515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140625" style="108" customWidth="1"/>
    <col min="10245" max="10245" width="11.140625" style="108" customWidth="1"/>
    <col min="10246" max="10246" width="11.28515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140625" style="108" customWidth="1"/>
    <col min="10501" max="10501" width="11.140625" style="108" customWidth="1"/>
    <col min="10502" max="10502" width="11.28515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140625" style="108" customWidth="1"/>
    <col min="10757" max="10757" width="11.140625" style="108" customWidth="1"/>
    <col min="10758" max="10758" width="11.28515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140625" style="108" customWidth="1"/>
    <col min="11013" max="11013" width="11.140625" style="108" customWidth="1"/>
    <col min="11014" max="11014" width="11.28515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140625" style="108" customWidth="1"/>
    <col min="11269" max="11269" width="11.140625" style="108" customWidth="1"/>
    <col min="11270" max="11270" width="11.28515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140625" style="108" customWidth="1"/>
    <col min="11525" max="11525" width="11.140625" style="108" customWidth="1"/>
    <col min="11526" max="11526" width="11.28515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140625" style="108" customWidth="1"/>
    <col min="11781" max="11781" width="11.140625" style="108" customWidth="1"/>
    <col min="11782" max="11782" width="11.28515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140625" style="108" customWidth="1"/>
    <col min="12037" max="12037" width="11.140625" style="108" customWidth="1"/>
    <col min="12038" max="12038" width="11.28515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140625" style="108" customWidth="1"/>
    <col min="12293" max="12293" width="11.140625" style="108" customWidth="1"/>
    <col min="12294" max="12294" width="11.28515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140625" style="108" customWidth="1"/>
    <col min="12549" max="12549" width="11.140625" style="108" customWidth="1"/>
    <col min="12550" max="12550" width="11.28515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140625" style="108" customWidth="1"/>
    <col min="12805" max="12805" width="11.140625" style="108" customWidth="1"/>
    <col min="12806" max="12806" width="11.28515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140625" style="108" customWidth="1"/>
    <col min="13061" max="13061" width="11.140625" style="108" customWidth="1"/>
    <col min="13062" max="13062" width="11.28515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140625" style="108" customWidth="1"/>
    <col min="13317" max="13317" width="11.140625" style="108" customWidth="1"/>
    <col min="13318" max="13318" width="11.28515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140625" style="108" customWidth="1"/>
    <col min="13573" max="13573" width="11.140625" style="108" customWidth="1"/>
    <col min="13574" max="13574" width="11.28515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140625" style="108" customWidth="1"/>
    <col min="13829" max="13829" width="11.140625" style="108" customWidth="1"/>
    <col min="13830" max="13830" width="11.28515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140625" style="108" customWidth="1"/>
    <col min="14085" max="14085" width="11.140625" style="108" customWidth="1"/>
    <col min="14086" max="14086" width="11.28515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140625" style="108" customWidth="1"/>
    <col min="14341" max="14341" width="11.140625" style="108" customWidth="1"/>
    <col min="14342" max="14342" width="11.28515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140625" style="108" customWidth="1"/>
    <col min="14597" max="14597" width="11.140625" style="108" customWidth="1"/>
    <col min="14598" max="14598" width="11.28515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140625" style="108" customWidth="1"/>
    <col min="14853" max="14853" width="11.140625" style="108" customWidth="1"/>
    <col min="14854" max="14854" width="11.28515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140625" style="108" customWidth="1"/>
    <col min="15109" max="15109" width="11.140625" style="108" customWidth="1"/>
    <col min="15110" max="15110" width="11.28515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140625" style="108" customWidth="1"/>
    <col min="15365" max="15365" width="11.140625" style="108" customWidth="1"/>
    <col min="15366" max="15366" width="11.28515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140625" style="108" customWidth="1"/>
    <col min="15621" max="15621" width="11.140625" style="108" customWidth="1"/>
    <col min="15622" max="15622" width="11.28515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140625" style="108" customWidth="1"/>
    <col min="15877" max="15877" width="11.140625" style="108" customWidth="1"/>
    <col min="15878" max="15878" width="11.28515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140625" style="108" customWidth="1"/>
    <col min="16133" max="16133" width="11.140625" style="108" customWidth="1"/>
    <col min="16134" max="16134" width="11.28515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3871" t="str">
        <f>[1]СПО!B1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  <c r="P1" s="3871"/>
      <c r="Q1" s="3871"/>
      <c r="R1" s="3871"/>
      <c r="S1" s="3871"/>
      <c r="T1" s="3871"/>
      <c r="U1" s="3871"/>
    </row>
    <row r="2" spans="1:21" ht="18.75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875" t="s">
        <v>237</v>
      </c>
      <c r="C3" s="3875"/>
      <c r="D3" s="3875"/>
      <c r="E3" s="3875"/>
      <c r="F3" s="3875"/>
      <c r="G3" s="3871" t="str">
        <f>[1]СПО!F3</f>
        <v>01.06.2017 г.</v>
      </c>
      <c r="H3" s="3871"/>
      <c r="I3" s="3872" t="s">
        <v>238</v>
      </c>
      <c r="J3" s="3872"/>
      <c r="K3" s="3872"/>
      <c r="L3" s="3872"/>
      <c r="M3" s="3872"/>
      <c r="N3" s="3872"/>
      <c r="O3" s="3872"/>
      <c r="P3" s="3872"/>
      <c r="Q3" s="3872"/>
      <c r="R3" s="3872"/>
      <c r="S3" s="3872"/>
      <c r="T3" s="3872"/>
      <c r="U3" s="3872"/>
    </row>
    <row r="4" spans="1:21" ht="19.5" thickBot="1" x14ac:dyDescent="0.25"/>
    <row r="5" spans="1:21" ht="12.75" customHeight="1" thickBot="1" x14ac:dyDescent="0.25">
      <c r="B5" s="3886" t="s">
        <v>9</v>
      </c>
      <c r="C5" s="3886"/>
      <c r="D5" s="3870" t="s">
        <v>0</v>
      </c>
      <c r="E5" s="3870"/>
      <c r="F5" s="3870"/>
      <c r="G5" s="3884" t="s">
        <v>1</v>
      </c>
      <c r="H5" s="3884"/>
      <c r="I5" s="3884"/>
      <c r="J5" s="3870" t="s">
        <v>2</v>
      </c>
      <c r="K5" s="3870"/>
      <c r="L5" s="3870"/>
      <c r="M5" s="3892" t="s">
        <v>3</v>
      </c>
      <c r="N5" s="3892"/>
      <c r="O5" s="3892"/>
      <c r="P5" s="3881">
        <v>5</v>
      </c>
      <c r="Q5" s="3881"/>
      <c r="R5" s="3881"/>
      <c r="S5" s="3873" t="s">
        <v>6</v>
      </c>
      <c r="T5" s="3873"/>
      <c r="U5" s="3873"/>
    </row>
    <row r="6" spans="1:21" ht="19.5" thickBot="1" x14ac:dyDescent="0.25">
      <c r="B6" s="3886"/>
      <c r="C6" s="3886"/>
      <c r="D6" s="3870"/>
      <c r="E6" s="3870"/>
      <c r="F6" s="3870"/>
      <c r="G6" s="3884"/>
      <c r="H6" s="3884"/>
      <c r="I6" s="3885"/>
      <c r="J6" s="3870"/>
      <c r="K6" s="3870"/>
      <c r="L6" s="3870"/>
      <c r="M6" s="3892"/>
      <c r="N6" s="3892"/>
      <c r="O6" s="3870"/>
      <c r="P6" s="3881"/>
      <c r="Q6" s="3881"/>
      <c r="R6" s="3882"/>
      <c r="S6" s="3873"/>
      <c r="T6" s="3873"/>
      <c r="U6" s="3874"/>
    </row>
    <row r="7" spans="1:21" ht="134.44999999999999" customHeight="1" thickBot="1" x14ac:dyDescent="0.25">
      <c r="B7" s="3886"/>
      <c r="C7" s="3886"/>
      <c r="D7" s="197" t="s">
        <v>26</v>
      </c>
      <c r="E7" s="137" t="s">
        <v>27</v>
      </c>
      <c r="F7" s="130" t="s">
        <v>4</v>
      </c>
      <c r="G7" s="100" t="s">
        <v>26</v>
      </c>
      <c r="H7" s="99" t="s">
        <v>27</v>
      </c>
      <c r="I7" s="130" t="s">
        <v>4</v>
      </c>
      <c r="J7" s="100" t="s">
        <v>26</v>
      </c>
      <c r="K7" s="99" t="s">
        <v>27</v>
      </c>
      <c r="L7" s="130" t="s">
        <v>4</v>
      </c>
      <c r="M7" s="100" t="s">
        <v>26</v>
      </c>
      <c r="N7" s="99" t="s">
        <v>27</v>
      </c>
      <c r="O7" s="130" t="s">
        <v>4</v>
      </c>
      <c r="P7" s="100" t="s">
        <v>26</v>
      </c>
      <c r="Q7" s="99" t="s">
        <v>27</v>
      </c>
      <c r="R7" s="130" t="s">
        <v>4</v>
      </c>
      <c r="S7" s="100" t="s">
        <v>26</v>
      </c>
      <c r="T7" s="99" t="s">
        <v>27</v>
      </c>
      <c r="U7" s="130" t="s">
        <v>4</v>
      </c>
    </row>
    <row r="8" spans="1:21" ht="20.25" customHeight="1" thickBot="1" x14ac:dyDescent="0.25">
      <c r="B8" s="3887" t="s">
        <v>22</v>
      </c>
      <c r="C8" s="3887"/>
      <c r="D8" s="111">
        <f>SUM(D9:D30)</f>
        <v>320</v>
      </c>
      <c r="E8" s="111">
        <f t="shared" ref="E8:U8" si="0">SUM(E9:E30)</f>
        <v>14</v>
      </c>
      <c r="F8" s="161">
        <f t="shared" si="0"/>
        <v>334</v>
      </c>
      <c r="G8" s="112">
        <f t="shared" si="0"/>
        <v>278</v>
      </c>
      <c r="H8" s="111">
        <f t="shared" si="0"/>
        <v>13</v>
      </c>
      <c r="I8" s="161">
        <f t="shared" si="0"/>
        <v>291</v>
      </c>
      <c r="J8" s="112">
        <f t="shared" si="0"/>
        <v>285</v>
      </c>
      <c r="K8" s="111">
        <f t="shared" si="0"/>
        <v>56</v>
      </c>
      <c r="L8" s="161">
        <f t="shared" si="0"/>
        <v>341</v>
      </c>
      <c r="M8" s="112">
        <f t="shared" si="0"/>
        <v>206</v>
      </c>
      <c r="N8" s="111">
        <f t="shared" si="0"/>
        <v>23</v>
      </c>
      <c r="O8" s="161">
        <f t="shared" si="0"/>
        <v>229</v>
      </c>
      <c r="P8" s="88">
        <f t="shared" si="0"/>
        <v>14</v>
      </c>
      <c r="Q8" s="87">
        <f t="shared" si="0"/>
        <v>0</v>
      </c>
      <c r="R8" s="162">
        <f t="shared" si="0"/>
        <v>14</v>
      </c>
      <c r="S8" s="112">
        <f t="shared" si="0"/>
        <v>1103</v>
      </c>
      <c r="T8" s="111">
        <f t="shared" si="0"/>
        <v>106</v>
      </c>
      <c r="U8" s="161">
        <f t="shared" si="0"/>
        <v>1209</v>
      </c>
    </row>
    <row r="9" spans="1:21" ht="18.75" x14ac:dyDescent="0.2">
      <c r="A9" s="109">
        <v>1</v>
      </c>
      <c r="B9" s="163" t="s">
        <v>263</v>
      </c>
      <c r="C9" s="164" t="s">
        <v>264</v>
      </c>
      <c r="D9" s="165">
        <v>0</v>
      </c>
      <c r="E9" s="166">
        <v>0</v>
      </c>
      <c r="F9" s="167">
        <v>0</v>
      </c>
      <c r="G9" s="168">
        <v>0</v>
      </c>
      <c r="H9" s="166">
        <v>0</v>
      </c>
      <c r="I9" s="167">
        <v>0</v>
      </c>
      <c r="J9" s="168">
        <v>0</v>
      </c>
      <c r="K9" s="166">
        <v>0</v>
      </c>
      <c r="L9" s="167">
        <v>0</v>
      </c>
      <c r="M9" s="168">
        <v>0</v>
      </c>
      <c r="N9" s="166">
        <v>0</v>
      </c>
      <c r="O9" s="167">
        <v>0</v>
      </c>
      <c r="P9" s="168">
        <v>0</v>
      </c>
      <c r="Q9" s="166">
        <v>0</v>
      </c>
      <c r="R9" s="167">
        <v>0</v>
      </c>
      <c r="S9" s="168">
        <v>0</v>
      </c>
      <c r="T9" s="166">
        <v>0</v>
      </c>
      <c r="U9" s="167">
        <v>0</v>
      </c>
    </row>
    <row r="10" spans="1:21" s="74" customFormat="1" ht="18.75" x14ac:dyDescent="0.2">
      <c r="A10" s="109"/>
      <c r="B10" s="169" t="s">
        <v>179</v>
      </c>
      <c r="C10" s="73" t="s">
        <v>180</v>
      </c>
      <c r="D10" s="170">
        <v>19</v>
      </c>
      <c r="E10" s="89">
        <v>0</v>
      </c>
      <c r="F10" s="171">
        <v>19</v>
      </c>
      <c r="G10" s="90">
        <v>20</v>
      </c>
      <c r="H10" s="89">
        <v>0</v>
      </c>
      <c r="I10" s="171">
        <v>20</v>
      </c>
      <c r="J10" s="90">
        <v>17</v>
      </c>
      <c r="K10" s="89">
        <v>3</v>
      </c>
      <c r="L10" s="171">
        <v>20</v>
      </c>
      <c r="M10" s="90">
        <v>13</v>
      </c>
      <c r="N10" s="89">
        <v>0</v>
      </c>
      <c r="O10" s="171">
        <v>13</v>
      </c>
      <c r="P10" s="90">
        <v>0</v>
      </c>
      <c r="Q10" s="89">
        <v>0</v>
      </c>
      <c r="R10" s="171">
        <v>0</v>
      </c>
      <c r="S10" s="90">
        <v>69</v>
      </c>
      <c r="T10" s="89">
        <v>3</v>
      </c>
      <c r="U10" s="171">
        <v>72</v>
      </c>
    </row>
    <row r="11" spans="1:21" s="74" customFormat="1" ht="18.75" x14ac:dyDescent="0.2">
      <c r="A11" s="109"/>
      <c r="B11" s="169" t="s">
        <v>181</v>
      </c>
      <c r="C11" s="73" t="s">
        <v>182</v>
      </c>
      <c r="D11" s="170">
        <v>13</v>
      </c>
      <c r="E11" s="89">
        <v>0</v>
      </c>
      <c r="F11" s="171">
        <v>13</v>
      </c>
      <c r="G11" s="90">
        <v>13</v>
      </c>
      <c r="H11" s="89">
        <v>1</v>
      </c>
      <c r="I11" s="171">
        <v>14</v>
      </c>
      <c r="J11" s="90">
        <v>17</v>
      </c>
      <c r="K11" s="89">
        <v>2</v>
      </c>
      <c r="L11" s="171">
        <v>19</v>
      </c>
      <c r="M11" s="90">
        <v>22</v>
      </c>
      <c r="N11" s="89">
        <v>2</v>
      </c>
      <c r="O11" s="171">
        <v>24</v>
      </c>
      <c r="P11" s="90">
        <v>0</v>
      </c>
      <c r="Q11" s="89">
        <v>0</v>
      </c>
      <c r="R11" s="171">
        <v>0</v>
      </c>
      <c r="S11" s="90">
        <v>65</v>
      </c>
      <c r="T11" s="89">
        <v>5</v>
      </c>
      <c r="U11" s="171">
        <v>70</v>
      </c>
    </row>
    <row r="12" spans="1:21" s="74" customFormat="1" ht="18.75" x14ac:dyDescent="0.2">
      <c r="A12" s="109"/>
      <c r="B12" s="169" t="s">
        <v>183</v>
      </c>
      <c r="C12" s="73" t="s">
        <v>184</v>
      </c>
      <c r="D12" s="170">
        <v>17</v>
      </c>
      <c r="E12" s="89">
        <v>4</v>
      </c>
      <c r="F12" s="171">
        <v>21</v>
      </c>
      <c r="G12" s="90">
        <v>35</v>
      </c>
      <c r="H12" s="89">
        <v>0</v>
      </c>
      <c r="I12" s="171">
        <v>35</v>
      </c>
      <c r="J12" s="90">
        <v>14</v>
      </c>
      <c r="K12" s="89">
        <v>3</v>
      </c>
      <c r="L12" s="171">
        <v>17</v>
      </c>
      <c r="M12" s="90">
        <v>23</v>
      </c>
      <c r="N12" s="89">
        <v>3</v>
      </c>
      <c r="O12" s="171">
        <v>26</v>
      </c>
      <c r="P12" s="90">
        <v>0</v>
      </c>
      <c r="Q12" s="89">
        <v>0</v>
      </c>
      <c r="R12" s="171">
        <v>0</v>
      </c>
      <c r="S12" s="90">
        <v>89</v>
      </c>
      <c r="T12" s="89">
        <v>10</v>
      </c>
      <c r="U12" s="171">
        <v>99</v>
      </c>
    </row>
    <row r="13" spans="1:21" s="74" customFormat="1" ht="18.75" x14ac:dyDescent="0.2">
      <c r="A13" s="109"/>
      <c r="B13" s="169" t="s">
        <v>185</v>
      </c>
      <c r="C13" s="73" t="s">
        <v>186</v>
      </c>
      <c r="D13" s="170">
        <v>18</v>
      </c>
      <c r="E13" s="89">
        <v>0</v>
      </c>
      <c r="F13" s="171">
        <v>18</v>
      </c>
      <c r="G13" s="90">
        <v>23</v>
      </c>
      <c r="H13" s="89">
        <v>1</v>
      </c>
      <c r="I13" s="171">
        <v>24</v>
      </c>
      <c r="J13" s="90">
        <v>20</v>
      </c>
      <c r="K13" s="89">
        <v>16</v>
      </c>
      <c r="L13" s="171">
        <v>36</v>
      </c>
      <c r="M13" s="90">
        <v>13</v>
      </c>
      <c r="N13" s="89">
        <v>2</v>
      </c>
      <c r="O13" s="171">
        <v>15</v>
      </c>
      <c r="P13" s="90">
        <v>0</v>
      </c>
      <c r="Q13" s="89">
        <v>0</v>
      </c>
      <c r="R13" s="171">
        <v>0</v>
      </c>
      <c r="S13" s="90">
        <v>74</v>
      </c>
      <c r="T13" s="89">
        <v>19</v>
      </c>
      <c r="U13" s="171">
        <v>93</v>
      </c>
    </row>
    <row r="14" spans="1:21" s="74" customFormat="1" ht="18.75" x14ac:dyDescent="0.2">
      <c r="A14" s="109"/>
      <c r="B14" s="169" t="s">
        <v>187</v>
      </c>
      <c r="C14" s="73" t="s">
        <v>188</v>
      </c>
      <c r="D14" s="170">
        <v>19</v>
      </c>
      <c r="E14" s="89">
        <v>1</v>
      </c>
      <c r="F14" s="171">
        <v>20</v>
      </c>
      <c r="G14" s="90">
        <v>8</v>
      </c>
      <c r="H14" s="89">
        <v>3</v>
      </c>
      <c r="I14" s="171">
        <v>11</v>
      </c>
      <c r="J14" s="90">
        <v>17</v>
      </c>
      <c r="K14" s="89">
        <v>2</v>
      </c>
      <c r="L14" s="171">
        <v>19</v>
      </c>
      <c r="M14" s="90">
        <v>11</v>
      </c>
      <c r="N14" s="89">
        <v>0</v>
      </c>
      <c r="O14" s="171">
        <v>11</v>
      </c>
      <c r="P14" s="90">
        <v>0</v>
      </c>
      <c r="Q14" s="89">
        <v>0</v>
      </c>
      <c r="R14" s="171">
        <v>0</v>
      </c>
      <c r="S14" s="90">
        <v>55</v>
      </c>
      <c r="T14" s="89">
        <v>6</v>
      </c>
      <c r="U14" s="171">
        <v>61</v>
      </c>
    </row>
    <row r="15" spans="1:21" s="74" customFormat="1" ht="18.75" x14ac:dyDescent="0.2">
      <c r="A15" s="109"/>
      <c r="B15" s="169" t="s">
        <v>189</v>
      </c>
      <c r="C15" s="73" t="s">
        <v>190</v>
      </c>
      <c r="D15" s="170">
        <v>52</v>
      </c>
      <c r="E15" s="89">
        <v>0</v>
      </c>
      <c r="F15" s="171">
        <v>52</v>
      </c>
      <c r="G15" s="90">
        <v>41</v>
      </c>
      <c r="H15" s="89">
        <v>0</v>
      </c>
      <c r="I15" s="171">
        <v>41</v>
      </c>
      <c r="J15" s="90">
        <v>45</v>
      </c>
      <c r="K15" s="89">
        <v>0</v>
      </c>
      <c r="L15" s="171">
        <v>45</v>
      </c>
      <c r="M15" s="90">
        <v>5</v>
      </c>
      <c r="N15" s="89">
        <v>0</v>
      </c>
      <c r="O15" s="171">
        <v>5</v>
      </c>
      <c r="P15" s="90">
        <v>0</v>
      </c>
      <c r="Q15" s="89">
        <v>0</v>
      </c>
      <c r="R15" s="171">
        <v>0</v>
      </c>
      <c r="S15" s="90">
        <v>143</v>
      </c>
      <c r="T15" s="89">
        <v>0</v>
      </c>
      <c r="U15" s="171">
        <v>143</v>
      </c>
    </row>
    <row r="16" spans="1:21" s="74" customFormat="1" ht="18.75" x14ac:dyDescent="0.2">
      <c r="A16" s="109"/>
      <c r="B16" s="169" t="s">
        <v>191</v>
      </c>
      <c r="C16" s="73" t="s">
        <v>192</v>
      </c>
      <c r="D16" s="170">
        <v>15</v>
      </c>
      <c r="E16" s="89">
        <v>0</v>
      </c>
      <c r="F16" s="171">
        <v>15</v>
      </c>
      <c r="G16" s="90">
        <v>12</v>
      </c>
      <c r="H16" s="89">
        <v>0</v>
      </c>
      <c r="I16" s="171">
        <v>12</v>
      </c>
      <c r="J16" s="90">
        <v>15</v>
      </c>
      <c r="K16" s="89">
        <v>1</v>
      </c>
      <c r="L16" s="171">
        <v>16</v>
      </c>
      <c r="M16" s="90">
        <v>7</v>
      </c>
      <c r="N16" s="89">
        <v>0</v>
      </c>
      <c r="O16" s="171">
        <v>7</v>
      </c>
      <c r="P16" s="90">
        <v>0</v>
      </c>
      <c r="Q16" s="89">
        <v>0</v>
      </c>
      <c r="R16" s="171">
        <v>0</v>
      </c>
      <c r="S16" s="90">
        <v>49</v>
      </c>
      <c r="T16" s="89">
        <v>1</v>
      </c>
      <c r="U16" s="171">
        <v>50</v>
      </c>
    </row>
    <row r="17" spans="1:22" s="74" customFormat="1" ht="37.5" x14ac:dyDescent="0.2">
      <c r="A17" s="109"/>
      <c r="B17" s="169" t="s">
        <v>193</v>
      </c>
      <c r="C17" s="73" t="s">
        <v>194</v>
      </c>
      <c r="D17" s="170">
        <v>16</v>
      </c>
      <c r="E17" s="89">
        <v>0</v>
      </c>
      <c r="F17" s="171">
        <v>16</v>
      </c>
      <c r="G17" s="90">
        <v>12</v>
      </c>
      <c r="H17" s="89">
        <v>0</v>
      </c>
      <c r="I17" s="171">
        <v>12</v>
      </c>
      <c r="J17" s="90">
        <v>15</v>
      </c>
      <c r="K17" s="89">
        <v>2</v>
      </c>
      <c r="L17" s="171">
        <v>17</v>
      </c>
      <c r="M17" s="90">
        <v>25</v>
      </c>
      <c r="N17" s="89">
        <v>2</v>
      </c>
      <c r="O17" s="171">
        <v>27</v>
      </c>
      <c r="P17" s="90">
        <v>14</v>
      </c>
      <c r="Q17" s="89">
        <v>0</v>
      </c>
      <c r="R17" s="171">
        <v>14</v>
      </c>
      <c r="S17" s="90">
        <v>82</v>
      </c>
      <c r="T17" s="89">
        <v>4</v>
      </c>
      <c r="U17" s="171">
        <v>86</v>
      </c>
    </row>
    <row r="18" spans="1:22" s="74" customFormat="1" ht="18.75" x14ac:dyDescent="0.2">
      <c r="A18" s="109"/>
      <c r="B18" s="169" t="s">
        <v>195</v>
      </c>
      <c r="C18" s="73" t="s">
        <v>196</v>
      </c>
      <c r="D18" s="170">
        <v>50</v>
      </c>
      <c r="E18" s="89">
        <v>5</v>
      </c>
      <c r="F18" s="171">
        <v>55</v>
      </c>
      <c r="G18" s="90">
        <v>36</v>
      </c>
      <c r="H18" s="89">
        <v>4</v>
      </c>
      <c r="I18" s="171">
        <v>40</v>
      </c>
      <c r="J18" s="90">
        <v>40</v>
      </c>
      <c r="K18" s="89">
        <v>9</v>
      </c>
      <c r="L18" s="171">
        <v>49</v>
      </c>
      <c r="M18" s="90">
        <v>30</v>
      </c>
      <c r="N18" s="89">
        <v>4</v>
      </c>
      <c r="O18" s="171">
        <v>34</v>
      </c>
      <c r="P18" s="90">
        <v>0</v>
      </c>
      <c r="Q18" s="89">
        <v>0</v>
      </c>
      <c r="R18" s="171">
        <v>0</v>
      </c>
      <c r="S18" s="90">
        <v>156</v>
      </c>
      <c r="T18" s="89">
        <v>22</v>
      </c>
      <c r="U18" s="171">
        <v>178</v>
      </c>
    </row>
    <row r="19" spans="1:22" s="74" customFormat="1" ht="18.75" x14ac:dyDescent="0.2">
      <c r="A19" s="109"/>
      <c r="B19" s="169" t="s">
        <v>197</v>
      </c>
      <c r="C19" s="73" t="s">
        <v>198</v>
      </c>
      <c r="D19" s="170">
        <v>14</v>
      </c>
      <c r="E19" s="89">
        <v>0</v>
      </c>
      <c r="F19" s="171">
        <v>14</v>
      </c>
      <c r="G19" s="90">
        <v>9</v>
      </c>
      <c r="H19" s="89">
        <v>0</v>
      </c>
      <c r="I19" s="171">
        <v>9</v>
      </c>
      <c r="J19" s="90">
        <v>8</v>
      </c>
      <c r="K19" s="89">
        <v>1</v>
      </c>
      <c r="L19" s="171">
        <v>9</v>
      </c>
      <c r="M19" s="90">
        <v>9</v>
      </c>
      <c r="N19" s="89">
        <v>0</v>
      </c>
      <c r="O19" s="171">
        <v>9</v>
      </c>
      <c r="P19" s="90">
        <v>0</v>
      </c>
      <c r="Q19" s="89">
        <v>0</v>
      </c>
      <c r="R19" s="171">
        <v>0</v>
      </c>
      <c r="S19" s="90">
        <v>40</v>
      </c>
      <c r="T19" s="89">
        <v>1</v>
      </c>
      <c r="U19" s="171">
        <v>41</v>
      </c>
    </row>
    <row r="20" spans="1:22" s="74" customFormat="1" ht="18.75" x14ac:dyDescent="0.2">
      <c r="A20" s="109"/>
      <c r="B20" s="169" t="s">
        <v>199</v>
      </c>
      <c r="C20" s="73" t="s">
        <v>200</v>
      </c>
      <c r="D20" s="170">
        <v>10</v>
      </c>
      <c r="E20" s="89">
        <v>0</v>
      </c>
      <c r="F20" s="171">
        <v>10</v>
      </c>
      <c r="G20" s="90">
        <v>0</v>
      </c>
      <c r="H20" s="89">
        <v>0</v>
      </c>
      <c r="I20" s="171">
        <v>0</v>
      </c>
      <c r="J20" s="90">
        <v>6</v>
      </c>
      <c r="K20" s="89">
        <v>0</v>
      </c>
      <c r="L20" s="171">
        <v>6</v>
      </c>
      <c r="M20" s="90">
        <v>0</v>
      </c>
      <c r="N20" s="89">
        <v>0</v>
      </c>
      <c r="O20" s="171">
        <v>0</v>
      </c>
      <c r="P20" s="90">
        <v>0</v>
      </c>
      <c r="Q20" s="89">
        <v>0</v>
      </c>
      <c r="R20" s="171">
        <v>0</v>
      </c>
      <c r="S20" s="90">
        <v>16</v>
      </c>
      <c r="T20" s="89">
        <v>0</v>
      </c>
      <c r="U20" s="171">
        <v>16</v>
      </c>
    </row>
    <row r="21" spans="1:22" s="74" customFormat="1" ht="56.25" x14ac:dyDescent="0.2">
      <c r="A21" s="109"/>
      <c r="B21" s="169" t="s">
        <v>201</v>
      </c>
      <c r="C21" s="73" t="s">
        <v>202</v>
      </c>
      <c r="D21" s="170">
        <v>15</v>
      </c>
      <c r="E21" s="89">
        <v>1</v>
      </c>
      <c r="F21" s="171">
        <v>16</v>
      </c>
      <c r="G21" s="90">
        <v>16</v>
      </c>
      <c r="H21" s="89">
        <v>1</v>
      </c>
      <c r="I21" s="171">
        <v>17</v>
      </c>
      <c r="J21" s="90">
        <v>7</v>
      </c>
      <c r="K21" s="89">
        <v>0</v>
      </c>
      <c r="L21" s="171">
        <v>7</v>
      </c>
      <c r="M21" s="90">
        <v>11</v>
      </c>
      <c r="N21" s="89">
        <v>4</v>
      </c>
      <c r="O21" s="171">
        <v>15</v>
      </c>
      <c r="P21" s="90">
        <v>0</v>
      </c>
      <c r="Q21" s="89">
        <v>0</v>
      </c>
      <c r="R21" s="171">
        <v>0</v>
      </c>
      <c r="S21" s="90">
        <v>49</v>
      </c>
      <c r="T21" s="89">
        <v>6</v>
      </c>
      <c r="U21" s="171">
        <v>55</v>
      </c>
    </row>
    <row r="22" spans="1:22" s="74" customFormat="1" ht="18.75" x14ac:dyDescent="0.2">
      <c r="A22" s="109"/>
      <c r="B22" s="169" t="s">
        <v>203</v>
      </c>
      <c r="C22" s="73" t="s">
        <v>204</v>
      </c>
      <c r="D22" s="170">
        <v>14</v>
      </c>
      <c r="E22" s="89">
        <v>0</v>
      </c>
      <c r="F22" s="171">
        <v>14</v>
      </c>
      <c r="G22" s="90">
        <v>11</v>
      </c>
      <c r="H22" s="89">
        <v>0</v>
      </c>
      <c r="I22" s="171">
        <v>11</v>
      </c>
      <c r="J22" s="90">
        <v>9</v>
      </c>
      <c r="K22" s="89">
        <v>1</v>
      </c>
      <c r="L22" s="171">
        <v>10</v>
      </c>
      <c r="M22" s="90">
        <v>8</v>
      </c>
      <c r="N22" s="89">
        <v>0</v>
      </c>
      <c r="O22" s="171">
        <v>8</v>
      </c>
      <c r="P22" s="90">
        <v>0</v>
      </c>
      <c r="Q22" s="89">
        <v>0</v>
      </c>
      <c r="R22" s="171">
        <v>0</v>
      </c>
      <c r="S22" s="90">
        <v>42</v>
      </c>
      <c r="T22" s="89">
        <v>1</v>
      </c>
      <c r="U22" s="171">
        <v>43</v>
      </c>
    </row>
    <row r="23" spans="1:22" s="74" customFormat="1" ht="18.75" x14ac:dyDescent="0.2">
      <c r="A23" s="109"/>
      <c r="B23" s="169" t="s">
        <v>205</v>
      </c>
      <c r="C23" s="73" t="s">
        <v>206</v>
      </c>
      <c r="D23" s="170">
        <v>2</v>
      </c>
      <c r="E23" s="89">
        <v>2</v>
      </c>
      <c r="F23" s="171">
        <v>4</v>
      </c>
      <c r="G23" s="90">
        <v>2</v>
      </c>
      <c r="H23" s="89">
        <v>1</v>
      </c>
      <c r="I23" s="171">
        <v>3</v>
      </c>
      <c r="J23" s="90">
        <v>1</v>
      </c>
      <c r="K23" s="89">
        <v>1</v>
      </c>
      <c r="L23" s="171">
        <v>2</v>
      </c>
      <c r="M23" s="90">
        <v>2</v>
      </c>
      <c r="N23" s="89">
        <v>0</v>
      </c>
      <c r="O23" s="171">
        <v>2</v>
      </c>
      <c r="P23" s="90">
        <v>0</v>
      </c>
      <c r="Q23" s="89">
        <v>0</v>
      </c>
      <c r="R23" s="171">
        <v>0</v>
      </c>
      <c r="S23" s="90">
        <v>7</v>
      </c>
      <c r="T23" s="89">
        <v>4</v>
      </c>
      <c r="U23" s="171">
        <v>11</v>
      </c>
    </row>
    <row r="24" spans="1:22" s="74" customFormat="1" ht="18.75" x14ac:dyDescent="0.2">
      <c r="A24" s="109"/>
      <c r="B24" s="169" t="s">
        <v>207</v>
      </c>
      <c r="C24" s="73" t="s">
        <v>208</v>
      </c>
      <c r="D24" s="170">
        <v>3</v>
      </c>
      <c r="E24" s="89">
        <v>0</v>
      </c>
      <c r="F24" s="171">
        <v>3</v>
      </c>
      <c r="G24" s="90">
        <v>9</v>
      </c>
      <c r="H24" s="89">
        <v>0</v>
      </c>
      <c r="I24" s="171">
        <v>9</v>
      </c>
      <c r="J24" s="90">
        <v>6</v>
      </c>
      <c r="K24" s="89">
        <v>2</v>
      </c>
      <c r="L24" s="171">
        <v>8</v>
      </c>
      <c r="M24" s="90">
        <v>4</v>
      </c>
      <c r="N24" s="89">
        <v>3</v>
      </c>
      <c r="O24" s="171">
        <v>7</v>
      </c>
      <c r="P24" s="90">
        <v>0</v>
      </c>
      <c r="Q24" s="89">
        <v>0</v>
      </c>
      <c r="R24" s="171">
        <v>0</v>
      </c>
      <c r="S24" s="90">
        <v>22</v>
      </c>
      <c r="T24" s="89">
        <v>5</v>
      </c>
      <c r="U24" s="171">
        <v>27</v>
      </c>
    </row>
    <row r="25" spans="1:22" s="74" customFormat="1" ht="18.75" x14ac:dyDescent="0.2">
      <c r="A25" s="109"/>
      <c r="B25" s="169" t="s">
        <v>209</v>
      </c>
      <c r="C25" s="73" t="s">
        <v>210</v>
      </c>
      <c r="D25" s="170">
        <v>2</v>
      </c>
      <c r="E25" s="89">
        <v>0</v>
      </c>
      <c r="F25" s="171">
        <v>2</v>
      </c>
      <c r="G25" s="90">
        <v>0</v>
      </c>
      <c r="H25" s="89">
        <v>0</v>
      </c>
      <c r="I25" s="171">
        <v>0</v>
      </c>
      <c r="J25" s="90">
        <v>1</v>
      </c>
      <c r="K25" s="89">
        <v>0</v>
      </c>
      <c r="L25" s="171">
        <v>1</v>
      </c>
      <c r="M25" s="90">
        <v>3</v>
      </c>
      <c r="N25" s="89">
        <v>0</v>
      </c>
      <c r="O25" s="171">
        <v>3</v>
      </c>
      <c r="P25" s="90">
        <v>0</v>
      </c>
      <c r="Q25" s="89">
        <v>0</v>
      </c>
      <c r="R25" s="171">
        <v>0</v>
      </c>
      <c r="S25" s="90">
        <v>6</v>
      </c>
      <c r="T25" s="89">
        <v>0</v>
      </c>
      <c r="U25" s="171">
        <v>6</v>
      </c>
    </row>
    <row r="26" spans="1:22" s="74" customFormat="1" ht="18.75" x14ac:dyDescent="0.2">
      <c r="A26" s="109"/>
      <c r="B26" s="169" t="s">
        <v>211</v>
      </c>
      <c r="C26" s="73" t="s">
        <v>212</v>
      </c>
      <c r="D26" s="170">
        <v>2</v>
      </c>
      <c r="E26" s="89">
        <v>0</v>
      </c>
      <c r="F26" s="171">
        <v>2</v>
      </c>
      <c r="G26" s="90">
        <v>2</v>
      </c>
      <c r="H26" s="89">
        <v>0</v>
      </c>
      <c r="I26" s="171">
        <v>2</v>
      </c>
      <c r="J26" s="90">
        <v>1</v>
      </c>
      <c r="K26" s="89">
        <v>0</v>
      </c>
      <c r="L26" s="171">
        <v>1</v>
      </c>
      <c r="M26" s="90">
        <v>0</v>
      </c>
      <c r="N26" s="89">
        <v>0</v>
      </c>
      <c r="O26" s="171">
        <v>0</v>
      </c>
      <c r="P26" s="90">
        <v>0</v>
      </c>
      <c r="Q26" s="89">
        <v>0</v>
      </c>
      <c r="R26" s="171">
        <v>0</v>
      </c>
      <c r="S26" s="90">
        <v>5</v>
      </c>
      <c r="T26" s="89">
        <v>0</v>
      </c>
      <c r="U26" s="171">
        <v>5</v>
      </c>
    </row>
    <row r="27" spans="1:22" s="74" customFormat="1" ht="18.75" x14ac:dyDescent="0.2">
      <c r="A27" s="109"/>
      <c r="B27" s="169" t="s">
        <v>213</v>
      </c>
      <c r="C27" s="73" t="s">
        <v>214</v>
      </c>
      <c r="D27" s="170">
        <v>1</v>
      </c>
      <c r="E27" s="89">
        <v>0</v>
      </c>
      <c r="F27" s="171">
        <v>1</v>
      </c>
      <c r="G27" s="90">
        <v>2</v>
      </c>
      <c r="H27" s="89">
        <v>0</v>
      </c>
      <c r="I27" s="171">
        <v>2</v>
      </c>
      <c r="J27" s="90">
        <v>2</v>
      </c>
      <c r="K27" s="89">
        <v>0</v>
      </c>
      <c r="L27" s="171">
        <v>2</v>
      </c>
      <c r="M27" s="90">
        <v>0</v>
      </c>
      <c r="N27" s="89">
        <v>2</v>
      </c>
      <c r="O27" s="171">
        <v>2</v>
      </c>
      <c r="P27" s="90">
        <v>0</v>
      </c>
      <c r="Q27" s="89">
        <v>0</v>
      </c>
      <c r="R27" s="171">
        <v>0</v>
      </c>
      <c r="S27" s="90">
        <v>5</v>
      </c>
      <c r="T27" s="89">
        <v>2</v>
      </c>
      <c r="U27" s="171">
        <v>7</v>
      </c>
    </row>
    <row r="28" spans="1:22" s="74" customFormat="1" ht="37.5" x14ac:dyDescent="0.2">
      <c r="A28" s="109"/>
      <c r="B28" s="169" t="s">
        <v>215</v>
      </c>
      <c r="C28" s="73" t="s">
        <v>216</v>
      </c>
      <c r="D28" s="170">
        <v>3</v>
      </c>
      <c r="E28" s="89">
        <v>0</v>
      </c>
      <c r="F28" s="171">
        <v>3</v>
      </c>
      <c r="G28" s="90">
        <v>1</v>
      </c>
      <c r="H28" s="89">
        <v>0</v>
      </c>
      <c r="I28" s="171">
        <v>1</v>
      </c>
      <c r="J28" s="90">
        <v>6</v>
      </c>
      <c r="K28" s="89">
        <v>0</v>
      </c>
      <c r="L28" s="171">
        <v>6</v>
      </c>
      <c r="M28" s="90">
        <v>2</v>
      </c>
      <c r="N28" s="89">
        <v>0</v>
      </c>
      <c r="O28" s="171">
        <v>2</v>
      </c>
      <c r="P28" s="90">
        <v>0</v>
      </c>
      <c r="Q28" s="89">
        <v>0</v>
      </c>
      <c r="R28" s="171">
        <v>0</v>
      </c>
      <c r="S28" s="90">
        <v>12</v>
      </c>
      <c r="T28" s="89">
        <v>0</v>
      </c>
      <c r="U28" s="171">
        <v>12</v>
      </c>
    </row>
    <row r="29" spans="1:22" s="74" customFormat="1" ht="18.75" x14ac:dyDescent="0.2">
      <c r="A29" s="109"/>
      <c r="B29" s="169" t="s">
        <v>217</v>
      </c>
      <c r="C29" s="73" t="s">
        <v>218</v>
      </c>
      <c r="D29" s="170">
        <v>24</v>
      </c>
      <c r="E29" s="89">
        <v>1</v>
      </c>
      <c r="F29" s="171">
        <v>25</v>
      </c>
      <c r="G29" s="90">
        <v>22</v>
      </c>
      <c r="H29" s="89">
        <v>2</v>
      </c>
      <c r="I29" s="171">
        <v>24</v>
      </c>
      <c r="J29" s="90">
        <v>23</v>
      </c>
      <c r="K29" s="89">
        <v>13</v>
      </c>
      <c r="L29" s="171">
        <v>36</v>
      </c>
      <c r="M29" s="90">
        <v>13</v>
      </c>
      <c r="N29" s="89">
        <v>1</v>
      </c>
      <c r="O29" s="171">
        <v>14</v>
      </c>
      <c r="P29" s="90">
        <v>0</v>
      </c>
      <c r="Q29" s="89">
        <v>0</v>
      </c>
      <c r="R29" s="171">
        <v>0</v>
      </c>
      <c r="S29" s="90">
        <v>82</v>
      </c>
      <c r="T29" s="89">
        <v>17</v>
      </c>
      <c r="U29" s="171">
        <v>99</v>
      </c>
    </row>
    <row r="30" spans="1:22" s="74" customFormat="1" ht="38.25" thickBot="1" x14ac:dyDescent="0.25">
      <c r="A30" s="109"/>
      <c r="B30" s="172" t="s">
        <v>219</v>
      </c>
      <c r="C30" s="173" t="s">
        <v>262</v>
      </c>
      <c r="D30" s="174">
        <v>11</v>
      </c>
      <c r="E30" s="175">
        <v>0</v>
      </c>
      <c r="F30" s="176">
        <v>11</v>
      </c>
      <c r="G30" s="177">
        <v>4</v>
      </c>
      <c r="H30" s="175">
        <v>0</v>
      </c>
      <c r="I30" s="176">
        <v>4</v>
      </c>
      <c r="J30" s="177">
        <v>15</v>
      </c>
      <c r="K30" s="175">
        <v>0</v>
      </c>
      <c r="L30" s="176">
        <v>15</v>
      </c>
      <c r="M30" s="177">
        <v>5</v>
      </c>
      <c r="N30" s="175">
        <v>0</v>
      </c>
      <c r="O30" s="176">
        <v>5</v>
      </c>
      <c r="P30" s="177">
        <v>0</v>
      </c>
      <c r="Q30" s="175">
        <v>0</v>
      </c>
      <c r="R30" s="176">
        <v>0</v>
      </c>
      <c r="S30" s="177">
        <v>35</v>
      </c>
      <c r="T30" s="175">
        <v>0</v>
      </c>
      <c r="U30" s="176">
        <v>35</v>
      </c>
    </row>
    <row r="31" spans="1:22" s="113" customFormat="1" ht="21.6" customHeight="1" thickBot="1" x14ac:dyDescent="0.25">
      <c r="A31" s="109"/>
      <c r="B31" s="3888" t="s">
        <v>16</v>
      </c>
      <c r="C31" s="3888"/>
      <c r="D31" s="134">
        <f>SUM(D9:D30)</f>
        <v>320</v>
      </c>
      <c r="E31" s="134">
        <f t="shared" ref="E31:S31" si="1">SUM(E9:E30)</f>
        <v>14</v>
      </c>
      <c r="F31" s="178">
        <f t="shared" si="1"/>
        <v>334</v>
      </c>
      <c r="G31" s="131">
        <f t="shared" si="1"/>
        <v>278</v>
      </c>
      <c r="H31" s="134">
        <f t="shared" si="1"/>
        <v>13</v>
      </c>
      <c r="I31" s="179">
        <f t="shared" si="1"/>
        <v>291</v>
      </c>
      <c r="J31" s="131">
        <f t="shared" si="1"/>
        <v>285</v>
      </c>
      <c r="K31" s="134">
        <f t="shared" si="1"/>
        <v>56</v>
      </c>
      <c r="L31" s="179">
        <f t="shared" si="1"/>
        <v>341</v>
      </c>
      <c r="M31" s="131">
        <f t="shared" si="1"/>
        <v>206</v>
      </c>
      <c r="N31" s="134">
        <f t="shared" si="1"/>
        <v>23</v>
      </c>
      <c r="O31" s="179">
        <f t="shared" si="1"/>
        <v>229</v>
      </c>
      <c r="P31" s="205">
        <f t="shared" si="1"/>
        <v>14</v>
      </c>
      <c r="Q31" s="135">
        <f t="shared" si="1"/>
        <v>0</v>
      </c>
      <c r="R31" s="180">
        <f t="shared" si="1"/>
        <v>14</v>
      </c>
      <c r="S31" s="131">
        <f t="shared" si="1"/>
        <v>1103</v>
      </c>
      <c r="T31" s="134">
        <f>SUM(T9:T30)</f>
        <v>106</v>
      </c>
      <c r="U31" s="179">
        <f>SUM(U9:U30)</f>
        <v>1209</v>
      </c>
    </row>
    <row r="32" spans="1:22" s="86" customFormat="1" ht="12.75" customHeight="1" x14ac:dyDescent="0.2">
      <c r="A32" s="109"/>
      <c r="B32" s="3883" t="s">
        <v>23</v>
      </c>
      <c r="C32" s="3883"/>
      <c r="D32" s="155"/>
      <c r="E32" s="114"/>
      <c r="F32" s="181"/>
      <c r="G32" s="114"/>
      <c r="H32" s="114"/>
      <c r="I32" s="182"/>
      <c r="J32" s="114"/>
      <c r="K32" s="114"/>
      <c r="L32" s="182"/>
      <c r="M32" s="114"/>
      <c r="N32" s="114"/>
      <c r="O32" s="182"/>
      <c r="P32" s="114"/>
      <c r="Q32" s="114"/>
      <c r="R32" s="182"/>
      <c r="S32" s="114"/>
      <c r="T32" s="114"/>
      <c r="U32" s="182"/>
      <c r="V32" s="115"/>
    </row>
    <row r="33" spans="1:22" s="86" customFormat="1" ht="24.95" customHeight="1" thickBot="1" x14ac:dyDescent="0.25">
      <c r="A33" s="109"/>
      <c r="B33" s="3883" t="s">
        <v>11</v>
      </c>
      <c r="C33" s="3883"/>
      <c r="D33" s="156"/>
      <c r="E33" s="136"/>
      <c r="F33" s="183"/>
      <c r="G33" s="136"/>
      <c r="H33" s="136"/>
      <c r="I33" s="183"/>
      <c r="J33" s="136"/>
      <c r="K33" s="136"/>
      <c r="L33" s="183"/>
      <c r="M33" s="136"/>
      <c r="N33" s="136"/>
      <c r="O33" s="183"/>
      <c r="P33" s="136"/>
      <c r="Q33" s="136"/>
      <c r="R33" s="183"/>
      <c r="S33" s="136"/>
      <c r="T33" s="136"/>
      <c r="U33" s="183"/>
      <c r="V33" s="68"/>
    </row>
    <row r="34" spans="1:22" ht="18.75" x14ac:dyDescent="0.2">
      <c r="A34" s="109"/>
      <c r="B34" s="163" t="s">
        <v>263</v>
      </c>
      <c r="C34" s="164" t="s">
        <v>264</v>
      </c>
      <c r="D34" s="165">
        <v>0</v>
      </c>
      <c r="E34" s="166">
        <v>0</v>
      </c>
      <c r="F34" s="167">
        <v>0</v>
      </c>
      <c r="G34" s="168">
        <v>0</v>
      </c>
      <c r="H34" s="166">
        <v>0</v>
      </c>
      <c r="I34" s="167">
        <v>0</v>
      </c>
      <c r="J34" s="168">
        <v>0</v>
      </c>
      <c r="K34" s="166">
        <v>0</v>
      </c>
      <c r="L34" s="167">
        <v>0</v>
      </c>
      <c r="M34" s="168">
        <v>0</v>
      </c>
      <c r="N34" s="166">
        <v>0</v>
      </c>
      <c r="O34" s="167">
        <v>0</v>
      </c>
      <c r="P34" s="168">
        <v>0</v>
      </c>
      <c r="Q34" s="166">
        <v>0</v>
      </c>
      <c r="R34" s="167">
        <v>0</v>
      </c>
      <c r="S34" s="168">
        <v>0</v>
      </c>
      <c r="T34" s="166">
        <v>0</v>
      </c>
      <c r="U34" s="167">
        <v>0</v>
      </c>
    </row>
    <row r="35" spans="1:22" ht="18.75" outlineLevel="1" x14ac:dyDescent="0.2">
      <c r="A35" s="109"/>
      <c r="B35" s="169" t="s">
        <v>179</v>
      </c>
      <c r="C35" s="73" t="s">
        <v>180</v>
      </c>
      <c r="D35" s="170">
        <v>17</v>
      </c>
      <c r="E35" s="89">
        <v>0</v>
      </c>
      <c r="F35" s="171">
        <v>17</v>
      </c>
      <c r="G35" s="90">
        <v>19</v>
      </c>
      <c r="H35" s="89">
        <v>0</v>
      </c>
      <c r="I35" s="171">
        <v>19</v>
      </c>
      <c r="J35" s="90">
        <v>17</v>
      </c>
      <c r="K35" s="89">
        <v>2</v>
      </c>
      <c r="L35" s="171">
        <v>19</v>
      </c>
      <c r="M35" s="90">
        <v>12</v>
      </c>
      <c r="N35" s="89">
        <v>0</v>
      </c>
      <c r="O35" s="171">
        <v>12</v>
      </c>
      <c r="P35" s="90">
        <v>0</v>
      </c>
      <c r="Q35" s="89">
        <v>0</v>
      </c>
      <c r="R35" s="171">
        <v>0</v>
      </c>
      <c r="S35" s="90">
        <v>65</v>
      </c>
      <c r="T35" s="89">
        <v>2</v>
      </c>
      <c r="U35" s="171">
        <v>67</v>
      </c>
    </row>
    <row r="36" spans="1:22" ht="18.75" outlineLevel="1" x14ac:dyDescent="0.2">
      <c r="A36" s="109"/>
      <c r="B36" s="169" t="s">
        <v>181</v>
      </c>
      <c r="C36" s="73" t="s">
        <v>182</v>
      </c>
      <c r="D36" s="170">
        <v>13</v>
      </c>
      <c r="E36" s="89">
        <v>0</v>
      </c>
      <c r="F36" s="171">
        <v>13</v>
      </c>
      <c r="G36" s="90">
        <v>13</v>
      </c>
      <c r="H36" s="89">
        <v>1</v>
      </c>
      <c r="I36" s="171">
        <v>14</v>
      </c>
      <c r="J36" s="90">
        <v>17</v>
      </c>
      <c r="K36" s="89">
        <v>2</v>
      </c>
      <c r="L36" s="171">
        <v>19</v>
      </c>
      <c r="M36" s="90">
        <v>21</v>
      </c>
      <c r="N36" s="89">
        <v>2</v>
      </c>
      <c r="O36" s="171">
        <v>23</v>
      </c>
      <c r="P36" s="90">
        <v>0</v>
      </c>
      <c r="Q36" s="89">
        <v>0</v>
      </c>
      <c r="R36" s="171">
        <v>0</v>
      </c>
      <c r="S36" s="90">
        <v>64</v>
      </c>
      <c r="T36" s="89">
        <v>5</v>
      </c>
      <c r="U36" s="171">
        <v>69</v>
      </c>
    </row>
    <row r="37" spans="1:22" ht="18.75" outlineLevel="1" x14ac:dyDescent="0.2">
      <c r="A37" s="109"/>
      <c r="B37" s="169" t="s">
        <v>183</v>
      </c>
      <c r="C37" s="73" t="s">
        <v>184</v>
      </c>
      <c r="D37" s="170">
        <v>17</v>
      </c>
      <c r="E37" s="89">
        <v>4</v>
      </c>
      <c r="F37" s="171">
        <v>21</v>
      </c>
      <c r="G37" s="90">
        <v>33</v>
      </c>
      <c r="H37" s="89">
        <v>0</v>
      </c>
      <c r="I37" s="171">
        <v>33</v>
      </c>
      <c r="J37" s="90">
        <v>12</v>
      </c>
      <c r="K37" s="89">
        <v>1</v>
      </c>
      <c r="L37" s="171">
        <v>13</v>
      </c>
      <c r="M37" s="90">
        <v>21</v>
      </c>
      <c r="N37" s="89">
        <v>3</v>
      </c>
      <c r="O37" s="171">
        <v>24</v>
      </c>
      <c r="P37" s="90">
        <v>0</v>
      </c>
      <c r="Q37" s="89">
        <v>0</v>
      </c>
      <c r="R37" s="171">
        <v>0</v>
      </c>
      <c r="S37" s="90">
        <v>83</v>
      </c>
      <c r="T37" s="89">
        <v>8</v>
      </c>
      <c r="U37" s="171">
        <v>91</v>
      </c>
    </row>
    <row r="38" spans="1:22" ht="18.75" outlineLevel="1" x14ac:dyDescent="0.2">
      <c r="A38" s="109"/>
      <c r="B38" s="169" t="s">
        <v>185</v>
      </c>
      <c r="C38" s="73" t="s">
        <v>186</v>
      </c>
      <c r="D38" s="170">
        <v>17</v>
      </c>
      <c r="E38" s="89">
        <v>0</v>
      </c>
      <c r="F38" s="171">
        <v>17</v>
      </c>
      <c r="G38" s="90">
        <v>23</v>
      </c>
      <c r="H38" s="89">
        <v>1</v>
      </c>
      <c r="I38" s="171">
        <v>24</v>
      </c>
      <c r="J38" s="90">
        <v>18</v>
      </c>
      <c r="K38" s="89">
        <v>12</v>
      </c>
      <c r="L38" s="171">
        <v>30</v>
      </c>
      <c r="M38" s="90">
        <v>13</v>
      </c>
      <c r="N38" s="89">
        <v>2</v>
      </c>
      <c r="O38" s="171">
        <v>15</v>
      </c>
      <c r="P38" s="90">
        <v>0</v>
      </c>
      <c r="Q38" s="89">
        <v>0</v>
      </c>
      <c r="R38" s="171">
        <v>0</v>
      </c>
      <c r="S38" s="90">
        <v>71</v>
      </c>
      <c r="T38" s="89">
        <v>15</v>
      </c>
      <c r="U38" s="171">
        <v>86</v>
      </c>
    </row>
    <row r="39" spans="1:22" ht="18.75" outlineLevel="1" x14ac:dyDescent="0.2">
      <c r="A39" s="109"/>
      <c r="B39" s="169" t="s">
        <v>187</v>
      </c>
      <c r="C39" s="73" t="s">
        <v>188</v>
      </c>
      <c r="D39" s="170">
        <v>19</v>
      </c>
      <c r="E39" s="89">
        <v>0</v>
      </c>
      <c r="F39" s="171">
        <v>19</v>
      </c>
      <c r="G39" s="90">
        <v>8</v>
      </c>
      <c r="H39" s="89">
        <v>3</v>
      </c>
      <c r="I39" s="171">
        <v>11</v>
      </c>
      <c r="J39" s="90">
        <v>17</v>
      </c>
      <c r="K39" s="89">
        <v>2</v>
      </c>
      <c r="L39" s="171">
        <v>19</v>
      </c>
      <c r="M39" s="90">
        <v>10</v>
      </c>
      <c r="N39" s="89">
        <v>0</v>
      </c>
      <c r="O39" s="171">
        <v>10</v>
      </c>
      <c r="P39" s="90">
        <v>0</v>
      </c>
      <c r="Q39" s="89">
        <v>0</v>
      </c>
      <c r="R39" s="171">
        <v>0</v>
      </c>
      <c r="S39" s="90">
        <v>54</v>
      </c>
      <c r="T39" s="89">
        <v>5</v>
      </c>
      <c r="U39" s="171">
        <v>59</v>
      </c>
    </row>
    <row r="40" spans="1:22" ht="18.75" outlineLevel="1" x14ac:dyDescent="0.2">
      <c r="A40" s="109"/>
      <c r="B40" s="169" t="s">
        <v>189</v>
      </c>
      <c r="C40" s="73" t="s">
        <v>190</v>
      </c>
      <c r="D40" s="170">
        <v>51</v>
      </c>
      <c r="E40" s="89">
        <v>0</v>
      </c>
      <c r="F40" s="171">
        <v>51</v>
      </c>
      <c r="G40" s="90">
        <v>41</v>
      </c>
      <c r="H40" s="89">
        <v>0</v>
      </c>
      <c r="I40" s="171">
        <v>41</v>
      </c>
      <c r="J40" s="90">
        <v>43</v>
      </c>
      <c r="K40" s="89">
        <v>0</v>
      </c>
      <c r="L40" s="171">
        <v>43</v>
      </c>
      <c r="M40" s="90">
        <v>5</v>
      </c>
      <c r="N40" s="89">
        <v>0</v>
      </c>
      <c r="O40" s="171">
        <v>5</v>
      </c>
      <c r="P40" s="90">
        <v>0</v>
      </c>
      <c r="Q40" s="89">
        <v>0</v>
      </c>
      <c r="R40" s="171">
        <v>0</v>
      </c>
      <c r="S40" s="90">
        <v>140</v>
      </c>
      <c r="T40" s="89">
        <v>0</v>
      </c>
      <c r="U40" s="171">
        <v>140</v>
      </c>
    </row>
    <row r="41" spans="1:22" ht="18.75" outlineLevel="1" x14ac:dyDescent="0.2">
      <c r="A41" s="109"/>
      <c r="B41" s="169" t="s">
        <v>191</v>
      </c>
      <c r="C41" s="73" t="s">
        <v>192</v>
      </c>
      <c r="D41" s="170">
        <v>15</v>
      </c>
      <c r="E41" s="89">
        <v>0</v>
      </c>
      <c r="F41" s="171">
        <v>15</v>
      </c>
      <c r="G41" s="90">
        <v>12</v>
      </c>
      <c r="H41" s="89">
        <v>0</v>
      </c>
      <c r="I41" s="171">
        <v>12</v>
      </c>
      <c r="J41" s="90">
        <v>15</v>
      </c>
      <c r="K41" s="89">
        <v>1</v>
      </c>
      <c r="L41" s="171">
        <v>16</v>
      </c>
      <c r="M41" s="90">
        <v>7</v>
      </c>
      <c r="N41" s="89">
        <v>0</v>
      </c>
      <c r="O41" s="171">
        <v>7</v>
      </c>
      <c r="P41" s="90">
        <v>0</v>
      </c>
      <c r="Q41" s="89">
        <v>0</v>
      </c>
      <c r="R41" s="171">
        <v>0</v>
      </c>
      <c r="S41" s="90">
        <v>49</v>
      </c>
      <c r="T41" s="89">
        <v>1</v>
      </c>
      <c r="U41" s="171">
        <v>50</v>
      </c>
    </row>
    <row r="42" spans="1:22" ht="37.5" outlineLevel="1" x14ac:dyDescent="0.2">
      <c r="A42" s="109"/>
      <c r="B42" s="169" t="s">
        <v>193</v>
      </c>
      <c r="C42" s="73" t="s">
        <v>194</v>
      </c>
      <c r="D42" s="170">
        <v>16</v>
      </c>
      <c r="E42" s="89">
        <v>0</v>
      </c>
      <c r="F42" s="171">
        <v>16</v>
      </c>
      <c r="G42" s="90">
        <v>12</v>
      </c>
      <c r="H42" s="89">
        <v>0</v>
      </c>
      <c r="I42" s="171">
        <v>12</v>
      </c>
      <c r="J42" s="90">
        <v>15</v>
      </c>
      <c r="K42" s="89">
        <v>0</v>
      </c>
      <c r="L42" s="171">
        <v>15</v>
      </c>
      <c r="M42" s="90">
        <v>25</v>
      </c>
      <c r="N42" s="89">
        <v>2</v>
      </c>
      <c r="O42" s="171">
        <v>27</v>
      </c>
      <c r="P42" s="90">
        <v>14</v>
      </c>
      <c r="Q42" s="89">
        <v>0</v>
      </c>
      <c r="R42" s="171">
        <v>14</v>
      </c>
      <c r="S42" s="90">
        <v>82</v>
      </c>
      <c r="T42" s="89">
        <v>2</v>
      </c>
      <c r="U42" s="171">
        <v>84</v>
      </c>
    </row>
    <row r="43" spans="1:22" ht="18.75" outlineLevel="1" x14ac:dyDescent="0.2">
      <c r="A43" s="109"/>
      <c r="B43" s="169" t="s">
        <v>195</v>
      </c>
      <c r="C43" s="73" t="s">
        <v>196</v>
      </c>
      <c r="D43" s="170">
        <v>49</v>
      </c>
      <c r="E43" s="89">
        <v>4</v>
      </c>
      <c r="F43" s="171">
        <v>53</v>
      </c>
      <c r="G43" s="90">
        <v>34</v>
      </c>
      <c r="H43" s="89">
        <v>3</v>
      </c>
      <c r="I43" s="171">
        <v>37</v>
      </c>
      <c r="J43" s="90">
        <v>37</v>
      </c>
      <c r="K43" s="89">
        <v>9</v>
      </c>
      <c r="L43" s="171">
        <v>46</v>
      </c>
      <c r="M43" s="90">
        <v>24</v>
      </c>
      <c r="N43" s="89">
        <v>4</v>
      </c>
      <c r="O43" s="171">
        <v>28</v>
      </c>
      <c r="P43" s="90">
        <v>0</v>
      </c>
      <c r="Q43" s="89">
        <v>0</v>
      </c>
      <c r="R43" s="171">
        <v>0</v>
      </c>
      <c r="S43" s="90">
        <v>144</v>
      </c>
      <c r="T43" s="89">
        <v>20</v>
      </c>
      <c r="U43" s="171">
        <v>164</v>
      </c>
    </row>
    <row r="44" spans="1:22" ht="18.75" outlineLevel="1" x14ac:dyDescent="0.2">
      <c r="A44" s="109"/>
      <c r="B44" s="169" t="s">
        <v>197</v>
      </c>
      <c r="C44" s="73" t="s">
        <v>198</v>
      </c>
      <c r="D44" s="170">
        <v>14</v>
      </c>
      <c r="E44" s="89">
        <v>0</v>
      </c>
      <c r="F44" s="171">
        <v>14</v>
      </c>
      <c r="G44" s="90">
        <v>9</v>
      </c>
      <c r="H44" s="89">
        <v>0</v>
      </c>
      <c r="I44" s="171">
        <v>9</v>
      </c>
      <c r="J44" s="90">
        <v>7</v>
      </c>
      <c r="K44" s="89">
        <v>1</v>
      </c>
      <c r="L44" s="171">
        <v>8</v>
      </c>
      <c r="M44" s="90">
        <v>9</v>
      </c>
      <c r="N44" s="89">
        <v>0</v>
      </c>
      <c r="O44" s="171">
        <v>9</v>
      </c>
      <c r="P44" s="90">
        <v>0</v>
      </c>
      <c r="Q44" s="89">
        <v>0</v>
      </c>
      <c r="R44" s="171">
        <v>0</v>
      </c>
      <c r="S44" s="90">
        <v>39</v>
      </c>
      <c r="T44" s="89">
        <v>1</v>
      </c>
      <c r="U44" s="171">
        <v>40</v>
      </c>
    </row>
    <row r="45" spans="1:22" ht="18.75" outlineLevel="1" x14ac:dyDescent="0.2">
      <c r="A45" s="109"/>
      <c r="B45" s="169" t="s">
        <v>199</v>
      </c>
      <c r="C45" s="73" t="s">
        <v>200</v>
      </c>
      <c r="D45" s="170">
        <v>10</v>
      </c>
      <c r="E45" s="89">
        <v>0</v>
      </c>
      <c r="F45" s="171">
        <v>10</v>
      </c>
      <c r="G45" s="90">
        <v>0</v>
      </c>
      <c r="H45" s="89">
        <v>0</v>
      </c>
      <c r="I45" s="171">
        <v>0</v>
      </c>
      <c r="J45" s="90">
        <v>6</v>
      </c>
      <c r="K45" s="89">
        <v>0</v>
      </c>
      <c r="L45" s="171">
        <v>6</v>
      </c>
      <c r="M45" s="90">
        <v>0</v>
      </c>
      <c r="N45" s="89">
        <v>0</v>
      </c>
      <c r="O45" s="171">
        <v>0</v>
      </c>
      <c r="P45" s="90">
        <v>0</v>
      </c>
      <c r="Q45" s="89">
        <v>0</v>
      </c>
      <c r="R45" s="171">
        <v>0</v>
      </c>
      <c r="S45" s="90">
        <v>16</v>
      </c>
      <c r="T45" s="89">
        <v>0</v>
      </c>
      <c r="U45" s="171">
        <v>16</v>
      </c>
    </row>
    <row r="46" spans="1:22" ht="56.25" outlineLevel="1" x14ac:dyDescent="0.2">
      <c r="A46" s="109"/>
      <c r="B46" s="169" t="s">
        <v>201</v>
      </c>
      <c r="C46" s="73" t="s">
        <v>202</v>
      </c>
      <c r="D46" s="170">
        <v>15</v>
      </c>
      <c r="E46" s="89">
        <v>1</v>
      </c>
      <c r="F46" s="171">
        <v>16</v>
      </c>
      <c r="G46" s="90">
        <v>16</v>
      </c>
      <c r="H46" s="89">
        <v>1</v>
      </c>
      <c r="I46" s="171">
        <v>17</v>
      </c>
      <c r="J46" s="90">
        <v>7</v>
      </c>
      <c r="K46" s="89">
        <v>0</v>
      </c>
      <c r="L46" s="171">
        <v>7</v>
      </c>
      <c r="M46" s="90">
        <v>11</v>
      </c>
      <c r="N46" s="89">
        <v>2</v>
      </c>
      <c r="O46" s="171">
        <v>13</v>
      </c>
      <c r="P46" s="90">
        <v>0</v>
      </c>
      <c r="Q46" s="89">
        <v>0</v>
      </c>
      <c r="R46" s="171">
        <v>0</v>
      </c>
      <c r="S46" s="90">
        <v>49</v>
      </c>
      <c r="T46" s="89">
        <v>4</v>
      </c>
      <c r="U46" s="171">
        <v>53</v>
      </c>
    </row>
    <row r="47" spans="1:22" ht="18.75" outlineLevel="1" x14ac:dyDescent="0.2">
      <c r="A47" s="109"/>
      <c r="B47" s="169" t="s">
        <v>203</v>
      </c>
      <c r="C47" s="73" t="s">
        <v>204</v>
      </c>
      <c r="D47" s="170">
        <v>14</v>
      </c>
      <c r="E47" s="89">
        <v>0</v>
      </c>
      <c r="F47" s="171">
        <v>14</v>
      </c>
      <c r="G47" s="90">
        <v>11</v>
      </c>
      <c r="H47" s="89">
        <v>0</v>
      </c>
      <c r="I47" s="171">
        <v>11</v>
      </c>
      <c r="J47" s="90">
        <v>7</v>
      </c>
      <c r="K47" s="89">
        <v>1</v>
      </c>
      <c r="L47" s="171">
        <v>8</v>
      </c>
      <c r="M47" s="90">
        <v>7</v>
      </c>
      <c r="N47" s="89">
        <v>0</v>
      </c>
      <c r="O47" s="171">
        <v>7</v>
      </c>
      <c r="P47" s="90">
        <v>0</v>
      </c>
      <c r="Q47" s="89">
        <v>0</v>
      </c>
      <c r="R47" s="171">
        <v>0</v>
      </c>
      <c r="S47" s="90">
        <v>39</v>
      </c>
      <c r="T47" s="89">
        <v>1</v>
      </c>
      <c r="U47" s="171">
        <v>40</v>
      </c>
    </row>
    <row r="48" spans="1:22" ht="18.75" outlineLevel="1" x14ac:dyDescent="0.2">
      <c r="A48" s="109"/>
      <c r="B48" s="169" t="s">
        <v>205</v>
      </c>
      <c r="C48" s="73" t="s">
        <v>206</v>
      </c>
      <c r="D48" s="170">
        <v>2</v>
      </c>
      <c r="E48" s="89">
        <v>0</v>
      </c>
      <c r="F48" s="171">
        <v>2</v>
      </c>
      <c r="G48" s="90">
        <v>2</v>
      </c>
      <c r="H48" s="89">
        <v>1</v>
      </c>
      <c r="I48" s="171">
        <v>3</v>
      </c>
      <c r="J48" s="90">
        <v>1</v>
      </c>
      <c r="K48" s="89">
        <v>1</v>
      </c>
      <c r="L48" s="171">
        <v>2</v>
      </c>
      <c r="M48" s="90">
        <v>1</v>
      </c>
      <c r="N48" s="89">
        <v>0</v>
      </c>
      <c r="O48" s="171">
        <v>1</v>
      </c>
      <c r="P48" s="90">
        <v>0</v>
      </c>
      <c r="Q48" s="89">
        <v>0</v>
      </c>
      <c r="R48" s="171">
        <v>0</v>
      </c>
      <c r="S48" s="90">
        <v>6</v>
      </c>
      <c r="T48" s="89">
        <v>2</v>
      </c>
      <c r="U48" s="171">
        <v>8</v>
      </c>
    </row>
    <row r="49" spans="1:21" ht="18.75" outlineLevel="1" x14ac:dyDescent="0.2">
      <c r="A49" s="109"/>
      <c r="B49" s="169" t="s">
        <v>207</v>
      </c>
      <c r="C49" s="73" t="s">
        <v>208</v>
      </c>
      <c r="D49" s="170">
        <v>3</v>
      </c>
      <c r="E49" s="89">
        <v>0</v>
      </c>
      <c r="F49" s="171">
        <v>3</v>
      </c>
      <c r="G49" s="90">
        <v>9</v>
      </c>
      <c r="H49" s="89">
        <v>0</v>
      </c>
      <c r="I49" s="171">
        <v>9</v>
      </c>
      <c r="J49" s="90">
        <v>6</v>
      </c>
      <c r="K49" s="89">
        <v>2</v>
      </c>
      <c r="L49" s="171">
        <v>8</v>
      </c>
      <c r="M49" s="90">
        <v>2</v>
      </c>
      <c r="N49" s="89">
        <v>0</v>
      </c>
      <c r="O49" s="171">
        <v>2</v>
      </c>
      <c r="P49" s="90">
        <v>0</v>
      </c>
      <c r="Q49" s="89">
        <v>0</v>
      </c>
      <c r="R49" s="171">
        <v>0</v>
      </c>
      <c r="S49" s="90">
        <v>20</v>
      </c>
      <c r="T49" s="89">
        <v>2</v>
      </c>
      <c r="U49" s="171">
        <v>22</v>
      </c>
    </row>
    <row r="50" spans="1:21" ht="18.75" outlineLevel="1" x14ac:dyDescent="0.2">
      <c r="A50" s="109"/>
      <c r="B50" s="169" t="s">
        <v>209</v>
      </c>
      <c r="C50" s="73" t="s">
        <v>210</v>
      </c>
      <c r="D50" s="170">
        <v>2</v>
      </c>
      <c r="E50" s="89">
        <v>0</v>
      </c>
      <c r="F50" s="171">
        <v>2</v>
      </c>
      <c r="G50" s="90">
        <v>0</v>
      </c>
      <c r="H50" s="89">
        <v>0</v>
      </c>
      <c r="I50" s="171">
        <v>0</v>
      </c>
      <c r="J50" s="90">
        <v>1</v>
      </c>
      <c r="K50" s="89">
        <v>0</v>
      </c>
      <c r="L50" s="171">
        <v>1</v>
      </c>
      <c r="M50" s="90">
        <v>2</v>
      </c>
      <c r="N50" s="89">
        <v>0</v>
      </c>
      <c r="O50" s="171">
        <v>2</v>
      </c>
      <c r="P50" s="90">
        <v>0</v>
      </c>
      <c r="Q50" s="89">
        <v>0</v>
      </c>
      <c r="R50" s="171">
        <v>0</v>
      </c>
      <c r="S50" s="90">
        <v>5</v>
      </c>
      <c r="T50" s="89">
        <v>0</v>
      </c>
      <c r="U50" s="171">
        <v>5</v>
      </c>
    </row>
    <row r="51" spans="1:21" ht="18.75" outlineLevel="1" x14ac:dyDescent="0.2">
      <c r="A51" s="109"/>
      <c r="B51" s="169" t="s">
        <v>211</v>
      </c>
      <c r="C51" s="73" t="s">
        <v>212</v>
      </c>
      <c r="D51" s="170">
        <v>2</v>
      </c>
      <c r="E51" s="89">
        <v>0</v>
      </c>
      <c r="F51" s="171">
        <v>2</v>
      </c>
      <c r="G51" s="90">
        <v>2</v>
      </c>
      <c r="H51" s="89">
        <v>0</v>
      </c>
      <c r="I51" s="171">
        <v>2</v>
      </c>
      <c r="J51" s="90">
        <v>1</v>
      </c>
      <c r="K51" s="89">
        <v>0</v>
      </c>
      <c r="L51" s="171">
        <v>1</v>
      </c>
      <c r="M51" s="90">
        <v>0</v>
      </c>
      <c r="N51" s="89">
        <v>0</v>
      </c>
      <c r="O51" s="171">
        <v>0</v>
      </c>
      <c r="P51" s="90">
        <v>0</v>
      </c>
      <c r="Q51" s="89">
        <v>0</v>
      </c>
      <c r="R51" s="171">
        <v>0</v>
      </c>
      <c r="S51" s="90">
        <v>5</v>
      </c>
      <c r="T51" s="89">
        <v>0</v>
      </c>
      <c r="U51" s="171">
        <v>5</v>
      </c>
    </row>
    <row r="52" spans="1:21" ht="18.75" outlineLevel="1" x14ac:dyDescent="0.2">
      <c r="A52" s="109"/>
      <c r="B52" s="169" t="s">
        <v>213</v>
      </c>
      <c r="C52" s="73" t="s">
        <v>214</v>
      </c>
      <c r="D52" s="170">
        <v>1</v>
      </c>
      <c r="E52" s="89">
        <v>0</v>
      </c>
      <c r="F52" s="171">
        <v>1</v>
      </c>
      <c r="G52" s="90">
        <v>2</v>
      </c>
      <c r="H52" s="89">
        <v>0</v>
      </c>
      <c r="I52" s="171">
        <v>2</v>
      </c>
      <c r="J52" s="90">
        <v>2</v>
      </c>
      <c r="K52" s="89">
        <v>0</v>
      </c>
      <c r="L52" s="171">
        <v>2</v>
      </c>
      <c r="M52" s="90">
        <v>0</v>
      </c>
      <c r="N52" s="89">
        <v>0</v>
      </c>
      <c r="O52" s="171">
        <v>0</v>
      </c>
      <c r="P52" s="90">
        <v>0</v>
      </c>
      <c r="Q52" s="89">
        <v>0</v>
      </c>
      <c r="R52" s="171">
        <v>0</v>
      </c>
      <c r="S52" s="90">
        <v>5</v>
      </c>
      <c r="T52" s="89">
        <v>0</v>
      </c>
      <c r="U52" s="171">
        <v>5</v>
      </c>
    </row>
    <row r="53" spans="1:21" ht="37.5" outlineLevel="1" x14ac:dyDescent="0.2">
      <c r="A53" s="109"/>
      <c r="B53" s="169" t="s">
        <v>215</v>
      </c>
      <c r="C53" s="73" t="s">
        <v>216</v>
      </c>
      <c r="D53" s="170">
        <v>3</v>
      </c>
      <c r="E53" s="89">
        <v>0</v>
      </c>
      <c r="F53" s="171">
        <v>3</v>
      </c>
      <c r="G53" s="90">
        <v>1</v>
      </c>
      <c r="H53" s="89">
        <v>0</v>
      </c>
      <c r="I53" s="171">
        <v>1</v>
      </c>
      <c r="J53" s="90">
        <v>6</v>
      </c>
      <c r="K53" s="89">
        <v>0</v>
      </c>
      <c r="L53" s="171">
        <v>6</v>
      </c>
      <c r="M53" s="90">
        <v>2</v>
      </c>
      <c r="N53" s="89">
        <v>0</v>
      </c>
      <c r="O53" s="171">
        <v>2</v>
      </c>
      <c r="P53" s="90">
        <v>0</v>
      </c>
      <c r="Q53" s="89">
        <v>0</v>
      </c>
      <c r="R53" s="171">
        <v>0</v>
      </c>
      <c r="S53" s="90">
        <v>12</v>
      </c>
      <c r="T53" s="89">
        <v>0</v>
      </c>
      <c r="U53" s="171">
        <v>12</v>
      </c>
    </row>
    <row r="54" spans="1:21" ht="18.75" outlineLevel="1" x14ac:dyDescent="0.2">
      <c r="A54" s="109"/>
      <c r="B54" s="169" t="s">
        <v>217</v>
      </c>
      <c r="C54" s="73" t="s">
        <v>218</v>
      </c>
      <c r="D54" s="170">
        <v>23</v>
      </c>
      <c r="E54" s="89">
        <v>1</v>
      </c>
      <c r="F54" s="171">
        <v>24</v>
      </c>
      <c r="G54" s="90">
        <v>21</v>
      </c>
      <c r="H54" s="89">
        <v>2</v>
      </c>
      <c r="I54" s="171">
        <v>23</v>
      </c>
      <c r="J54" s="90">
        <v>23</v>
      </c>
      <c r="K54" s="89">
        <v>13</v>
      </c>
      <c r="L54" s="171">
        <v>36</v>
      </c>
      <c r="M54" s="90">
        <v>12</v>
      </c>
      <c r="N54" s="89">
        <v>1</v>
      </c>
      <c r="O54" s="171">
        <v>13</v>
      </c>
      <c r="P54" s="90">
        <v>0</v>
      </c>
      <c r="Q54" s="89">
        <v>0</v>
      </c>
      <c r="R54" s="171">
        <v>0</v>
      </c>
      <c r="S54" s="90">
        <v>79</v>
      </c>
      <c r="T54" s="89">
        <v>17</v>
      </c>
      <c r="U54" s="171">
        <v>96</v>
      </c>
    </row>
    <row r="55" spans="1:21" ht="38.25" outlineLevel="1" thickBot="1" x14ac:dyDescent="0.25">
      <c r="A55" s="109"/>
      <c r="B55" s="172" t="s">
        <v>219</v>
      </c>
      <c r="C55" s="173" t="s">
        <v>262</v>
      </c>
      <c r="D55" s="174">
        <v>11</v>
      </c>
      <c r="E55" s="175">
        <v>0</v>
      </c>
      <c r="F55" s="176">
        <v>11</v>
      </c>
      <c r="G55" s="177">
        <v>4</v>
      </c>
      <c r="H55" s="175">
        <v>0</v>
      </c>
      <c r="I55" s="176">
        <v>4</v>
      </c>
      <c r="J55" s="177">
        <v>15</v>
      </c>
      <c r="K55" s="175">
        <v>0</v>
      </c>
      <c r="L55" s="176">
        <v>15</v>
      </c>
      <c r="M55" s="177">
        <v>5</v>
      </c>
      <c r="N55" s="175">
        <v>0</v>
      </c>
      <c r="O55" s="176">
        <v>5</v>
      </c>
      <c r="P55" s="177">
        <v>0</v>
      </c>
      <c r="Q55" s="175">
        <v>0</v>
      </c>
      <c r="R55" s="176">
        <v>0</v>
      </c>
      <c r="S55" s="177">
        <v>35</v>
      </c>
      <c r="T55" s="175">
        <v>0</v>
      </c>
      <c r="U55" s="176">
        <v>35</v>
      </c>
    </row>
    <row r="56" spans="1:21" ht="17.649999999999999" customHeight="1" thickBot="1" x14ac:dyDescent="0.25">
      <c r="B56" s="3889" t="s">
        <v>8</v>
      </c>
      <c r="C56" s="3889"/>
      <c r="D56" s="134">
        <f>SUM(D34:D55)</f>
        <v>314</v>
      </c>
      <c r="E56" s="134">
        <f t="shared" ref="E56:U56" si="2">SUM(E34:E55)</f>
        <v>10</v>
      </c>
      <c r="F56" s="179">
        <f t="shared" si="2"/>
        <v>324</v>
      </c>
      <c r="G56" s="131">
        <f t="shared" si="2"/>
        <v>272</v>
      </c>
      <c r="H56" s="134">
        <f t="shared" si="2"/>
        <v>12</v>
      </c>
      <c r="I56" s="178">
        <f t="shared" si="2"/>
        <v>284</v>
      </c>
      <c r="J56" s="131">
        <f t="shared" si="2"/>
        <v>273</v>
      </c>
      <c r="K56" s="134">
        <f t="shared" si="2"/>
        <v>47</v>
      </c>
      <c r="L56" s="179">
        <f t="shared" si="2"/>
        <v>320</v>
      </c>
      <c r="M56" s="131">
        <f t="shared" si="2"/>
        <v>189</v>
      </c>
      <c r="N56" s="134">
        <f t="shared" si="2"/>
        <v>16</v>
      </c>
      <c r="O56" s="179">
        <f t="shared" si="2"/>
        <v>205</v>
      </c>
      <c r="P56" s="184">
        <f t="shared" si="2"/>
        <v>14</v>
      </c>
      <c r="Q56" s="205">
        <f t="shared" si="2"/>
        <v>0</v>
      </c>
      <c r="R56" s="180">
        <f t="shared" si="2"/>
        <v>14</v>
      </c>
      <c r="S56" s="131">
        <f>SUM(S34:S55)</f>
        <v>1062</v>
      </c>
      <c r="T56" s="134">
        <f t="shared" si="2"/>
        <v>85</v>
      </c>
      <c r="U56" s="179">
        <f t="shared" si="2"/>
        <v>1147</v>
      </c>
    </row>
    <row r="57" spans="1:21" ht="16.350000000000001" customHeight="1" thickBot="1" x14ac:dyDescent="0.25">
      <c r="B57" s="3878" t="s">
        <v>25</v>
      </c>
      <c r="C57" s="3878"/>
      <c r="D57" s="185"/>
      <c r="E57" s="186"/>
      <c r="F57" s="187"/>
      <c r="G57" s="186"/>
      <c r="H57" s="186"/>
      <c r="I57" s="188"/>
      <c r="J57" s="186"/>
      <c r="K57" s="186"/>
      <c r="L57" s="187"/>
      <c r="M57" s="186"/>
      <c r="N57" s="186"/>
      <c r="O57" s="187"/>
      <c r="P57" s="189"/>
      <c r="Q57" s="189"/>
      <c r="R57" s="190"/>
      <c r="S57" s="186"/>
      <c r="T57" s="186"/>
      <c r="U57" s="187"/>
    </row>
    <row r="58" spans="1:21" ht="18.75" x14ac:dyDescent="0.2">
      <c r="B58" s="191" t="s">
        <v>179</v>
      </c>
      <c r="C58" s="164" t="s">
        <v>180</v>
      </c>
      <c r="D58" s="192">
        <v>2</v>
      </c>
      <c r="E58" s="193">
        <v>0</v>
      </c>
      <c r="F58" s="194">
        <v>2</v>
      </c>
      <c r="G58" s="195">
        <v>1</v>
      </c>
      <c r="H58" s="193">
        <v>0</v>
      </c>
      <c r="I58" s="194">
        <v>1</v>
      </c>
      <c r="J58" s="195">
        <v>0</v>
      </c>
      <c r="K58" s="193">
        <v>1</v>
      </c>
      <c r="L58" s="194">
        <v>1</v>
      </c>
      <c r="M58" s="195">
        <v>1</v>
      </c>
      <c r="N58" s="193">
        <v>0</v>
      </c>
      <c r="O58" s="194">
        <v>1</v>
      </c>
      <c r="P58" s="195">
        <v>0</v>
      </c>
      <c r="Q58" s="193">
        <v>0</v>
      </c>
      <c r="R58" s="194">
        <v>0</v>
      </c>
      <c r="S58" s="195">
        <v>4</v>
      </c>
      <c r="T58" s="193">
        <v>1</v>
      </c>
      <c r="U58" s="194">
        <v>5</v>
      </c>
    </row>
    <row r="59" spans="1:21" ht="18.75" outlineLevel="1" x14ac:dyDescent="0.2">
      <c r="B59" s="169" t="s">
        <v>181</v>
      </c>
      <c r="C59" s="73" t="s">
        <v>182</v>
      </c>
      <c r="D59" s="170">
        <v>0</v>
      </c>
      <c r="E59" s="89">
        <v>0</v>
      </c>
      <c r="F59" s="171">
        <v>0</v>
      </c>
      <c r="G59" s="90">
        <v>0</v>
      </c>
      <c r="H59" s="89">
        <v>0</v>
      </c>
      <c r="I59" s="171">
        <v>0</v>
      </c>
      <c r="J59" s="90">
        <v>0</v>
      </c>
      <c r="K59" s="89">
        <v>0</v>
      </c>
      <c r="L59" s="171">
        <v>0</v>
      </c>
      <c r="M59" s="90">
        <v>1</v>
      </c>
      <c r="N59" s="89">
        <v>0</v>
      </c>
      <c r="O59" s="171">
        <v>1</v>
      </c>
      <c r="P59" s="90">
        <v>0</v>
      </c>
      <c r="Q59" s="89">
        <v>0</v>
      </c>
      <c r="R59" s="171">
        <v>0</v>
      </c>
      <c r="S59" s="90">
        <v>1</v>
      </c>
      <c r="T59" s="89">
        <v>0</v>
      </c>
      <c r="U59" s="171">
        <v>1</v>
      </c>
    </row>
    <row r="60" spans="1:21" ht="18.75" outlineLevel="1" x14ac:dyDescent="0.2">
      <c r="B60" s="169" t="s">
        <v>183</v>
      </c>
      <c r="C60" s="73" t="s">
        <v>184</v>
      </c>
      <c r="D60" s="170">
        <v>0</v>
      </c>
      <c r="E60" s="89">
        <v>0</v>
      </c>
      <c r="F60" s="171">
        <v>0</v>
      </c>
      <c r="G60" s="90">
        <v>2</v>
      </c>
      <c r="H60" s="89">
        <v>0</v>
      </c>
      <c r="I60" s="171">
        <v>2</v>
      </c>
      <c r="J60" s="90">
        <v>2</v>
      </c>
      <c r="K60" s="89">
        <v>2</v>
      </c>
      <c r="L60" s="171">
        <v>4</v>
      </c>
      <c r="M60" s="90">
        <v>2</v>
      </c>
      <c r="N60" s="89">
        <v>0</v>
      </c>
      <c r="O60" s="171">
        <v>2</v>
      </c>
      <c r="P60" s="90">
        <v>0</v>
      </c>
      <c r="Q60" s="89">
        <v>0</v>
      </c>
      <c r="R60" s="171">
        <v>0</v>
      </c>
      <c r="S60" s="90">
        <v>6</v>
      </c>
      <c r="T60" s="89">
        <v>2</v>
      </c>
      <c r="U60" s="171">
        <v>8</v>
      </c>
    </row>
    <row r="61" spans="1:21" ht="18.75" outlineLevel="1" x14ac:dyDescent="0.2">
      <c r="B61" s="169" t="s">
        <v>185</v>
      </c>
      <c r="C61" s="73" t="s">
        <v>186</v>
      </c>
      <c r="D61" s="170">
        <v>1</v>
      </c>
      <c r="E61" s="89">
        <v>0</v>
      </c>
      <c r="F61" s="171">
        <v>1</v>
      </c>
      <c r="G61" s="90">
        <v>0</v>
      </c>
      <c r="H61" s="89">
        <v>0</v>
      </c>
      <c r="I61" s="171">
        <v>0</v>
      </c>
      <c r="J61" s="90">
        <v>2</v>
      </c>
      <c r="K61" s="89">
        <v>4</v>
      </c>
      <c r="L61" s="171">
        <v>6</v>
      </c>
      <c r="M61" s="90">
        <v>0</v>
      </c>
      <c r="N61" s="89">
        <v>0</v>
      </c>
      <c r="O61" s="171">
        <v>0</v>
      </c>
      <c r="P61" s="90">
        <v>0</v>
      </c>
      <c r="Q61" s="89">
        <v>0</v>
      </c>
      <c r="R61" s="171">
        <v>0</v>
      </c>
      <c r="S61" s="90">
        <v>3</v>
      </c>
      <c r="T61" s="89">
        <v>4</v>
      </c>
      <c r="U61" s="171">
        <v>7</v>
      </c>
    </row>
    <row r="62" spans="1:21" ht="18.75" outlineLevel="1" x14ac:dyDescent="0.2">
      <c r="B62" s="169" t="s">
        <v>187</v>
      </c>
      <c r="C62" s="73" t="s">
        <v>188</v>
      </c>
      <c r="D62" s="170">
        <v>0</v>
      </c>
      <c r="E62" s="89">
        <v>1</v>
      </c>
      <c r="F62" s="171">
        <v>1</v>
      </c>
      <c r="G62" s="90">
        <v>0</v>
      </c>
      <c r="H62" s="89">
        <v>0</v>
      </c>
      <c r="I62" s="171">
        <v>0</v>
      </c>
      <c r="J62" s="90">
        <v>0</v>
      </c>
      <c r="K62" s="89">
        <v>0</v>
      </c>
      <c r="L62" s="171">
        <v>0</v>
      </c>
      <c r="M62" s="90">
        <v>1</v>
      </c>
      <c r="N62" s="89">
        <v>0</v>
      </c>
      <c r="O62" s="171">
        <v>1</v>
      </c>
      <c r="P62" s="90">
        <v>0</v>
      </c>
      <c r="Q62" s="89">
        <v>0</v>
      </c>
      <c r="R62" s="171">
        <v>0</v>
      </c>
      <c r="S62" s="90">
        <v>1</v>
      </c>
      <c r="T62" s="89">
        <v>1</v>
      </c>
      <c r="U62" s="171">
        <v>2</v>
      </c>
    </row>
    <row r="63" spans="1:21" ht="18.75" outlineLevel="1" x14ac:dyDescent="0.2">
      <c r="B63" s="169" t="s">
        <v>189</v>
      </c>
      <c r="C63" s="73" t="s">
        <v>190</v>
      </c>
      <c r="D63" s="170">
        <v>1</v>
      </c>
      <c r="E63" s="89">
        <v>0</v>
      </c>
      <c r="F63" s="171">
        <v>1</v>
      </c>
      <c r="G63" s="90">
        <v>0</v>
      </c>
      <c r="H63" s="89">
        <v>0</v>
      </c>
      <c r="I63" s="171">
        <v>0</v>
      </c>
      <c r="J63" s="90">
        <v>2</v>
      </c>
      <c r="K63" s="89">
        <v>0</v>
      </c>
      <c r="L63" s="171">
        <v>2</v>
      </c>
      <c r="M63" s="90">
        <v>0</v>
      </c>
      <c r="N63" s="89">
        <v>0</v>
      </c>
      <c r="O63" s="171">
        <v>0</v>
      </c>
      <c r="P63" s="90">
        <v>0</v>
      </c>
      <c r="Q63" s="89">
        <v>0</v>
      </c>
      <c r="R63" s="171">
        <v>0</v>
      </c>
      <c r="S63" s="90">
        <v>3</v>
      </c>
      <c r="T63" s="89">
        <v>0</v>
      </c>
      <c r="U63" s="171">
        <v>3</v>
      </c>
    </row>
    <row r="64" spans="1:21" ht="37.5" outlineLevel="1" x14ac:dyDescent="0.2">
      <c r="B64" s="169" t="s">
        <v>193</v>
      </c>
      <c r="C64" s="73" t="s">
        <v>194</v>
      </c>
      <c r="D64" s="170">
        <v>0</v>
      </c>
      <c r="E64" s="89">
        <v>0</v>
      </c>
      <c r="F64" s="171">
        <v>0</v>
      </c>
      <c r="G64" s="90">
        <v>0</v>
      </c>
      <c r="H64" s="89">
        <v>0</v>
      </c>
      <c r="I64" s="171">
        <v>0</v>
      </c>
      <c r="J64" s="90">
        <v>0</v>
      </c>
      <c r="K64" s="89">
        <v>2</v>
      </c>
      <c r="L64" s="171">
        <v>2</v>
      </c>
      <c r="M64" s="90">
        <v>0</v>
      </c>
      <c r="N64" s="89">
        <v>0</v>
      </c>
      <c r="O64" s="171">
        <v>0</v>
      </c>
      <c r="P64" s="90">
        <v>0</v>
      </c>
      <c r="Q64" s="89">
        <v>0</v>
      </c>
      <c r="R64" s="171">
        <v>0</v>
      </c>
      <c r="S64" s="90">
        <v>0</v>
      </c>
      <c r="T64" s="89">
        <v>2</v>
      </c>
      <c r="U64" s="171">
        <v>2</v>
      </c>
    </row>
    <row r="65" spans="2:22" ht="18.75" outlineLevel="1" x14ac:dyDescent="0.2">
      <c r="B65" s="169" t="s">
        <v>195</v>
      </c>
      <c r="C65" s="73" t="s">
        <v>196</v>
      </c>
      <c r="D65" s="170">
        <v>1</v>
      </c>
      <c r="E65" s="89">
        <v>1</v>
      </c>
      <c r="F65" s="171">
        <v>2</v>
      </c>
      <c r="G65" s="90">
        <v>2</v>
      </c>
      <c r="H65" s="89">
        <v>1</v>
      </c>
      <c r="I65" s="171">
        <v>3</v>
      </c>
      <c r="J65" s="90">
        <v>3</v>
      </c>
      <c r="K65" s="89">
        <v>0</v>
      </c>
      <c r="L65" s="171">
        <v>3</v>
      </c>
      <c r="M65" s="90">
        <v>6</v>
      </c>
      <c r="N65" s="89">
        <v>0</v>
      </c>
      <c r="O65" s="171">
        <v>6</v>
      </c>
      <c r="P65" s="90">
        <v>0</v>
      </c>
      <c r="Q65" s="89">
        <v>0</v>
      </c>
      <c r="R65" s="171">
        <v>0</v>
      </c>
      <c r="S65" s="90">
        <v>12</v>
      </c>
      <c r="T65" s="89">
        <v>2</v>
      </c>
      <c r="U65" s="171">
        <v>14</v>
      </c>
    </row>
    <row r="66" spans="2:22" ht="18.75" outlineLevel="1" x14ac:dyDescent="0.2">
      <c r="B66" s="169" t="s">
        <v>197</v>
      </c>
      <c r="C66" s="73" t="s">
        <v>198</v>
      </c>
      <c r="D66" s="170">
        <v>0</v>
      </c>
      <c r="E66" s="89">
        <v>0</v>
      </c>
      <c r="F66" s="171">
        <v>0</v>
      </c>
      <c r="G66" s="90">
        <v>0</v>
      </c>
      <c r="H66" s="89">
        <v>0</v>
      </c>
      <c r="I66" s="171">
        <v>0</v>
      </c>
      <c r="J66" s="90">
        <v>1</v>
      </c>
      <c r="K66" s="89">
        <v>0</v>
      </c>
      <c r="L66" s="171">
        <v>1</v>
      </c>
      <c r="M66" s="90">
        <v>0</v>
      </c>
      <c r="N66" s="89">
        <v>0</v>
      </c>
      <c r="O66" s="171">
        <v>0</v>
      </c>
      <c r="P66" s="90">
        <v>0</v>
      </c>
      <c r="Q66" s="89">
        <v>0</v>
      </c>
      <c r="R66" s="171">
        <v>0</v>
      </c>
      <c r="S66" s="90">
        <v>1</v>
      </c>
      <c r="T66" s="89">
        <v>0</v>
      </c>
      <c r="U66" s="171">
        <v>1</v>
      </c>
    </row>
    <row r="67" spans="2:22" ht="56.25" outlineLevel="1" x14ac:dyDescent="0.2">
      <c r="B67" s="169" t="s">
        <v>201</v>
      </c>
      <c r="C67" s="73" t="s">
        <v>202</v>
      </c>
      <c r="D67" s="170">
        <v>0</v>
      </c>
      <c r="E67" s="89">
        <v>0</v>
      </c>
      <c r="F67" s="171">
        <v>0</v>
      </c>
      <c r="G67" s="90">
        <v>0</v>
      </c>
      <c r="H67" s="89">
        <v>0</v>
      </c>
      <c r="I67" s="171">
        <v>0</v>
      </c>
      <c r="J67" s="90">
        <v>0</v>
      </c>
      <c r="K67" s="89">
        <v>0</v>
      </c>
      <c r="L67" s="171">
        <v>0</v>
      </c>
      <c r="M67" s="90">
        <v>0</v>
      </c>
      <c r="N67" s="89">
        <v>2</v>
      </c>
      <c r="O67" s="171">
        <v>2</v>
      </c>
      <c r="P67" s="90">
        <v>0</v>
      </c>
      <c r="Q67" s="89">
        <v>0</v>
      </c>
      <c r="R67" s="171">
        <v>0</v>
      </c>
      <c r="S67" s="90">
        <v>0</v>
      </c>
      <c r="T67" s="89">
        <v>2</v>
      </c>
      <c r="U67" s="171">
        <v>2</v>
      </c>
    </row>
    <row r="68" spans="2:22" ht="18.75" outlineLevel="1" x14ac:dyDescent="0.2">
      <c r="B68" s="169" t="s">
        <v>203</v>
      </c>
      <c r="C68" s="73" t="s">
        <v>204</v>
      </c>
      <c r="D68" s="170">
        <v>0</v>
      </c>
      <c r="E68" s="89">
        <v>0</v>
      </c>
      <c r="F68" s="171">
        <v>0</v>
      </c>
      <c r="G68" s="90">
        <v>0</v>
      </c>
      <c r="H68" s="89">
        <v>0</v>
      </c>
      <c r="I68" s="171">
        <v>0</v>
      </c>
      <c r="J68" s="90">
        <v>2</v>
      </c>
      <c r="K68" s="89">
        <v>0</v>
      </c>
      <c r="L68" s="171">
        <v>2</v>
      </c>
      <c r="M68" s="90">
        <v>1</v>
      </c>
      <c r="N68" s="89">
        <v>0</v>
      </c>
      <c r="O68" s="171">
        <v>1</v>
      </c>
      <c r="P68" s="90">
        <v>0</v>
      </c>
      <c r="Q68" s="89">
        <v>0</v>
      </c>
      <c r="R68" s="171">
        <v>0</v>
      </c>
      <c r="S68" s="90">
        <v>3</v>
      </c>
      <c r="T68" s="89">
        <v>0</v>
      </c>
      <c r="U68" s="171">
        <v>3</v>
      </c>
    </row>
    <row r="69" spans="2:22" ht="18.75" outlineLevel="1" x14ac:dyDescent="0.2">
      <c r="B69" s="169" t="s">
        <v>205</v>
      </c>
      <c r="C69" s="73" t="s">
        <v>206</v>
      </c>
      <c r="D69" s="170">
        <v>0</v>
      </c>
      <c r="E69" s="89">
        <v>2</v>
      </c>
      <c r="F69" s="171">
        <v>2</v>
      </c>
      <c r="G69" s="90">
        <v>0</v>
      </c>
      <c r="H69" s="89">
        <v>0</v>
      </c>
      <c r="I69" s="171">
        <v>0</v>
      </c>
      <c r="J69" s="90">
        <v>0</v>
      </c>
      <c r="K69" s="89">
        <v>0</v>
      </c>
      <c r="L69" s="171">
        <v>0</v>
      </c>
      <c r="M69" s="90">
        <v>1</v>
      </c>
      <c r="N69" s="89">
        <v>0</v>
      </c>
      <c r="O69" s="171">
        <v>1</v>
      </c>
      <c r="P69" s="90">
        <v>0</v>
      </c>
      <c r="Q69" s="89">
        <v>0</v>
      </c>
      <c r="R69" s="171">
        <v>0</v>
      </c>
      <c r="S69" s="90">
        <v>1</v>
      </c>
      <c r="T69" s="89">
        <v>2</v>
      </c>
      <c r="U69" s="171">
        <v>3</v>
      </c>
    </row>
    <row r="70" spans="2:22" ht="18.75" outlineLevel="1" x14ac:dyDescent="0.2">
      <c r="B70" s="169" t="s">
        <v>207</v>
      </c>
      <c r="C70" s="73" t="s">
        <v>208</v>
      </c>
      <c r="D70" s="170">
        <v>0</v>
      </c>
      <c r="E70" s="89">
        <v>0</v>
      </c>
      <c r="F70" s="171">
        <v>0</v>
      </c>
      <c r="G70" s="90">
        <v>0</v>
      </c>
      <c r="H70" s="89">
        <v>0</v>
      </c>
      <c r="I70" s="171">
        <v>0</v>
      </c>
      <c r="J70" s="90">
        <v>0</v>
      </c>
      <c r="K70" s="89">
        <v>0</v>
      </c>
      <c r="L70" s="171">
        <v>0</v>
      </c>
      <c r="M70" s="90">
        <v>2</v>
      </c>
      <c r="N70" s="89">
        <v>3</v>
      </c>
      <c r="O70" s="171">
        <v>5</v>
      </c>
      <c r="P70" s="90">
        <v>0</v>
      </c>
      <c r="Q70" s="89">
        <v>0</v>
      </c>
      <c r="R70" s="171">
        <v>0</v>
      </c>
      <c r="S70" s="90">
        <v>2</v>
      </c>
      <c r="T70" s="89">
        <v>3</v>
      </c>
      <c r="U70" s="171">
        <v>5</v>
      </c>
    </row>
    <row r="71" spans="2:22" ht="18.75" outlineLevel="1" x14ac:dyDescent="0.2">
      <c r="B71" s="169" t="s">
        <v>209</v>
      </c>
      <c r="C71" s="73" t="s">
        <v>210</v>
      </c>
      <c r="D71" s="170">
        <v>0</v>
      </c>
      <c r="E71" s="89">
        <v>0</v>
      </c>
      <c r="F71" s="171">
        <v>0</v>
      </c>
      <c r="G71" s="90">
        <v>0</v>
      </c>
      <c r="H71" s="89">
        <v>0</v>
      </c>
      <c r="I71" s="171">
        <v>0</v>
      </c>
      <c r="J71" s="90">
        <v>0</v>
      </c>
      <c r="K71" s="89">
        <v>0</v>
      </c>
      <c r="L71" s="171">
        <v>0</v>
      </c>
      <c r="M71" s="90">
        <v>1</v>
      </c>
      <c r="N71" s="89">
        <v>0</v>
      </c>
      <c r="O71" s="171">
        <v>1</v>
      </c>
      <c r="P71" s="90">
        <v>0</v>
      </c>
      <c r="Q71" s="89">
        <v>0</v>
      </c>
      <c r="R71" s="171">
        <v>0</v>
      </c>
      <c r="S71" s="90">
        <v>1</v>
      </c>
      <c r="T71" s="89">
        <v>0</v>
      </c>
      <c r="U71" s="171">
        <v>1</v>
      </c>
    </row>
    <row r="72" spans="2:22" ht="18.75" outlineLevel="1" x14ac:dyDescent="0.2">
      <c r="B72" s="169" t="s">
        <v>213</v>
      </c>
      <c r="C72" s="73" t="s">
        <v>214</v>
      </c>
      <c r="D72" s="170">
        <v>0</v>
      </c>
      <c r="E72" s="89">
        <v>0</v>
      </c>
      <c r="F72" s="171">
        <v>0</v>
      </c>
      <c r="G72" s="90">
        <v>0</v>
      </c>
      <c r="H72" s="89">
        <v>0</v>
      </c>
      <c r="I72" s="171">
        <v>0</v>
      </c>
      <c r="J72" s="90">
        <v>0</v>
      </c>
      <c r="K72" s="89">
        <v>0</v>
      </c>
      <c r="L72" s="171">
        <v>0</v>
      </c>
      <c r="M72" s="90">
        <v>0</v>
      </c>
      <c r="N72" s="89">
        <v>2</v>
      </c>
      <c r="O72" s="171">
        <v>2</v>
      </c>
      <c r="P72" s="90">
        <v>0</v>
      </c>
      <c r="Q72" s="89">
        <v>0</v>
      </c>
      <c r="R72" s="171">
        <v>0</v>
      </c>
      <c r="S72" s="90">
        <v>0</v>
      </c>
      <c r="T72" s="89">
        <v>2</v>
      </c>
      <c r="U72" s="171">
        <v>2</v>
      </c>
    </row>
    <row r="73" spans="2:22" ht="19.5" outlineLevel="1" thickBot="1" x14ac:dyDescent="0.25">
      <c r="B73" s="172" t="s">
        <v>217</v>
      </c>
      <c r="C73" s="173" t="s">
        <v>218</v>
      </c>
      <c r="D73" s="174">
        <v>1</v>
      </c>
      <c r="E73" s="175">
        <v>0</v>
      </c>
      <c r="F73" s="176">
        <v>1</v>
      </c>
      <c r="G73" s="177">
        <v>1</v>
      </c>
      <c r="H73" s="175">
        <v>0</v>
      </c>
      <c r="I73" s="176">
        <v>1</v>
      </c>
      <c r="J73" s="177">
        <v>0</v>
      </c>
      <c r="K73" s="175">
        <v>0</v>
      </c>
      <c r="L73" s="176">
        <v>0</v>
      </c>
      <c r="M73" s="177">
        <v>1</v>
      </c>
      <c r="N73" s="175">
        <v>0</v>
      </c>
      <c r="O73" s="176">
        <v>1</v>
      </c>
      <c r="P73" s="177">
        <v>0</v>
      </c>
      <c r="Q73" s="175">
        <v>0</v>
      </c>
      <c r="R73" s="176">
        <v>0</v>
      </c>
      <c r="S73" s="177">
        <v>3</v>
      </c>
      <c r="T73" s="175">
        <v>0</v>
      </c>
      <c r="U73" s="176">
        <v>3</v>
      </c>
    </row>
    <row r="74" spans="2:22" ht="24.95" customHeight="1" thickBot="1" x14ac:dyDescent="0.25">
      <c r="B74" s="3890" t="s">
        <v>13</v>
      </c>
      <c r="C74" s="3891"/>
      <c r="D74" s="207">
        <f t="shared" ref="D74:O74" si="3">SUM(D58:D73)</f>
        <v>6</v>
      </c>
      <c r="E74" s="129">
        <f t="shared" si="3"/>
        <v>4</v>
      </c>
      <c r="F74" s="208">
        <f t="shared" si="3"/>
        <v>10</v>
      </c>
      <c r="G74" s="207">
        <f t="shared" si="3"/>
        <v>6</v>
      </c>
      <c r="H74" s="129">
        <f t="shared" si="3"/>
        <v>1</v>
      </c>
      <c r="I74" s="208">
        <f t="shared" si="3"/>
        <v>7</v>
      </c>
      <c r="J74" s="207">
        <f t="shared" si="3"/>
        <v>12</v>
      </c>
      <c r="K74" s="129">
        <f t="shared" si="3"/>
        <v>9</v>
      </c>
      <c r="L74" s="208">
        <f t="shared" si="3"/>
        <v>21</v>
      </c>
      <c r="M74" s="207">
        <f t="shared" si="3"/>
        <v>17</v>
      </c>
      <c r="N74" s="129">
        <f t="shared" si="3"/>
        <v>7</v>
      </c>
      <c r="O74" s="208">
        <f t="shared" si="3"/>
        <v>24</v>
      </c>
      <c r="P74" s="209">
        <v>0</v>
      </c>
      <c r="Q74" s="210">
        <f>SUM(Q34:Q55)</f>
        <v>0</v>
      </c>
      <c r="R74" s="211">
        <v>0</v>
      </c>
      <c r="S74" s="207">
        <f>SUM(S58:S73)</f>
        <v>41</v>
      </c>
      <c r="T74" s="129">
        <f>SUM(T58:T73)</f>
        <v>21</v>
      </c>
      <c r="U74" s="208">
        <f>SUM(S74:T74)</f>
        <v>62</v>
      </c>
    </row>
    <row r="75" spans="2:22" s="109" customFormat="1" ht="25.5" customHeight="1" thickBot="1" x14ac:dyDescent="0.25">
      <c r="B75" s="3880" t="s">
        <v>10</v>
      </c>
      <c r="C75" s="3880"/>
      <c r="D75" s="118">
        <f t="shared" ref="D75:U75" si="4">SUM(D34:D55)</f>
        <v>314</v>
      </c>
      <c r="E75" s="116">
        <f t="shared" si="4"/>
        <v>10</v>
      </c>
      <c r="F75" s="117">
        <f t="shared" si="4"/>
        <v>324</v>
      </c>
      <c r="G75" s="118">
        <f t="shared" si="4"/>
        <v>272</v>
      </c>
      <c r="H75" s="116">
        <f t="shared" si="4"/>
        <v>12</v>
      </c>
      <c r="I75" s="116">
        <f t="shared" si="4"/>
        <v>284</v>
      </c>
      <c r="J75" s="116">
        <f t="shared" si="4"/>
        <v>273</v>
      </c>
      <c r="K75" s="116">
        <f t="shared" si="4"/>
        <v>47</v>
      </c>
      <c r="L75" s="116">
        <f t="shared" si="4"/>
        <v>320</v>
      </c>
      <c r="M75" s="116">
        <f t="shared" si="4"/>
        <v>189</v>
      </c>
      <c r="N75" s="116">
        <f t="shared" si="4"/>
        <v>16</v>
      </c>
      <c r="O75" s="117">
        <f t="shared" si="4"/>
        <v>205</v>
      </c>
      <c r="P75" s="117">
        <f t="shared" si="4"/>
        <v>14</v>
      </c>
      <c r="Q75" s="117">
        <f t="shared" si="4"/>
        <v>0</v>
      </c>
      <c r="R75" s="117">
        <f t="shared" si="4"/>
        <v>14</v>
      </c>
      <c r="S75" s="116">
        <f t="shared" si="4"/>
        <v>1062</v>
      </c>
      <c r="T75" s="116">
        <f t="shared" si="4"/>
        <v>85</v>
      </c>
      <c r="U75" s="117">
        <f t="shared" si="4"/>
        <v>1147</v>
      </c>
    </row>
    <row r="76" spans="2:22" ht="38.450000000000003" customHeight="1" thickBot="1" x14ac:dyDescent="0.25">
      <c r="B76" s="3879" t="s">
        <v>17</v>
      </c>
      <c r="C76" s="3879"/>
      <c r="D76" s="157">
        <f>D74</f>
        <v>6</v>
      </c>
      <c r="E76" s="152">
        <f t="shared" ref="E76:U76" si="5">E74</f>
        <v>4</v>
      </c>
      <c r="F76" s="206">
        <f t="shared" si="5"/>
        <v>10</v>
      </c>
      <c r="G76" s="157">
        <f t="shared" si="5"/>
        <v>6</v>
      </c>
      <c r="H76" s="152">
        <f t="shared" si="5"/>
        <v>1</v>
      </c>
      <c r="I76" s="206">
        <f t="shared" si="5"/>
        <v>7</v>
      </c>
      <c r="J76" s="152">
        <f t="shared" si="5"/>
        <v>12</v>
      </c>
      <c r="K76" s="152">
        <f t="shared" si="5"/>
        <v>9</v>
      </c>
      <c r="L76" s="206">
        <f t="shared" si="5"/>
        <v>21</v>
      </c>
      <c r="M76" s="152">
        <f t="shared" si="5"/>
        <v>17</v>
      </c>
      <c r="N76" s="152">
        <f t="shared" si="5"/>
        <v>7</v>
      </c>
      <c r="O76" s="117">
        <f t="shared" si="5"/>
        <v>24</v>
      </c>
      <c r="P76" s="158">
        <v>0</v>
      </c>
      <c r="Q76" s="159">
        <f>Q74+Q75</f>
        <v>0</v>
      </c>
      <c r="R76" s="160">
        <v>0</v>
      </c>
      <c r="S76" s="206">
        <f t="shared" si="5"/>
        <v>41</v>
      </c>
      <c r="T76" s="206">
        <f t="shared" si="5"/>
        <v>21</v>
      </c>
      <c r="U76" s="206">
        <f t="shared" si="5"/>
        <v>62</v>
      </c>
    </row>
    <row r="77" spans="2:22" ht="20.45" customHeight="1" thickBot="1" x14ac:dyDescent="0.25">
      <c r="B77" s="3877" t="s">
        <v>18</v>
      </c>
      <c r="C77" s="3877"/>
      <c r="D77" s="157">
        <f>D75+D76</f>
        <v>320</v>
      </c>
      <c r="E77" s="152">
        <f t="shared" ref="E77:S77" si="6">E75+E76</f>
        <v>14</v>
      </c>
      <c r="F77" s="206">
        <f t="shared" si="6"/>
        <v>334</v>
      </c>
      <c r="G77" s="157">
        <f t="shared" si="6"/>
        <v>278</v>
      </c>
      <c r="H77" s="152">
        <f t="shared" si="6"/>
        <v>13</v>
      </c>
      <c r="I77" s="206">
        <f t="shared" si="6"/>
        <v>291</v>
      </c>
      <c r="J77" s="152">
        <f t="shared" si="6"/>
        <v>285</v>
      </c>
      <c r="K77" s="152">
        <f t="shared" si="6"/>
        <v>56</v>
      </c>
      <c r="L77" s="206">
        <f t="shared" si="6"/>
        <v>341</v>
      </c>
      <c r="M77" s="152">
        <f t="shared" si="6"/>
        <v>206</v>
      </c>
      <c r="N77" s="152">
        <f t="shared" si="6"/>
        <v>23</v>
      </c>
      <c r="O77" s="206">
        <f t="shared" si="6"/>
        <v>229</v>
      </c>
      <c r="P77" s="206">
        <f t="shared" si="6"/>
        <v>14</v>
      </c>
      <c r="Q77" s="206">
        <f t="shared" si="6"/>
        <v>0</v>
      </c>
      <c r="R77" s="206">
        <f t="shared" si="6"/>
        <v>14</v>
      </c>
      <c r="S77" s="206">
        <f t="shared" si="6"/>
        <v>1103</v>
      </c>
      <c r="T77" s="152">
        <f>SUM(T75:T76)</f>
        <v>106</v>
      </c>
      <c r="U77" s="206">
        <f>SUM(S77:T77)</f>
        <v>1209</v>
      </c>
    </row>
    <row r="78" spans="2:22" s="109" customFormat="1" ht="18.75" x14ac:dyDescent="0.2">
      <c r="F78" s="196"/>
      <c r="I78" s="196"/>
      <c r="L78" s="196"/>
      <c r="O78" s="196"/>
      <c r="P78" s="196"/>
      <c r="Q78" s="196"/>
      <c r="R78" s="196"/>
      <c r="U78" s="196"/>
    </row>
    <row r="79" spans="2:22" ht="23.45" customHeight="1" x14ac:dyDescent="0.2">
      <c r="B79" s="3876" t="str">
        <f>[1]СПО!B42</f>
        <v>Начальник УМО___________________И.И. Линник</v>
      </c>
      <c r="C79" s="3876"/>
      <c r="D79" s="3876"/>
      <c r="E79" s="3876"/>
      <c r="F79" s="3876"/>
      <c r="G79" s="3876"/>
      <c r="H79" s="3876"/>
      <c r="I79" s="3876"/>
      <c r="J79" s="3876"/>
      <c r="K79" s="3876"/>
      <c r="L79" s="3876"/>
      <c r="M79" s="3876"/>
      <c r="N79" s="3876"/>
      <c r="O79" s="3876"/>
      <c r="P79" s="3876"/>
      <c r="Q79" s="3876"/>
      <c r="R79" s="3876"/>
      <c r="S79" s="3876"/>
      <c r="T79" s="3876"/>
      <c r="U79" s="92"/>
      <c r="V79" s="91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66"/>
  <sheetViews>
    <sheetView view="pageBreakPreview" zoomScale="60" zoomScaleNormal="60" workbookViewId="0">
      <selection activeCell="U21" sqref="U21"/>
    </sheetView>
  </sheetViews>
  <sheetFormatPr defaultRowHeight="18.75" outlineLevelRow="1" x14ac:dyDescent="0.2"/>
  <cols>
    <col min="1" max="1" width="4.42578125" style="109" customWidth="1"/>
    <col min="2" max="2" width="13.85546875" style="109" customWidth="1"/>
    <col min="3" max="3" width="53" style="108" customWidth="1"/>
    <col min="4" max="4" width="10.140625" style="108" customWidth="1"/>
    <col min="5" max="5" width="11.140625" style="108" customWidth="1"/>
    <col min="6" max="6" width="11.140625" style="110" customWidth="1"/>
    <col min="7" max="7" width="9.42578125" style="108" customWidth="1"/>
    <col min="8" max="8" width="11.85546875" style="108" customWidth="1"/>
    <col min="9" max="9" width="10.5703125" style="110" customWidth="1"/>
    <col min="10" max="10" width="9.42578125" style="108" customWidth="1"/>
    <col min="11" max="11" width="10.85546875" style="108" customWidth="1"/>
    <col min="12" max="12" width="10.85546875" style="110" customWidth="1"/>
    <col min="13" max="13" width="9.42578125" style="108" customWidth="1"/>
    <col min="14" max="14" width="13.140625" style="108" customWidth="1"/>
    <col min="15" max="15" width="11.140625" style="110" customWidth="1"/>
    <col min="16" max="16" width="9.42578125" style="98" customWidth="1"/>
    <col min="17" max="17" width="12.85546875" style="98" customWidth="1"/>
    <col min="18" max="18" width="12.140625" style="98" customWidth="1"/>
    <col min="19" max="19" width="9.42578125" style="108" customWidth="1"/>
    <col min="20" max="20" width="12" style="108" customWidth="1"/>
    <col min="21" max="21" width="12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85546875" style="108" customWidth="1"/>
    <col min="259" max="259" width="53" style="108" customWidth="1"/>
    <col min="260" max="260" width="10.140625" style="108" customWidth="1"/>
    <col min="261" max="262" width="11.140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140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85546875" style="108" customWidth="1"/>
    <col min="515" max="515" width="53" style="108" customWidth="1"/>
    <col min="516" max="516" width="10.140625" style="108" customWidth="1"/>
    <col min="517" max="518" width="11.140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140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85546875" style="108" customWidth="1"/>
    <col min="771" max="771" width="53" style="108" customWidth="1"/>
    <col min="772" max="772" width="10.140625" style="108" customWidth="1"/>
    <col min="773" max="774" width="11.140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140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85546875" style="108" customWidth="1"/>
    <col min="1027" max="1027" width="53" style="108" customWidth="1"/>
    <col min="1028" max="1028" width="10.140625" style="108" customWidth="1"/>
    <col min="1029" max="1030" width="11.140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140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85546875" style="108" customWidth="1"/>
    <col min="1283" max="1283" width="53" style="108" customWidth="1"/>
    <col min="1284" max="1284" width="10.140625" style="108" customWidth="1"/>
    <col min="1285" max="1286" width="11.140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140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85546875" style="108" customWidth="1"/>
    <col min="1539" max="1539" width="53" style="108" customWidth="1"/>
    <col min="1540" max="1540" width="10.140625" style="108" customWidth="1"/>
    <col min="1541" max="1542" width="11.140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140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85546875" style="108" customWidth="1"/>
    <col min="1795" max="1795" width="53" style="108" customWidth="1"/>
    <col min="1796" max="1796" width="10.140625" style="108" customWidth="1"/>
    <col min="1797" max="1798" width="11.140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140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85546875" style="108" customWidth="1"/>
    <col min="2051" max="2051" width="53" style="108" customWidth="1"/>
    <col min="2052" max="2052" width="10.140625" style="108" customWidth="1"/>
    <col min="2053" max="2054" width="11.140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140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85546875" style="108" customWidth="1"/>
    <col min="2307" max="2307" width="53" style="108" customWidth="1"/>
    <col min="2308" max="2308" width="10.140625" style="108" customWidth="1"/>
    <col min="2309" max="2310" width="11.140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140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85546875" style="108" customWidth="1"/>
    <col min="2563" max="2563" width="53" style="108" customWidth="1"/>
    <col min="2564" max="2564" width="10.140625" style="108" customWidth="1"/>
    <col min="2565" max="2566" width="11.140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140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85546875" style="108" customWidth="1"/>
    <col min="2819" max="2819" width="53" style="108" customWidth="1"/>
    <col min="2820" max="2820" width="10.140625" style="108" customWidth="1"/>
    <col min="2821" max="2822" width="11.140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140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85546875" style="108" customWidth="1"/>
    <col min="3075" max="3075" width="53" style="108" customWidth="1"/>
    <col min="3076" max="3076" width="10.140625" style="108" customWidth="1"/>
    <col min="3077" max="3078" width="11.140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140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85546875" style="108" customWidth="1"/>
    <col min="3331" max="3331" width="53" style="108" customWidth="1"/>
    <col min="3332" max="3332" width="10.140625" style="108" customWidth="1"/>
    <col min="3333" max="3334" width="11.140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140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85546875" style="108" customWidth="1"/>
    <col min="3587" max="3587" width="53" style="108" customWidth="1"/>
    <col min="3588" max="3588" width="10.140625" style="108" customWidth="1"/>
    <col min="3589" max="3590" width="11.140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140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85546875" style="108" customWidth="1"/>
    <col min="3843" max="3843" width="53" style="108" customWidth="1"/>
    <col min="3844" max="3844" width="10.140625" style="108" customWidth="1"/>
    <col min="3845" max="3846" width="11.140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140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85546875" style="108" customWidth="1"/>
    <col min="4099" max="4099" width="53" style="108" customWidth="1"/>
    <col min="4100" max="4100" width="10.140625" style="108" customWidth="1"/>
    <col min="4101" max="4102" width="11.140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140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85546875" style="108" customWidth="1"/>
    <col min="4355" max="4355" width="53" style="108" customWidth="1"/>
    <col min="4356" max="4356" width="10.140625" style="108" customWidth="1"/>
    <col min="4357" max="4358" width="11.140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140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85546875" style="108" customWidth="1"/>
    <col min="4611" max="4611" width="53" style="108" customWidth="1"/>
    <col min="4612" max="4612" width="10.140625" style="108" customWidth="1"/>
    <col min="4613" max="4614" width="11.140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140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85546875" style="108" customWidth="1"/>
    <col min="4867" max="4867" width="53" style="108" customWidth="1"/>
    <col min="4868" max="4868" width="10.140625" style="108" customWidth="1"/>
    <col min="4869" max="4870" width="11.140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140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85546875" style="108" customWidth="1"/>
    <col min="5123" max="5123" width="53" style="108" customWidth="1"/>
    <col min="5124" max="5124" width="10.140625" style="108" customWidth="1"/>
    <col min="5125" max="5126" width="11.140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140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85546875" style="108" customWidth="1"/>
    <col min="5379" max="5379" width="53" style="108" customWidth="1"/>
    <col min="5380" max="5380" width="10.140625" style="108" customWidth="1"/>
    <col min="5381" max="5382" width="11.140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140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85546875" style="108" customWidth="1"/>
    <col min="5635" max="5635" width="53" style="108" customWidth="1"/>
    <col min="5636" max="5636" width="10.140625" style="108" customWidth="1"/>
    <col min="5637" max="5638" width="11.140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140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85546875" style="108" customWidth="1"/>
    <col min="5891" max="5891" width="53" style="108" customWidth="1"/>
    <col min="5892" max="5892" width="10.140625" style="108" customWidth="1"/>
    <col min="5893" max="5894" width="11.140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140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85546875" style="108" customWidth="1"/>
    <col min="6147" max="6147" width="53" style="108" customWidth="1"/>
    <col min="6148" max="6148" width="10.140625" style="108" customWidth="1"/>
    <col min="6149" max="6150" width="11.140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140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85546875" style="108" customWidth="1"/>
    <col min="6403" max="6403" width="53" style="108" customWidth="1"/>
    <col min="6404" max="6404" width="10.140625" style="108" customWidth="1"/>
    <col min="6405" max="6406" width="11.140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140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85546875" style="108" customWidth="1"/>
    <col min="6659" max="6659" width="53" style="108" customWidth="1"/>
    <col min="6660" max="6660" width="10.140625" style="108" customWidth="1"/>
    <col min="6661" max="6662" width="11.140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140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85546875" style="108" customWidth="1"/>
    <col min="6915" max="6915" width="53" style="108" customWidth="1"/>
    <col min="6916" max="6916" width="10.140625" style="108" customWidth="1"/>
    <col min="6917" max="6918" width="11.140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140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85546875" style="108" customWidth="1"/>
    <col min="7171" max="7171" width="53" style="108" customWidth="1"/>
    <col min="7172" max="7172" width="10.140625" style="108" customWidth="1"/>
    <col min="7173" max="7174" width="11.140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140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85546875" style="108" customWidth="1"/>
    <col min="7427" max="7427" width="53" style="108" customWidth="1"/>
    <col min="7428" max="7428" width="10.140625" style="108" customWidth="1"/>
    <col min="7429" max="7430" width="11.140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140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85546875" style="108" customWidth="1"/>
    <col min="7683" max="7683" width="53" style="108" customWidth="1"/>
    <col min="7684" max="7684" width="10.140625" style="108" customWidth="1"/>
    <col min="7685" max="7686" width="11.140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140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85546875" style="108" customWidth="1"/>
    <col min="7939" max="7939" width="53" style="108" customWidth="1"/>
    <col min="7940" max="7940" width="10.140625" style="108" customWidth="1"/>
    <col min="7941" max="7942" width="11.140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140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85546875" style="108" customWidth="1"/>
    <col min="8195" max="8195" width="53" style="108" customWidth="1"/>
    <col min="8196" max="8196" width="10.140625" style="108" customWidth="1"/>
    <col min="8197" max="8198" width="11.140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140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85546875" style="108" customWidth="1"/>
    <col min="8451" max="8451" width="53" style="108" customWidth="1"/>
    <col min="8452" max="8452" width="10.140625" style="108" customWidth="1"/>
    <col min="8453" max="8454" width="11.140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140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85546875" style="108" customWidth="1"/>
    <col min="8707" max="8707" width="53" style="108" customWidth="1"/>
    <col min="8708" max="8708" width="10.140625" style="108" customWidth="1"/>
    <col min="8709" max="8710" width="11.140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140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85546875" style="108" customWidth="1"/>
    <col min="8963" max="8963" width="53" style="108" customWidth="1"/>
    <col min="8964" max="8964" width="10.140625" style="108" customWidth="1"/>
    <col min="8965" max="8966" width="11.140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140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85546875" style="108" customWidth="1"/>
    <col min="9219" max="9219" width="53" style="108" customWidth="1"/>
    <col min="9220" max="9220" width="10.140625" style="108" customWidth="1"/>
    <col min="9221" max="9222" width="11.140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140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85546875" style="108" customWidth="1"/>
    <col min="9475" max="9475" width="53" style="108" customWidth="1"/>
    <col min="9476" max="9476" width="10.140625" style="108" customWidth="1"/>
    <col min="9477" max="9478" width="11.140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140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85546875" style="108" customWidth="1"/>
    <col min="9731" max="9731" width="53" style="108" customWidth="1"/>
    <col min="9732" max="9732" width="10.140625" style="108" customWidth="1"/>
    <col min="9733" max="9734" width="11.140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140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85546875" style="108" customWidth="1"/>
    <col min="9987" max="9987" width="53" style="108" customWidth="1"/>
    <col min="9988" max="9988" width="10.140625" style="108" customWidth="1"/>
    <col min="9989" max="9990" width="11.140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140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85546875" style="108" customWidth="1"/>
    <col min="10243" max="10243" width="53" style="108" customWidth="1"/>
    <col min="10244" max="10244" width="10.140625" style="108" customWidth="1"/>
    <col min="10245" max="10246" width="11.140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140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85546875" style="108" customWidth="1"/>
    <col min="10499" max="10499" width="53" style="108" customWidth="1"/>
    <col min="10500" max="10500" width="10.140625" style="108" customWidth="1"/>
    <col min="10501" max="10502" width="11.140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140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85546875" style="108" customWidth="1"/>
    <col min="10755" max="10755" width="53" style="108" customWidth="1"/>
    <col min="10756" max="10756" width="10.140625" style="108" customWidth="1"/>
    <col min="10757" max="10758" width="11.140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140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85546875" style="108" customWidth="1"/>
    <col min="11011" max="11011" width="53" style="108" customWidth="1"/>
    <col min="11012" max="11012" width="10.140625" style="108" customWidth="1"/>
    <col min="11013" max="11014" width="11.140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140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85546875" style="108" customWidth="1"/>
    <col min="11267" max="11267" width="53" style="108" customWidth="1"/>
    <col min="11268" max="11268" width="10.140625" style="108" customWidth="1"/>
    <col min="11269" max="11270" width="11.140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140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85546875" style="108" customWidth="1"/>
    <col min="11523" max="11523" width="53" style="108" customWidth="1"/>
    <col min="11524" max="11524" width="10.140625" style="108" customWidth="1"/>
    <col min="11525" max="11526" width="11.140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140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85546875" style="108" customWidth="1"/>
    <col min="11779" max="11779" width="53" style="108" customWidth="1"/>
    <col min="11780" max="11780" width="10.140625" style="108" customWidth="1"/>
    <col min="11781" max="11782" width="11.140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140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85546875" style="108" customWidth="1"/>
    <col min="12035" max="12035" width="53" style="108" customWidth="1"/>
    <col min="12036" max="12036" width="10.140625" style="108" customWidth="1"/>
    <col min="12037" max="12038" width="11.140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140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85546875" style="108" customWidth="1"/>
    <col min="12291" max="12291" width="53" style="108" customWidth="1"/>
    <col min="12292" max="12292" width="10.140625" style="108" customWidth="1"/>
    <col min="12293" max="12294" width="11.140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140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85546875" style="108" customWidth="1"/>
    <col min="12547" max="12547" width="53" style="108" customWidth="1"/>
    <col min="12548" max="12548" width="10.140625" style="108" customWidth="1"/>
    <col min="12549" max="12550" width="11.140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140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85546875" style="108" customWidth="1"/>
    <col min="12803" max="12803" width="53" style="108" customWidth="1"/>
    <col min="12804" max="12804" width="10.140625" style="108" customWidth="1"/>
    <col min="12805" max="12806" width="11.140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140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85546875" style="108" customWidth="1"/>
    <col min="13059" max="13059" width="53" style="108" customWidth="1"/>
    <col min="13060" max="13060" width="10.140625" style="108" customWidth="1"/>
    <col min="13061" max="13062" width="11.140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140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85546875" style="108" customWidth="1"/>
    <col min="13315" max="13315" width="53" style="108" customWidth="1"/>
    <col min="13316" max="13316" width="10.140625" style="108" customWidth="1"/>
    <col min="13317" max="13318" width="11.140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140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85546875" style="108" customWidth="1"/>
    <col min="13571" max="13571" width="53" style="108" customWidth="1"/>
    <col min="13572" max="13572" width="10.140625" style="108" customWidth="1"/>
    <col min="13573" max="13574" width="11.140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140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85546875" style="108" customWidth="1"/>
    <col min="13827" max="13827" width="53" style="108" customWidth="1"/>
    <col min="13828" max="13828" width="10.140625" style="108" customWidth="1"/>
    <col min="13829" max="13830" width="11.140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140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85546875" style="108" customWidth="1"/>
    <col min="14083" max="14083" width="53" style="108" customWidth="1"/>
    <col min="14084" max="14084" width="10.140625" style="108" customWidth="1"/>
    <col min="14085" max="14086" width="11.140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140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85546875" style="108" customWidth="1"/>
    <col min="14339" max="14339" width="53" style="108" customWidth="1"/>
    <col min="14340" max="14340" width="10.140625" style="108" customWidth="1"/>
    <col min="14341" max="14342" width="11.140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140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85546875" style="108" customWidth="1"/>
    <col min="14595" max="14595" width="53" style="108" customWidth="1"/>
    <col min="14596" max="14596" width="10.140625" style="108" customWidth="1"/>
    <col min="14597" max="14598" width="11.140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140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85546875" style="108" customWidth="1"/>
    <col min="14851" max="14851" width="53" style="108" customWidth="1"/>
    <col min="14852" max="14852" width="10.140625" style="108" customWidth="1"/>
    <col min="14853" max="14854" width="11.140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140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85546875" style="108" customWidth="1"/>
    <col min="15107" max="15107" width="53" style="108" customWidth="1"/>
    <col min="15108" max="15108" width="10.140625" style="108" customWidth="1"/>
    <col min="15109" max="15110" width="11.140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140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85546875" style="108" customWidth="1"/>
    <col min="15363" max="15363" width="53" style="108" customWidth="1"/>
    <col min="15364" max="15364" width="10.140625" style="108" customWidth="1"/>
    <col min="15365" max="15366" width="11.140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140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85546875" style="108" customWidth="1"/>
    <col min="15619" max="15619" width="53" style="108" customWidth="1"/>
    <col min="15620" max="15620" width="10.140625" style="108" customWidth="1"/>
    <col min="15621" max="15622" width="11.140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140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85546875" style="108" customWidth="1"/>
    <col min="15875" max="15875" width="53" style="108" customWidth="1"/>
    <col min="15876" max="15876" width="10.140625" style="108" customWidth="1"/>
    <col min="15877" max="15878" width="11.140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140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85546875" style="108" customWidth="1"/>
    <col min="16131" max="16131" width="53" style="108" customWidth="1"/>
    <col min="16132" max="16132" width="10.140625" style="108" customWidth="1"/>
    <col min="16133" max="16134" width="11.140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140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  <c r="P1" s="3871"/>
      <c r="Q1" s="3871"/>
      <c r="R1" s="3871"/>
      <c r="S1" s="3871"/>
      <c r="T1" s="3871"/>
      <c r="U1" s="3871"/>
    </row>
    <row r="2" spans="1:21" x14ac:dyDescent="0.2"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875" t="s">
        <v>237</v>
      </c>
      <c r="C3" s="3875"/>
      <c r="D3" s="3875"/>
      <c r="E3" s="3875"/>
      <c r="F3" s="3875"/>
      <c r="G3" s="3871" t="str">
        <f>[2]СПО!F3</f>
        <v>01.10.2020 г.</v>
      </c>
      <c r="H3" s="3871"/>
      <c r="I3" s="3872" t="s">
        <v>238</v>
      </c>
      <c r="J3" s="3872"/>
      <c r="K3" s="3872"/>
      <c r="L3" s="3872"/>
      <c r="M3" s="3872"/>
      <c r="N3" s="3872"/>
      <c r="O3" s="3872"/>
      <c r="P3" s="3872"/>
      <c r="Q3" s="3872"/>
      <c r="R3" s="3872"/>
      <c r="S3" s="3872"/>
      <c r="T3" s="3872"/>
      <c r="U3" s="3872"/>
    </row>
    <row r="4" spans="1:21" ht="19.5" thickBot="1" x14ac:dyDescent="0.25"/>
    <row r="5" spans="1:21" ht="12.75" customHeight="1" thickBot="1" x14ac:dyDescent="0.25">
      <c r="B5" s="3897" t="s">
        <v>9</v>
      </c>
      <c r="C5" s="3898"/>
      <c r="D5" s="3903" t="s">
        <v>0</v>
      </c>
      <c r="E5" s="3904"/>
      <c r="F5" s="3904"/>
      <c r="G5" s="3906" t="s">
        <v>1</v>
      </c>
      <c r="H5" s="3906"/>
      <c r="I5" s="3906"/>
      <c r="J5" s="3904" t="s">
        <v>2</v>
      </c>
      <c r="K5" s="3904"/>
      <c r="L5" s="3904"/>
      <c r="M5" s="3907" t="s">
        <v>3</v>
      </c>
      <c r="N5" s="3907"/>
      <c r="O5" s="3907"/>
      <c r="P5" s="3908">
        <v>5</v>
      </c>
      <c r="Q5" s="3908"/>
      <c r="R5" s="3909"/>
      <c r="S5" s="3911" t="s">
        <v>6</v>
      </c>
      <c r="T5" s="3912"/>
      <c r="U5" s="3913"/>
    </row>
    <row r="6" spans="1:21" ht="19.5" thickBot="1" x14ac:dyDescent="0.25">
      <c r="B6" s="3899"/>
      <c r="C6" s="3900"/>
      <c r="D6" s="3905"/>
      <c r="E6" s="3870"/>
      <c r="F6" s="3870"/>
      <c r="G6" s="3885"/>
      <c r="H6" s="3885"/>
      <c r="I6" s="3885"/>
      <c r="J6" s="3870"/>
      <c r="K6" s="3870"/>
      <c r="L6" s="3870"/>
      <c r="M6" s="3870"/>
      <c r="N6" s="3870"/>
      <c r="O6" s="3870"/>
      <c r="P6" s="3882"/>
      <c r="Q6" s="3882"/>
      <c r="R6" s="3910"/>
      <c r="S6" s="3914"/>
      <c r="T6" s="3874"/>
      <c r="U6" s="3915"/>
    </row>
    <row r="7" spans="1:21" ht="63" customHeight="1" thickBot="1" x14ac:dyDescent="0.25">
      <c r="B7" s="3901"/>
      <c r="C7" s="3902"/>
      <c r="D7" s="1757" t="s">
        <v>26</v>
      </c>
      <c r="E7" s="1758" t="s">
        <v>27</v>
      </c>
      <c r="F7" s="1759" t="s">
        <v>4</v>
      </c>
      <c r="G7" s="1760" t="s">
        <v>26</v>
      </c>
      <c r="H7" s="1761" t="s">
        <v>27</v>
      </c>
      <c r="I7" s="1759" t="s">
        <v>4</v>
      </c>
      <c r="J7" s="1760" t="s">
        <v>26</v>
      </c>
      <c r="K7" s="1761" t="s">
        <v>27</v>
      </c>
      <c r="L7" s="1759" t="s">
        <v>4</v>
      </c>
      <c r="M7" s="1760" t="s">
        <v>26</v>
      </c>
      <c r="N7" s="1761" t="s">
        <v>27</v>
      </c>
      <c r="O7" s="1759" t="s">
        <v>4</v>
      </c>
      <c r="P7" s="1760" t="s">
        <v>26</v>
      </c>
      <c r="Q7" s="1761" t="s">
        <v>27</v>
      </c>
      <c r="R7" s="1759" t="s">
        <v>4</v>
      </c>
      <c r="S7" s="1760" t="s">
        <v>26</v>
      </c>
      <c r="T7" s="1761" t="s">
        <v>27</v>
      </c>
      <c r="U7" s="1719" t="s">
        <v>4</v>
      </c>
    </row>
    <row r="8" spans="1:21" ht="20.25" customHeight="1" thickBot="1" x14ac:dyDescent="0.25">
      <c r="B8" s="3893" t="s">
        <v>22</v>
      </c>
      <c r="C8" s="3894"/>
      <c r="D8" s="1722">
        <f t="shared" ref="D8:U8" si="0">SUM(D9:D26)</f>
        <v>162</v>
      </c>
      <c r="E8" s="1723">
        <f t="shared" si="0"/>
        <v>10</v>
      </c>
      <c r="F8" s="486">
        <f t="shared" si="0"/>
        <v>172</v>
      </c>
      <c r="G8" s="1724">
        <f t="shared" si="0"/>
        <v>189</v>
      </c>
      <c r="H8" s="1723">
        <f t="shared" si="0"/>
        <v>3</v>
      </c>
      <c r="I8" s="486">
        <f t="shared" si="0"/>
        <v>192</v>
      </c>
      <c r="J8" s="1724">
        <f t="shared" si="0"/>
        <v>211</v>
      </c>
      <c r="K8" s="1723">
        <f t="shared" si="0"/>
        <v>5</v>
      </c>
      <c r="L8" s="486">
        <f t="shared" si="0"/>
        <v>216</v>
      </c>
      <c r="M8" s="1724">
        <f t="shared" si="0"/>
        <v>202</v>
      </c>
      <c r="N8" s="1723">
        <f t="shared" si="0"/>
        <v>2</v>
      </c>
      <c r="O8" s="486">
        <f t="shared" si="0"/>
        <v>204</v>
      </c>
      <c r="P8" s="1725">
        <f t="shared" si="0"/>
        <v>13</v>
      </c>
      <c r="Q8" s="1726">
        <f t="shared" si="0"/>
        <v>0</v>
      </c>
      <c r="R8" s="487">
        <f t="shared" si="0"/>
        <v>13</v>
      </c>
      <c r="S8" s="1724">
        <f t="shared" si="0"/>
        <v>777</v>
      </c>
      <c r="T8" s="1723">
        <f t="shared" si="0"/>
        <v>20</v>
      </c>
      <c r="U8" s="486">
        <f t="shared" si="0"/>
        <v>797</v>
      </c>
    </row>
    <row r="9" spans="1:21" s="91" customFormat="1" ht="22.5" customHeight="1" x14ac:dyDescent="0.2">
      <c r="A9" s="224"/>
      <c r="B9" s="191" t="s">
        <v>179</v>
      </c>
      <c r="C9" s="164" t="s">
        <v>180</v>
      </c>
      <c r="D9" s="192">
        <v>20</v>
      </c>
      <c r="E9" s="193">
        <v>0</v>
      </c>
      <c r="F9" s="194">
        <v>20</v>
      </c>
      <c r="G9" s="195">
        <v>19</v>
      </c>
      <c r="H9" s="193">
        <v>0</v>
      </c>
      <c r="I9" s="194">
        <v>19</v>
      </c>
      <c r="J9" s="195">
        <v>17</v>
      </c>
      <c r="K9" s="193">
        <v>0</v>
      </c>
      <c r="L9" s="194">
        <v>17</v>
      </c>
      <c r="M9" s="195">
        <v>19</v>
      </c>
      <c r="N9" s="193">
        <v>0</v>
      </c>
      <c r="O9" s="194">
        <v>19</v>
      </c>
      <c r="P9" s="195">
        <v>0</v>
      </c>
      <c r="Q9" s="193">
        <v>0</v>
      </c>
      <c r="R9" s="194">
        <v>0</v>
      </c>
      <c r="S9" s="195">
        <v>75</v>
      </c>
      <c r="T9" s="193">
        <v>0</v>
      </c>
      <c r="U9" s="194">
        <v>75</v>
      </c>
    </row>
    <row r="10" spans="1:21" s="91" customFormat="1" ht="22.5" customHeight="1" x14ac:dyDescent="0.2">
      <c r="A10" s="224"/>
      <c r="B10" s="1727" t="s">
        <v>181</v>
      </c>
      <c r="C10" s="1728" t="s">
        <v>182</v>
      </c>
      <c r="D10" s="1729">
        <v>0</v>
      </c>
      <c r="E10" s="1730">
        <v>0</v>
      </c>
      <c r="F10" s="1731">
        <v>0</v>
      </c>
      <c r="G10" s="1732">
        <v>0</v>
      </c>
      <c r="H10" s="1730">
        <v>0</v>
      </c>
      <c r="I10" s="1731">
        <v>0</v>
      </c>
      <c r="J10" s="1732">
        <v>7</v>
      </c>
      <c r="K10" s="1730">
        <v>0</v>
      </c>
      <c r="L10" s="1731">
        <v>7</v>
      </c>
      <c r="M10" s="1732">
        <v>10</v>
      </c>
      <c r="N10" s="1730">
        <v>0</v>
      </c>
      <c r="O10" s="1731">
        <v>10</v>
      </c>
      <c r="P10" s="1732">
        <v>0</v>
      </c>
      <c r="Q10" s="1730">
        <v>0</v>
      </c>
      <c r="R10" s="1731">
        <v>0</v>
      </c>
      <c r="S10" s="1732">
        <v>17</v>
      </c>
      <c r="T10" s="1730">
        <v>0</v>
      </c>
      <c r="U10" s="1731">
        <v>17</v>
      </c>
    </row>
    <row r="11" spans="1:21" s="74" customFormat="1" x14ac:dyDescent="0.2">
      <c r="A11" s="109"/>
      <c r="B11" s="1727" t="s">
        <v>183</v>
      </c>
      <c r="C11" s="1728" t="s">
        <v>184</v>
      </c>
      <c r="D11" s="1729">
        <v>29</v>
      </c>
      <c r="E11" s="1730">
        <v>0</v>
      </c>
      <c r="F11" s="1731">
        <v>29</v>
      </c>
      <c r="G11" s="1732">
        <v>17</v>
      </c>
      <c r="H11" s="1730">
        <v>2</v>
      </c>
      <c r="I11" s="1731">
        <v>19</v>
      </c>
      <c r="J11" s="1732">
        <v>14</v>
      </c>
      <c r="K11" s="1730">
        <v>1</v>
      </c>
      <c r="L11" s="1731">
        <v>15</v>
      </c>
      <c r="M11" s="1732">
        <v>16</v>
      </c>
      <c r="N11" s="1730">
        <v>1</v>
      </c>
      <c r="O11" s="1731">
        <v>17</v>
      </c>
      <c r="P11" s="1732">
        <v>0</v>
      </c>
      <c r="Q11" s="1730">
        <v>0</v>
      </c>
      <c r="R11" s="1731">
        <v>0</v>
      </c>
      <c r="S11" s="1732">
        <v>76</v>
      </c>
      <c r="T11" s="1730">
        <v>4</v>
      </c>
      <c r="U11" s="1731">
        <v>80</v>
      </c>
    </row>
    <row r="12" spans="1:21" s="74" customFormat="1" x14ac:dyDescent="0.2">
      <c r="A12" s="109"/>
      <c r="B12" s="1727" t="s">
        <v>185</v>
      </c>
      <c r="C12" s="1728" t="s">
        <v>186</v>
      </c>
      <c r="D12" s="1729">
        <v>0</v>
      </c>
      <c r="E12" s="1730">
        <v>0</v>
      </c>
      <c r="F12" s="1731">
        <v>0</v>
      </c>
      <c r="G12" s="1732">
        <v>14</v>
      </c>
      <c r="H12" s="1730">
        <v>0</v>
      </c>
      <c r="I12" s="1731">
        <v>14</v>
      </c>
      <c r="J12" s="1732">
        <v>14</v>
      </c>
      <c r="K12" s="1730">
        <v>1</v>
      </c>
      <c r="L12" s="1731">
        <v>15</v>
      </c>
      <c r="M12" s="1732">
        <v>10</v>
      </c>
      <c r="N12" s="1730">
        <v>1</v>
      </c>
      <c r="O12" s="1731">
        <v>11</v>
      </c>
      <c r="P12" s="1732">
        <v>0</v>
      </c>
      <c r="Q12" s="1730">
        <v>0</v>
      </c>
      <c r="R12" s="1731">
        <v>0</v>
      </c>
      <c r="S12" s="1732">
        <v>38</v>
      </c>
      <c r="T12" s="1730">
        <v>2</v>
      </c>
      <c r="U12" s="1731">
        <v>40</v>
      </c>
    </row>
    <row r="13" spans="1:21" s="74" customFormat="1" x14ac:dyDescent="0.2">
      <c r="A13" s="109"/>
      <c r="B13" s="1727" t="s">
        <v>187</v>
      </c>
      <c r="C13" s="1728" t="s">
        <v>188</v>
      </c>
      <c r="D13" s="1729">
        <v>10</v>
      </c>
      <c r="E13" s="1730">
        <v>4</v>
      </c>
      <c r="F13" s="1731">
        <v>14</v>
      </c>
      <c r="G13" s="1732">
        <v>10</v>
      </c>
      <c r="H13" s="1730">
        <v>0</v>
      </c>
      <c r="I13" s="1731">
        <v>10</v>
      </c>
      <c r="J13" s="1732">
        <v>10</v>
      </c>
      <c r="K13" s="1730">
        <v>0</v>
      </c>
      <c r="L13" s="1731">
        <v>10</v>
      </c>
      <c r="M13" s="1732">
        <v>14</v>
      </c>
      <c r="N13" s="1730">
        <v>0</v>
      </c>
      <c r="O13" s="1731">
        <v>14</v>
      </c>
      <c r="P13" s="1732">
        <v>0</v>
      </c>
      <c r="Q13" s="1730">
        <v>0</v>
      </c>
      <c r="R13" s="1731">
        <v>0</v>
      </c>
      <c r="S13" s="1732">
        <v>44</v>
      </c>
      <c r="T13" s="1730">
        <v>4</v>
      </c>
      <c r="U13" s="1731">
        <v>48</v>
      </c>
    </row>
    <row r="14" spans="1:21" s="74" customFormat="1" x14ac:dyDescent="0.2">
      <c r="A14" s="109"/>
      <c r="B14" s="1727" t="s">
        <v>189</v>
      </c>
      <c r="C14" s="1728" t="s">
        <v>190</v>
      </c>
      <c r="D14" s="1729">
        <v>32</v>
      </c>
      <c r="E14" s="1730">
        <v>3</v>
      </c>
      <c r="F14" s="1731">
        <v>35</v>
      </c>
      <c r="G14" s="1732">
        <v>30</v>
      </c>
      <c r="H14" s="1730">
        <v>0</v>
      </c>
      <c r="I14" s="1731">
        <v>30</v>
      </c>
      <c r="J14" s="1732">
        <v>28</v>
      </c>
      <c r="K14" s="1730">
        <v>0</v>
      </c>
      <c r="L14" s="1731">
        <v>28</v>
      </c>
      <c r="M14" s="1732">
        <v>35</v>
      </c>
      <c r="N14" s="1730">
        <v>0</v>
      </c>
      <c r="O14" s="1731">
        <v>35</v>
      </c>
      <c r="P14" s="1732">
        <v>0</v>
      </c>
      <c r="Q14" s="1730">
        <v>0</v>
      </c>
      <c r="R14" s="1731">
        <v>0</v>
      </c>
      <c r="S14" s="1732">
        <v>125</v>
      </c>
      <c r="T14" s="1730">
        <v>3</v>
      </c>
      <c r="U14" s="1731">
        <v>128</v>
      </c>
    </row>
    <row r="15" spans="1:21" s="74" customFormat="1" x14ac:dyDescent="0.2">
      <c r="A15" s="109"/>
      <c r="B15" s="1727" t="s">
        <v>191</v>
      </c>
      <c r="C15" s="1728" t="s">
        <v>192</v>
      </c>
      <c r="D15" s="1729">
        <v>18</v>
      </c>
      <c r="E15" s="1730">
        <v>0</v>
      </c>
      <c r="F15" s="1731">
        <v>18</v>
      </c>
      <c r="G15" s="1732">
        <v>6</v>
      </c>
      <c r="H15" s="1730">
        <v>0</v>
      </c>
      <c r="I15" s="1731">
        <v>6</v>
      </c>
      <c r="J15" s="1732">
        <v>16</v>
      </c>
      <c r="K15" s="1730">
        <v>0</v>
      </c>
      <c r="L15" s="1731">
        <v>16</v>
      </c>
      <c r="M15" s="1732">
        <v>9</v>
      </c>
      <c r="N15" s="1730">
        <v>0</v>
      </c>
      <c r="O15" s="1731">
        <v>9</v>
      </c>
      <c r="P15" s="1732">
        <v>0</v>
      </c>
      <c r="Q15" s="1730">
        <v>0</v>
      </c>
      <c r="R15" s="1731">
        <v>0</v>
      </c>
      <c r="S15" s="1732">
        <v>49</v>
      </c>
      <c r="T15" s="1730">
        <v>0</v>
      </c>
      <c r="U15" s="1731">
        <v>49</v>
      </c>
    </row>
    <row r="16" spans="1:21" s="74" customFormat="1" ht="37.5" x14ac:dyDescent="0.2">
      <c r="A16" s="109"/>
      <c r="B16" s="1727" t="s">
        <v>193</v>
      </c>
      <c r="C16" s="1728" t="s">
        <v>194</v>
      </c>
      <c r="D16" s="1729">
        <v>17</v>
      </c>
      <c r="E16" s="1730">
        <v>0</v>
      </c>
      <c r="F16" s="1731">
        <v>17</v>
      </c>
      <c r="G16" s="1732">
        <v>14</v>
      </c>
      <c r="H16" s="1730">
        <v>0</v>
      </c>
      <c r="I16" s="1731">
        <v>14</v>
      </c>
      <c r="J16" s="1732">
        <v>11</v>
      </c>
      <c r="K16" s="1730">
        <v>0</v>
      </c>
      <c r="L16" s="1731">
        <v>11</v>
      </c>
      <c r="M16" s="1732">
        <v>5</v>
      </c>
      <c r="N16" s="1730">
        <v>0</v>
      </c>
      <c r="O16" s="1731">
        <v>5</v>
      </c>
      <c r="P16" s="1732">
        <v>13</v>
      </c>
      <c r="Q16" s="1730">
        <v>0</v>
      </c>
      <c r="R16" s="1731">
        <v>13</v>
      </c>
      <c r="S16" s="1732">
        <v>60</v>
      </c>
      <c r="T16" s="1730">
        <v>0</v>
      </c>
      <c r="U16" s="1731">
        <v>60</v>
      </c>
    </row>
    <row r="17" spans="1:22" s="74" customFormat="1" x14ac:dyDescent="0.2">
      <c r="A17" s="109"/>
      <c r="B17" s="1727" t="s">
        <v>195</v>
      </c>
      <c r="C17" s="1728" t="s">
        <v>196</v>
      </c>
      <c r="D17" s="1729">
        <v>20</v>
      </c>
      <c r="E17" s="1730">
        <v>1</v>
      </c>
      <c r="F17" s="1731">
        <v>21</v>
      </c>
      <c r="G17" s="1732">
        <v>30</v>
      </c>
      <c r="H17" s="1730">
        <v>0</v>
      </c>
      <c r="I17" s="1731">
        <v>30</v>
      </c>
      <c r="J17" s="1732">
        <v>36</v>
      </c>
      <c r="K17" s="1730">
        <v>1</v>
      </c>
      <c r="L17" s="1731">
        <v>37</v>
      </c>
      <c r="M17" s="1732">
        <v>30</v>
      </c>
      <c r="N17" s="1730">
        <v>0</v>
      </c>
      <c r="O17" s="1731">
        <v>30</v>
      </c>
      <c r="P17" s="1732">
        <v>0</v>
      </c>
      <c r="Q17" s="1730">
        <v>0</v>
      </c>
      <c r="R17" s="1731">
        <v>0</v>
      </c>
      <c r="S17" s="1732">
        <v>116</v>
      </c>
      <c r="T17" s="1730">
        <v>2</v>
      </c>
      <c r="U17" s="1731">
        <v>118</v>
      </c>
    </row>
    <row r="18" spans="1:22" s="74" customFormat="1" x14ac:dyDescent="0.2">
      <c r="A18" s="109"/>
      <c r="B18" s="1727" t="s">
        <v>197</v>
      </c>
      <c r="C18" s="1728" t="s">
        <v>198</v>
      </c>
      <c r="D18" s="1729">
        <v>1</v>
      </c>
      <c r="E18" s="1730">
        <v>0</v>
      </c>
      <c r="F18" s="1731">
        <v>1</v>
      </c>
      <c r="G18" s="1732">
        <v>15</v>
      </c>
      <c r="H18" s="1730">
        <v>0</v>
      </c>
      <c r="I18" s="1731">
        <v>15</v>
      </c>
      <c r="J18" s="1732">
        <v>12</v>
      </c>
      <c r="K18" s="1730">
        <v>0</v>
      </c>
      <c r="L18" s="1731">
        <v>12</v>
      </c>
      <c r="M18" s="1732">
        <v>10</v>
      </c>
      <c r="N18" s="1730">
        <v>0</v>
      </c>
      <c r="O18" s="1731">
        <v>10</v>
      </c>
      <c r="P18" s="1732">
        <v>0</v>
      </c>
      <c r="Q18" s="1730">
        <v>0</v>
      </c>
      <c r="R18" s="1731">
        <v>0</v>
      </c>
      <c r="S18" s="1732">
        <v>38</v>
      </c>
      <c r="T18" s="1730">
        <v>0</v>
      </c>
      <c r="U18" s="1731">
        <v>38</v>
      </c>
    </row>
    <row r="19" spans="1:22" s="74" customFormat="1" x14ac:dyDescent="0.2">
      <c r="A19" s="109"/>
      <c r="B19" s="1727" t="s">
        <v>199</v>
      </c>
      <c r="C19" s="1728" t="s">
        <v>200</v>
      </c>
      <c r="D19" s="1729">
        <v>0</v>
      </c>
      <c r="E19" s="1730">
        <v>0</v>
      </c>
      <c r="F19" s="1731">
        <v>0</v>
      </c>
      <c r="G19" s="1732">
        <v>3</v>
      </c>
      <c r="H19" s="1730">
        <v>0</v>
      </c>
      <c r="I19" s="1731">
        <v>3</v>
      </c>
      <c r="J19" s="1732">
        <v>5</v>
      </c>
      <c r="K19" s="1730">
        <v>0</v>
      </c>
      <c r="L19" s="1731">
        <v>5</v>
      </c>
      <c r="M19" s="1732">
        <v>6</v>
      </c>
      <c r="N19" s="1730">
        <v>0</v>
      </c>
      <c r="O19" s="1731">
        <v>6</v>
      </c>
      <c r="P19" s="1732">
        <v>0</v>
      </c>
      <c r="Q19" s="1730">
        <v>0</v>
      </c>
      <c r="R19" s="1731">
        <v>0</v>
      </c>
      <c r="S19" s="1732">
        <v>14</v>
      </c>
      <c r="T19" s="1730">
        <v>0</v>
      </c>
      <c r="U19" s="1731">
        <v>14</v>
      </c>
    </row>
    <row r="20" spans="1:22" s="74" customFormat="1" x14ac:dyDescent="0.2">
      <c r="A20" s="109"/>
      <c r="B20" s="1727" t="s">
        <v>203</v>
      </c>
      <c r="C20" s="1728" t="s">
        <v>204</v>
      </c>
      <c r="D20" s="1729">
        <v>0</v>
      </c>
      <c r="E20" s="1730">
        <v>0</v>
      </c>
      <c r="F20" s="1731">
        <v>0</v>
      </c>
      <c r="G20" s="1732">
        <v>0</v>
      </c>
      <c r="H20" s="1730">
        <v>0</v>
      </c>
      <c r="I20" s="1731">
        <v>0</v>
      </c>
      <c r="J20" s="1732">
        <v>10</v>
      </c>
      <c r="K20" s="1730">
        <v>0</v>
      </c>
      <c r="L20" s="1731">
        <v>10</v>
      </c>
      <c r="M20" s="1732">
        <v>8</v>
      </c>
      <c r="N20" s="1730">
        <v>0</v>
      </c>
      <c r="O20" s="1731">
        <v>8</v>
      </c>
      <c r="P20" s="1732">
        <v>0</v>
      </c>
      <c r="Q20" s="1730">
        <v>0</v>
      </c>
      <c r="R20" s="1731">
        <v>0</v>
      </c>
      <c r="S20" s="1732">
        <v>18</v>
      </c>
      <c r="T20" s="1730">
        <v>0</v>
      </c>
      <c r="U20" s="1731">
        <v>18</v>
      </c>
    </row>
    <row r="21" spans="1:22" s="74" customFormat="1" x14ac:dyDescent="0.2">
      <c r="A21" s="109"/>
      <c r="B21" s="1727" t="s">
        <v>205</v>
      </c>
      <c r="C21" s="1728" t="s">
        <v>206</v>
      </c>
      <c r="D21" s="1729">
        <v>0</v>
      </c>
      <c r="E21" s="1730">
        <v>0</v>
      </c>
      <c r="F21" s="1731">
        <v>0</v>
      </c>
      <c r="G21" s="1732">
        <v>0</v>
      </c>
      <c r="H21" s="1730">
        <v>0</v>
      </c>
      <c r="I21" s="1731">
        <v>0</v>
      </c>
      <c r="J21" s="1732">
        <v>0</v>
      </c>
      <c r="K21" s="1730">
        <v>0</v>
      </c>
      <c r="L21" s="1731">
        <v>0</v>
      </c>
      <c r="M21" s="1732">
        <v>2</v>
      </c>
      <c r="N21" s="1730">
        <v>0</v>
      </c>
      <c r="O21" s="1731">
        <v>2</v>
      </c>
      <c r="P21" s="1732">
        <v>0</v>
      </c>
      <c r="Q21" s="1730">
        <v>0</v>
      </c>
      <c r="R21" s="1731">
        <v>0</v>
      </c>
      <c r="S21" s="1732">
        <v>2</v>
      </c>
      <c r="T21" s="1730">
        <v>0</v>
      </c>
      <c r="U21" s="1731">
        <v>2</v>
      </c>
    </row>
    <row r="22" spans="1:22" s="74" customFormat="1" x14ac:dyDescent="0.2">
      <c r="A22" s="109"/>
      <c r="B22" s="1727" t="s">
        <v>207</v>
      </c>
      <c r="C22" s="1728" t="s">
        <v>208</v>
      </c>
      <c r="D22" s="1729">
        <v>0</v>
      </c>
      <c r="E22" s="1730">
        <v>0</v>
      </c>
      <c r="F22" s="1731">
        <v>0</v>
      </c>
      <c r="G22" s="1732">
        <v>0</v>
      </c>
      <c r="H22" s="1730">
        <v>0</v>
      </c>
      <c r="I22" s="1731">
        <v>0</v>
      </c>
      <c r="J22" s="1732">
        <v>0</v>
      </c>
      <c r="K22" s="1730">
        <v>0</v>
      </c>
      <c r="L22" s="1731">
        <v>0</v>
      </c>
      <c r="M22" s="1732">
        <v>3</v>
      </c>
      <c r="N22" s="1730">
        <v>0</v>
      </c>
      <c r="O22" s="1731">
        <v>3</v>
      </c>
      <c r="P22" s="1732">
        <v>0</v>
      </c>
      <c r="Q22" s="1730">
        <v>0</v>
      </c>
      <c r="R22" s="1731">
        <v>0</v>
      </c>
      <c r="S22" s="1732">
        <v>3</v>
      </c>
      <c r="T22" s="1730">
        <v>0</v>
      </c>
      <c r="U22" s="1731">
        <v>3</v>
      </c>
    </row>
    <row r="23" spans="1:22" s="74" customFormat="1" x14ac:dyDescent="0.2">
      <c r="A23" s="109"/>
      <c r="B23" s="1727" t="s">
        <v>211</v>
      </c>
      <c r="C23" s="1728" t="s">
        <v>212</v>
      </c>
      <c r="D23" s="1729">
        <v>0</v>
      </c>
      <c r="E23" s="1730">
        <v>0</v>
      </c>
      <c r="F23" s="1731">
        <v>0</v>
      </c>
      <c r="G23" s="1732">
        <v>0</v>
      </c>
      <c r="H23" s="1730">
        <v>0</v>
      </c>
      <c r="I23" s="1731">
        <v>0</v>
      </c>
      <c r="J23" s="1732">
        <v>0</v>
      </c>
      <c r="K23" s="1730">
        <v>0</v>
      </c>
      <c r="L23" s="1731">
        <v>0</v>
      </c>
      <c r="M23" s="1732">
        <v>2</v>
      </c>
      <c r="N23" s="1730">
        <v>0</v>
      </c>
      <c r="O23" s="1731">
        <v>2</v>
      </c>
      <c r="P23" s="1732">
        <v>0</v>
      </c>
      <c r="Q23" s="1730">
        <v>0</v>
      </c>
      <c r="R23" s="1731">
        <v>0</v>
      </c>
      <c r="S23" s="1732">
        <v>2</v>
      </c>
      <c r="T23" s="1730">
        <v>0</v>
      </c>
      <c r="U23" s="1731">
        <v>2</v>
      </c>
    </row>
    <row r="24" spans="1:22" s="74" customFormat="1" ht="37.5" x14ac:dyDescent="0.2">
      <c r="A24" s="109"/>
      <c r="B24" s="1727" t="s">
        <v>215</v>
      </c>
      <c r="C24" s="1728" t="s">
        <v>216</v>
      </c>
      <c r="D24" s="1729">
        <v>0</v>
      </c>
      <c r="E24" s="1730">
        <v>0</v>
      </c>
      <c r="F24" s="1731">
        <v>0</v>
      </c>
      <c r="G24" s="1732">
        <v>0</v>
      </c>
      <c r="H24" s="1730">
        <v>0</v>
      </c>
      <c r="I24" s="1731">
        <v>0</v>
      </c>
      <c r="J24" s="1732">
        <v>0</v>
      </c>
      <c r="K24" s="1730">
        <v>0</v>
      </c>
      <c r="L24" s="1731">
        <v>0</v>
      </c>
      <c r="M24" s="1732">
        <v>2</v>
      </c>
      <c r="N24" s="1730">
        <v>0</v>
      </c>
      <c r="O24" s="1731">
        <v>2</v>
      </c>
      <c r="P24" s="1732">
        <v>0</v>
      </c>
      <c r="Q24" s="1730">
        <v>0</v>
      </c>
      <c r="R24" s="1731">
        <v>0</v>
      </c>
      <c r="S24" s="1732">
        <v>2</v>
      </c>
      <c r="T24" s="1730">
        <v>0</v>
      </c>
      <c r="U24" s="1731">
        <v>2</v>
      </c>
    </row>
    <row r="25" spans="1:22" s="74" customFormat="1" x14ac:dyDescent="0.2">
      <c r="A25" s="109"/>
      <c r="B25" s="1727" t="s">
        <v>217</v>
      </c>
      <c r="C25" s="1728" t="s">
        <v>218</v>
      </c>
      <c r="D25" s="1729">
        <v>15</v>
      </c>
      <c r="E25" s="1730">
        <v>2</v>
      </c>
      <c r="F25" s="1731">
        <v>17</v>
      </c>
      <c r="G25" s="1732">
        <v>20</v>
      </c>
      <c r="H25" s="1730">
        <v>0</v>
      </c>
      <c r="I25" s="1731">
        <v>20</v>
      </c>
      <c r="J25" s="1732">
        <v>19</v>
      </c>
      <c r="K25" s="1730">
        <v>2</v>
      </c>
      <c r="L25" s="1731">
        <v>21</v>
      </c>
      <c r="M25" s="1732">
        <v>10</v>
      </c>
      <c r="N25" s="1730">
        <v>0</v>
      </c>
      <c r="O25" s="1731">
        <v>10</v>
      </c>
      <c r="P25" s="1732">
        <v>0</v>
      </c>
      <c r="Q25" s="1730">
        <v>0</v>
      </c>
      <c r="R25" s="1731">
        <v>0</v>
      </c>
      <c r="S25" s="1732">
        <v>64</v>
      </c>
      <c r="T25" s="1730">
        <v>4</v>
      </c>
      <c r="U25" s="1731">
        <v>68</v>
      </c>
    </row>
    <row r="26" spans="1:22" s="74" customFormat="1" ht="38.25" thickBot="1" x14ac:dyDescent="0.25">
      <c r="A26" s="109"/>
      <c r="B26" s="1727" t="s">
        <v>219</v>
      </c>
      <c r="C26" s="1728" t="s">
        <v>262</v>
      </c>
      <c r="D26" s="1729">
        <v>0</v>
      </c>
      <c r="E26" s="1730">
        <v>0</v>
      </c>
      <c r="F26" s="1731">
        <v>0</v>
      </c>
      <c r="G26" s="1732">
        <v>11</v>
      </c>
      <c r="H26" s="1730">
        <v>1</v>
      </c>
      <c r="I26" s="1731">
        <v>12</v>
      </c>
      <c r="J26" s="1732">
        <v>12</v>
      </c>
      <c r="K26" s="1730">
        <v>0</v>
      </c>
      <c r="L26" s="1731">
        <v>12</v>
      </c>
      <c r="M26" s="1732">
        <v>11</v>
      </c>
      <c r="N26" s="1730">
        <v>0</v>
      </c>
      <c r="O26" s="1731">
        <v>11</v>
      </c>
      <c r="P26" s="1732">
        <v>0</v>
      </c>
      <c r="Q26" s="1730">
        <v>0</v>
      </c>
      <c r="R26" s="1731">
        <v>0</v>
      </c>
      <c r="S26" s="1732">
        <v>34</v>
      </c>
      <c r="T26" s="1730">
        <v>1</v>
      </c>
      <c r="U26" s="1731">
        <v>35</v>
      </c>
    </row>
    <row r="27" spans="1:22" s="113" customFormat="1" ht="21.6" customHeight="1" thickBot="1" x14ac:dyDescent="0.25">
      <c r="A27" s="109"/>
      <c r="B27" s="3895" t="s">
        <v>16</v>
      </c>
      <c r="C27" s="3896"/>
      <c r="D27" s="1733">
        <f t="shared" ref="D27:U27" si="1">SUM(D9:D26)</f>
        <v>162</v>
      </c>
      <c r="E27" s="129">
        <f t="shared" si="1"/>
        <v>10</v>
      </c>
      <c r="F27" s="208">
        <f t="shared" si="1"/>
        <v>172</v>
      </c>
      <c r="G27" s="207">
        <f t="shared" si="1"/>
        <v>189</v>
      </c>
      <c r="H27" s="129">
        <f t="shared" si="1"/>
        <v>3</v>
      </c>
      <c r="I27" s="208">
        <f t="shared" si="1"/>
        <v>192</v>
      </c>
      <c r="J27" s="207">
        <f t="shared" si="1"/>
        <v>211</v>
      </c>
      <c r="K27" s="129">
        <f t="shared" si="1"/>
        <v>5</v>
      </c>
      <c r="L27" s="208">
        <f t="shared" si="1"/>
        <v>216</v>
      </c>
      <c r="M27" s="207">
        <f t="shared" si="1"/>
        <v>202</v>
      </c>
      <c r="N27" s="129">
        <f t="shared" si="1"/>
        <v>2</v>
      </c>
      <c r="O27" s="208">
        <f t="shared" si="1"/>
        <v>204</v>
      </c>
      <c r="P27" s="210">
        <f t="shared" si="1"/>
        <v>13</v>
      </c>
      <c r="Q27" s="1734">
        <f t="shared" si="1"/>
        <v>0</v>
      </c>
      <c r="R27" s="211">
        <f t="shared" si="1"/>
        <v>13</v>
      </c>
      <c r="S27" s="207">
        <f t="shared" si="1"/>
        <v>777</v>
      </c>
      <c r="T27" s="129">
        <f t="shared" si="1"/>
        <v>20</v>
      </c>
      <c r="U27" s="208">
        <f t="shared" si="1"/>
        <v>797</v>
      </c>
    </row>
    <row r="28" spans="1:22" s="86" customFormat="1" ht="12.75" customHeight="1" x14ac:dyDescent="0.2">
      <c r="A28" s="109"/>
      <c r="B28" s="3918" t="s">
        <v>23</v>
      </c>
      <c r="C28" s="3919"/>
      <c r="D28" s="1735"/>
      <c r="E28" s="219"/>
      <c r="F28" s="181"/>
      <c r="G28" s="219"/>
      <c r="H28" s="219"/>
      <c r="I28" s="181"/>
      <c r="J28" s="219"/>
      <c r="K28" s="219"/>
      <c r="L28" s="181"/>
      <c r="M28" s="219"/>
      <c r="N28" s="219"/>
      <c r="O28" s="181"/>
      <c r="P28" s="219"/>
      <c r="Q28" s="219"/>
      <c r="R28" s="181"/>
      <c r="S28" s="219"/>
      <c r="T28" s="219"/>
      <c r="U28" s="181"/>
      <c r="V28" s="115"/>
    </row>
    <row r="29" spans="1:22" s="86" customFormat="1" ht="25.15" customHeight="1" x14ac:dyDescent="0.2">
      <c r="A29" s="109"/>
      <c r="B29" s="3918" t="s">
        <v>11</v>
      </c>
      <c r="C29" s="3919"/>
      <c r="D29" s="1736"/>
      <c r="E29" s="136"/>
      <c r="F29" s="183"/>
      <c r="G29" s="136"/>
      <c r="H29" s="136"/>
      <c r="I29" s="183"/>
      <c r="J29" s="136"/>
      <c r="K29" s="136"/>
      <c r="L29" s="183"/>
      <c r="M29" s="136"/>
      <c r="N29" s="136"/>
      <c r="O29" s="183"/>
      <c r="P29" s="136"/>
      <c r="Q29" s="136"/>
      <c r="R29" s="183"/>
      <c r="S29" s="136"/>
      <c r="T29" s="136"/>
      <c r="U29" s="183"/>
      <c r="V29" s="68"/>
    </row>
    <row r="30" spans="1:22" s="91" customFormat="1" ht="22.5" customHeight="1" x14ac:dyDescent="0.2">
      <c r="A30" s="224"/>
      <c r="B30" s="1727" t="s">
        <v>179</v>
      </c>
      <c r="C30" s="1728" t="s">
        <v>180</v>
      </c>
      <c r="D30" s="1729">
        <v>20</v>
      </c>
      <c r="E30" s="1730">
        <v>0</v>
      </c>
      <c r="F30" s="1731">
        <v>20</v>
      </c>
      <c r="G30" s="1732">
        <v>16</v>
      </c>
      <c r="H30" s="1730">
        <v>0</v>
      </c>
      <c r="I30" s="1731">
        <v>16</v>
      </c>
      <c r="J30" s="1732">
        <v>16</v>
      </c>
      <c r="K30" s="1730">
        <v>0</v>
      </c>
      <c r="L30" s="1731">
        <v>16</v>
      </c>
      <c r="M30" s="1732">
        <v>18</v>
      </c>
      <c r="N30" s="1730">
        <v>0</v>
      </c>
      <c r="O30" s="1731">
        <v>18</v>
      </c>
      <c r="P30" s="1732">
        <v>0</v>
      </c>
      <c r="Q30" s="1730">
        <v>0</v>
      </c>
      <c r="R30" s="1731">
        <v>0</v>
      </c>
      <c r="S30" s="1732">
        <v>70</v>
      </c>
      <c r="T30" s="1730">
        <v>0</v>
      </c>
      <c r="U30" s="1731">
        <v>70</v>
      </c>
    </row>
    <row r="31" spans="1:22" outlineLevel="1" x14ac:dyDescent="0.2">
      <c r="B31" s="1727" t="s">
        <v>181</v>
      </c>
      <c r="C31" s="1728" t="s">
        <v>182</v>
      </c>
      <c r="D31" s="1729">
        <v>0</v>
      </c>
      <c r="E31" s="1730">
        <v>0</v>
      </c>
      <c r="F31" s="1731">
        <v>0</v>
      </c>
      <c r="G31" s="1732">
        <v>0</v>
      </c>
      <c r="H31" s="1730">
        <v>0</v>
      </c>
      <c r="I31" s="1731">
        <v>0</v>
      </c>
      <c r="J31" s="1732">
        <v>7</v>
      </c>
      <c r="K31" s="1730">
        <v>0</v>
      </c>
      <c r="L31" s="1731">
        <v>7</v>
      </c>
      <c r="M31" s="1732">
        <v>10</v>
      </c>
      <c r="N31" s="1730">
        <v>0</v>
      </c>
      <c r="O31" s="1731">
        <v>10</v>
      </c>
      <c r="P31" s="1732">
        <v>0</v>
      </c>
      <c r="Q31" s="1730">
        <v>0</v>
      </c>
      <c r="R31" s="1731">
        <v>0</v>
      </c>
      <c r="S31" s="1732">
        <v>17</v>
      </c>
      <c r="T31" s="1730">
        <v>0</v>
      </c>
      <c r="U31" s="1731">
        <v>17</v>
      </c>
    </row>
    <row r="32" spans="1:22" outlineLevel="1" x14ac:dyDescent="0.2">
      <c r="A32" s="224"/>
      <c r="B32" s="1727" t="s">
        <v>183</v>
      </c>
      <c r="C32" s="1728" t="s">
        <v>184</v>
      </c>
      <c r="D32" s="1729">
        <v>27</v>
      </c>
      <c r="E32" s="1730">
        <v>0</v>
      </c>
      <c r="F32" s="1731">
        <v>27</v>
      </c>
      <c r="G32" s="1732">
        <v>17</v>
      </c>
      <c r="H32" s="1730">
        <v>2</v>
      </c>
      <c r="I32" s="1731">
        <v>19</v>
      </c>
      <c r="J32" s="1732">
        <v>14</v>
      </c>
      <c r="K32" s="1730">
        <v>1</v>
      </c>
      <c r="L32" s="1731">
        <v>15</v>
      </c>
      <c r="M32" s="1732">
        <v>16</v>
      </c>
      <c r="N32" s="1730">
        <v>1</v>
      </c>
      <c r="O32" s="1731">
        <v>17</v>
      </c>
      <c r="P32" s="1732">
        <v>0</v>
      </c>
      <c r="Q32" s="1730">
        <v>0</v>
      </c>
      <c r="R32" s="1731">
        <v>0</v>
      </c>
      <c r="S32" s="1732">
        <v>74</v>
      </c>
      <c r="T32" s="1730">
        <v>4</v>
      </c>
      <c r="U32" s="1731">
        <v>78</v>
      </c>
    </row>
    <row r="33" spans="1:21" outlineLevel="1" x14ac:dyDescent="0.2">
      <c r="B33" s="1727" t="s">
        <v>185</v>
      </c>
      <c r="C33" s="1728" t="s">
        <v>186</v>
      </c>
      <c r="D33" s="1729">
        <v>0</v>
      </c>
      <c r="E33" s="1730">
        <v>0</v>
      </c>
      <c r="F33" s="1731">
        <v>0</v>
      </c>
      <c r="G33" s="1732">
        <v>13</v>
      </c>
      <c r="H33" s="1730">
        <v>0</v>
      </c>
      <c r="I33" s="1731">
        <v>13</v>
      </c>
      <c r="J33" s="1732">
        <v>14</v>
      </c>
      <c r="K33" s="1730">
        <v>1</v>
      </c>
      <c r="L33" s="1731">
        <v>15</v>
      </c>
      <c r="M33" s="1732">
        <v>10</v>
      </c>
      <c r="N33" s="1730">
        <v>1</v>
      </c>
      <c r="O33" s="1731">
        <v>11</v>
      </c>
      <c r="P33" s="1732">
        <v>0</v>
      </c>
      <c r="Q33" s="1730">
        <v>0</v>
      </c>
      <c r="R33" s="1731">
        <v>0</v>
      </c>
      <c r="S33" s="1732">
        <v>37</v>
      </c>
      <c r="T33" s="1730">
        <v>2</v>
      </c>
      <c r="U33" s="1731">
        <v>39</v>
      </c>
    </row>
    <row r="34" spans="1:21" outlineLevel="1" x14ac:dyDescent="0.2">
      <c r="A34" s="224"/>
      <c r="B34" s="1727" t="s">
        <v>187</v>
      </c>
      <c r="C34" s="1728" t="s">
        <v>188</v>
      </c>
      <c r="D34" s="1729">
        <v>10</v>
      </c>
      <c r="E34" s="1730">
        <v>4</v>
      </c>
      <c r="F34" s="1731">
        <v>14</v>
      </c>
      <c r="G34" s="1732">
        <v>8</v>
      </c>
      <c r="H34" s="1730">
        <v>0</v>
      </c>
      <c r="I34" s="1731">
        <v>8</v>
      </c>
      <c r="J34" s="1732">
        <v>9</v>
      </c>
      <c r="K34" s="1730">
        <v>0</v>
      </c>
      <c r="L34" s="1731">
        <v>9</v>
      </c>
      <c r="M34" s="1732">
        <v>13</v>
      </c>
      <c r="N34" s="1730">
        <v>0</v>
      </c>
      <c r="O34" s="1731">
        <v>13</v>
      </c>
      <c r="P34" s="1732">
        <v>0</v>
      </c>
      <c r="Q34" s="1730">
        <v>0</v>
      </c>
      <c r="R34" s="1731">
        <v>0</v>
      </c>
      <c r="S34" s="1732">
        <v>40</v>
      </c>
      <c r="T34" s="1730">
        <v>4</v>
      </c>
      <c r="U34" s="1731">
        <v>44</v>
      </c>
    </row>
    <row r="35" spans="1:21" outlineLevel="1" x14ac:dyDescent="0.2">
      <c r="B35" s="1727" t="s">
        <v>189</v>
      </c>
      <c r="C35" s="1728" t="s">
        <v>190</v>
      </c>
      <c r="D35" s="1729">
        <v>30</v>
      </c>
      <c r="E35" s="1730">
        <v>2</v>
      </c>
      <c r="F35" s="1731">
        <v>32</v>
      </c>
      <c r="G35" s="1732">
        <v>28</v>
      </c>
      <c r="H35" s="1730">
        <v>0</v>
      </c>
      <c r="I35" s="1731">
        <v>28</v>
      </c>
      <c r="J35" s="1732">
        <v>24</v>
      </c>
      <c r="K35" s="1730">
        <v>0</v>
      </c>
      <c r="L35" s="1731">
        <v>24</v>
      </c>
      <c r="M35" s="1732">
        <v>35</v>
      </c>
      <c r="N35" s="1730">
        <v>0</v>
      </c>
      <c r="O35" s="1731">
        <v>35</v>
      </c>
      <c r="P35" s="1732">
        <v>0</v>
      </c>
      <c r="Q35" s="1730">
        <v>0</v>
      </c>
      <c r="R35" s="1731">
        <v>0</v>
      </c>
      <c r="S35" s="1732">
        <v>117</v>
      </c>
      <c r="T35" s="1730">
        <v>2</v>
      </c>
      <c r="U35" s="1731">
        <v>119</v>
      </c>
    </row>
    <row r="36" spans="1:21" outlineLevel="1" x14ac:dyDescent="0.2">
      <c r="A36" s="224"/>
      <c r="B36" s="1727" t="s">
        <v>191</v>
      </c>
      <c r="C36" s="1728" t="s">
        <v>192</v>
      </c>
      <c r="D36" s="1729">
        <v>17</v>
      </c>
      <c r="E36" s="1730">
        <v>0</v>
      </c>
      <c r="F36" s="1731">
        <v>17</v>
      </c>
      <c r="G36" s="1732">
        <v>6</v>
      </c>
      <c r="H36" s="1730">
        <v>0</v>
      </c>
      <c r="I36" s="1731">
        <v>6</v>
      </c>
      <c r="J36" s="1732">
        <v>16</v>
      </c>
      <c r="K36" s="1730">
        <v>0</v>
      </c>
      <c r="L36" s="1731">
        <v>16</v>
      </c>
      <c r="M36" s="1732">
        <v>9</v>
      </c>
      <c r="N36" s="1730">
        <v>0</v>
      </c>
      <c r="O36" s="1731">
        <v>9</v>
      </c>
      <c r="P36" s="1732">
        <v>0</v>
      </c>
      <c r="Q36" s="1730">
        <v>0</v>
      </c>
      <c r="R36" s="1731">
        <v>0</v>
      </c>
      <c r="S36" s="1732">
        <v>48</v>
      </c>
      <c r="T36" s="1730">
        <v>0</v>
      </c>
      <c r="U36" s="1731">
        <v>48</v>
      </c>
    </row>
    <row r="37" spans="1:21" ht="37.5" outlineLevel="1" x14ac:dyDescent="0.2">
      <c r="B37" s="1727" t="s">
        <v>193</v>
      </c>
      <c r="C37" s="1728" t="s">
        <v>194</v>
      </c>
      <c r="D37" s="1729">
        <v>17</v>
      </c>
      <c r="E37" s="1730">
        <v>0</v>
      </c>
      <c r="F37" s="1731">
        <v>17</v>
      </c>
      <c r="G37" s="1732">
        <v>14</v>
      </c>
      <c r="H37" s="1730">
        <v>0</v>
      </c>
      <c r="I37" s="1731">
        <v>14</v>
      </c>
      <c r="J37" s="1732">
        <v>11</v>
      </c>
      <c r="K37" s="1730">
        <v>0</v>
      </c>
      <c r="L37" s="1731">
        <v>11</v>
      </c>
      <c r="M37" s="1732">
        <v>5</v>
      </c>
      <c r="N37" s="1730">
        <v>0</v>
      </c>
      <c r="O37" s="1731">
        <v>5</v>
      </c>
      <c r="P37" s="1732">
        <v>13</v>
      </c>
      <c r="Q37" s="1730">
        <v>0</v>
      </c>
      <c r="R37" s="1731">
        <v>13</v>
      </c>
      <c r="S37" s="1732">
        <v>60</v>
      </c>
      <c r="T37" s="1730">
        <v>0</v>
      </c>
      <c r="U37" s="1731">
        <v>60</v>
      </c>
    </row>
    <row r="38" spans="1:21" outlineLevel="1" x14ac:dyDescent="0.2">
      <c r="A38" s="224"/>
      <c r="B38" s="1727" t="s">
        <v>195</v>
      </c>
      <c r="C38" s="1728" t="s">
        <v>196</v>
      </c>
      <c r="D38" s="1729">
        <v>20</v>
      </c>
      <c r="E38" s="1730">
        <v>1</v>
      </c>
      <c r="F38" s="1731">
        <v>21</v>
      </c>
      <c r="G38" s="1732">
        <v>30</v>
      </c>
      <c r="H38" s="1730">
        <v>0</v>
      </c>
      <c r="I38" s="1731">
        <v>30</v>
      </c>
      <c r="J38" s="1732">
        <v>36</v>
      </c>
      <c r="K38" s="1730">
        <v>1</v>
      </c>
      <c r="L38" s="1731">
        <v>37</v>
      </c>
      <c r="M38" s="1732">
        <v>27</v>
      </c>
      <c r="N38" s="1730">
        <v>0</v>
      </c>
      <c r="O38" s="1731">
        <v>27</v>
      </c>
      <c r="P38" s="1732">
        <v>0</v>
      </c>
      <c r="Q38" s="1730">
        <v>0</v>
      </c>
      <c r="R38" s="1731">
        <v>0</v>
      </c>
      <c r="S38" s="1732">
        <v>113</v>
      </c>
      <c r="T38" s="1730">
        <v>2</v>
      </c>
      <c r="U38" s="1731">
        <v>115</v>
      </c>
    </row>
    <row r="39" spans="1:21" outlineLevel="1" x14ac:dyDescent="0.2">
      <c r="B39" s="1727" t="s">
        <v>197</v>
      </c>
      <c r="C39" s="1728" t="s">
        <v>198</v>
      </c>
      <c r="D39" s="1729">
        <v>1</v>
      </c>
      <c r="E39" s="1730">
        <v>0</v>
      </c>
      <c r="F39" s="1731">
        <v>1</v>
      </c>
      <c r="G39" s="1732">
        <v>15</v>
      </c>
      <c r="H39" s="1730">
        <v>0</v>
      </c>
      <c r="I39" s="1731">
        <v>15</v>
      </c>
      <c r="J39" s="1732">
        <v>12</v>
      </c>
      <c r="K39" s="1730">
        <v>0</v>
      </c>
      <c r="L39" s="1731">
        <v>12</v>
      </c>
      <c r="M39" s="1732">
        <v>10</v>
      </c>
      <c r="N39" s="1730">
        <v>0</v>
      </c>
      <c r="O39" s="1731">
        <v>10</v>
      </c>
      <c r="P39" s="1732">
        <v>0</v>
      </c>
      <c r="Q39" s="1730">
        <v>0</v>
      </c>
      <c r="R39" s="1731">
        <v>0</v>
      </c>
      <c r="S39" s="1732">
        <v>38</v>
      </c>
      <c r="T39" s="1730">
        <v>0</v>
      </c>
      <c r="U39" s="1731">
        <v>38</v>
      </c>
    </row>
    <row r="40" spans="1:21" outlineLevel="1" x14ac:dyDescent="0.2">
      <c r="A40" s="224"/>
      <c r="B40" s="1727" t="s">
        <v>199</v>
      </c>
      <c r="C40" s="1728" t="s">
        <v>200</v>
      </c>
      <c r="D40" s="1729">
        <v>0</v>
      </c>
      <c r="E40" s="1730">
        <v>0</v>
      </c>
      <c r="F40" s="1731">
        <v>0</v>
      </c>
      <c r="G40" s="1732">
        <v>3</v>
      </c>
      <c r="H40" s="1730">
        <v>0</v>
      </c>
      <c r="I40" s="1731">
        <v>3</v>
      </c>
      <c r="J40" s="1732">
        <v>5</v>
      </c>
      <c r="K40" s="1730">
        <v>0</v>
      </c>
      <c r="L40" s="1731">
        <v>5</v>
      </c>
      <c r="M40" s="1732">
        <v>6</v>
      </c>
      <c r="N40" s="1730">
        <v>0</v>
      </c>
      <c r="O40" s="1731">
        <v>6</v>
      </c>
      <c r="P40" s="1732">
        <v>0</v>
      </c>
      <c r="Q40" s="1730">
        <v>0</v>
      </c>
      <c r="R40" s="1731">
        <v>0</v>
      </c>
      <c r="S40" s="1732">
        <v>14</v>
      </c>
      <c r="T40" s="1730">
        <v>0</v>
      </c>
      <c r="U40" s="1731">
        <v>14</v>
      </c>
    </row>
    <row r="41" spans="1:21" outlineLevel="1" x14ac:dyDescent="0.2">
      <c r="B41" s="1727" t="s">
        <v>203</v>
      </c>
      <c r="C41" s="1728" t="s">
        <v>204</v>
      </c>
      <c r="D41" s="1729">
        <v>0</v>
      </c>
      <c r="E41" s="1730">
        <v>0</v>
      </c>
      <c r="F41" s="1731">
        <v>0</v>
      </c>
      <c r="G41" s="1732">
        <v>0</v>
      </c>
      <c r="H41" s="1730">
        <v>0</v>
      </c>
      <c r="I41" s="1731">
        <v>0</v>
      </c>
      <c r="J41" s="1732">
        <v>10</v>
      </c>
      <c r="K41" s="1730">
        <v>0</v>
      </c>
      <c r="L41" s="1731">
        <v>10</v>
      </c>
      <c r="M41" s="1732">
        <v>8</v>
      </c>
      <c r="N41" s="1730">
        <v>0</v>
      </c>
      <c r="O41" s="1731">
        <v>8</v>
      </c>
      <c r="P41" s="1732">
        <v>0</v>
      </c>
      <c r="Q41" s="1730">
        <v>0</v>
      </c>
      <c r="R41" s="1731">
        <v>0</v>
      </c>
      <c r="S41" s="1732">
        <v>18</v>
      </c>
      <c r="T41" s="1730">
        <v>0</v>
      </c>
      <c r="U41" s="1731">
        <v>18</v>
      </c>
    </row>
    <row r="42" spans="1:21" outlineLevel="1" x14ac:dyDescent="0.2">
      <c r="A42" s="224"/>
      <c r="B42" s="1727" t="s">
        <v>205</v>
      </c>
      <c r="C42" s="1728" t="s">
        <v>206</v>
      </c>
      <c r="D42" s="1729">
        <v>0</v>
      </c>
      <c r="E42" s="1730">
        <v>0</v>
      </c>
      <c r="F42" s="1731">
        <v>0</v>
      </c>
      <c r="G42" s="1732">
        <v>0</v>
      </c>
      <c r="H42" s="1730">
        <v>0</v>
      </c>
      <c r="I42" s="1731">
        <v>0</v>
      </c>
      <c r="J42" s="1732">
        <v>0</v>
      </c>
      <c r="K42" s="1730">
        <v>0</v>
      </c>
      <c r="L42" s="1731">
        <v>0</v>
      </c>
      <c r="M42" s="1732">
        <v>2</v>
      </c>
      <c r="N42" s="1730">
        <v>0</v>
      </c>
      <c r="O42" s="1731">
        <v>2</v>
      </c>
      <c r="P42" s="1732">
        <v>0</v>
      </c>
      <c r="Q42" s="1730">
        <v>0</v>
      </c>
      <c r="R42" s="1731">
        <v>0</v>
      </c>
      <c r="S42" s="1732">
        <v>2</v>
      </c>
      <c r="T42" s="1730">
        <v>0</v>
      </c>
      <c r="U42" s="1731">
        <v>2</v>
      </c>
    </row>
    <row r="43" spans="1:21" outlineLevel="1" x14ac:dyDescent="0.2">
      <c r="B43" s="1727" t="s">
        <v>207</v>
      </c>
      <c r="C43" s="1728" t="s">
        <v>208</v>
      </c>
      <c r="D43" s="1729">
        <v>0</v>
      </c>
      <c r="E43" s="1730">
        <v>0</v>
      </c>
      <c r="F43" s="1731">
        <v>0</v>
      </c>
      <c r="G43" s="1732">
        <v>0</v>
      </c>
      <c r="H43" s="1730">
        <v>0</v>
      </c>
      <c r="I43" s="1731">
        <v>0</v>
      </c>
      <c r="J43" s="1732">
        <v>0</v>
      </c>
      <c r="K43" s="1730">
        <v>0</v>
      </c>
      <c r="L43" s="1731">
        <v>0</v>
      </c>
      <c r="M43" s="1732">
        <v>3</v>
      </c>
      <c r="N43" s="1730">
        <v>0</v>
      </c>
      <c r="O43" s="1731">
        <v>3</v>
      </c>
      <c r="P43" s="1732">
        <v>0</v>
      </c>
      <c r="Q43" s="1730">
        <v>0</v>
      </c>
      <c r="R43" s="1731">
        <v>0</v>
      </c>
      <c r="S43" s="1732">
        <v>3</v>
      </c>
      <c r="T43" s="1730">
        <v>0</v>
      </c>
      <c r="U43" s="1731">
        <v>3</v>
      </c>
    </row>
    <row r="44" spans="1:21" outlineLevel="1" x14ac:dyDescent="0.2">
      <c r="A44" s="224"/>
      <c r="B44" s="1727" t="s">
        <v>211</v>
      </c>
      <c r="C44" s="1728" t="s">
        <v>212</v>
      </c>
      <c r="D44" s="1729">
        <v>0</v>
      </c>
      <c r="E44" s="1730">
        <v>0</v>
      </c>
      <c r="F44" s="1731">
        <v>0</v>
      </c>
      <c r="G44" s="1732">
        <v>0</v>
      </c>
      <c r="H44" s="1730">
        <v>0</v>
      </c>
      <c r="I44" s="1731">
        <v>0</v>
      </c>
      <c r="J44" s="1732">
        <v>0</v>
      </c>
      <c r="K44" s="1730">
        <v>0</v>
      </c>
      <c r="L44" s="1731">
        <v>0</v>
      </c>
      <c r="M44" s="1732">
        <v>2</v>
      </c>
      <c r="N44" s="1730">
        <v>0</v>
      </c>
      <c r="O44" s="1731">
        <v>2</v>
      </c>
      <c r="P44" s="1732">
        <v>0</v>
      </c>
      <c r="Q44" s="1730">
        <v>0</v>
      </c>
      <c r="R44" s="1731">
        <v>0</v>
      </c>
      <c r="S44" s="1732">
        <v>2</v>
      </c>
      <c r="T44" s="1730">
        <v>0</v>
      </c>
      <c r="U44" s="1731">
        <v>2</v>
      </c>
    </row>
    <row r="45" spans="1:21" ht="37.5" outlineLevel="1" x14ac:dyDescent="0.2">
      <c r="B45" s="1727" t="s">
        <v>215</v>
      </c>
      <c r="C45" s="1728" t="s">
        <v>216</v>
      </c>
      <c r="D45" s="1729">
        <v>0</v>
      </c>
      <c r="E45" s="1730">
        <v>0</v>
      </c>
      <c r="F45" s="1731">
        <v>0</v>
      </c>
      <c r="G45" s="1732">
        <v>0</v>
      </c>
      <c r="H45" s="1730">
        <v>0</v>
      </c>
      <c r="I45" s="1731">
        <v>0</v>
      </c>
      <c r="J45" s="1732">
        <v>0</v>
      </c>
      <c r="K45" s="1730">
        <v>0</v>
      </c>
      <c r="L45" s="1731">
        <v>0</v>
      </c>
      <c r="M45" s="1732">
        <v>2</v>
      </c>
      <c r="N45" s="1730">
        <v>0</v>
      </c>
      <c r="O45" s="1731">
        <v>2</v>
      </c>
      <c r="P45" s="1732">
        <v>0</v>
      </c>
      <c r="Q45" s="1730">
        <v>0</v>
      </c>
      <c r="R45" s="1731">
        <v>0</v>
      </c>
      <c r="S45" s="1732">
        <v>2</v>
      </c>
      <c r="T45" s="1730">
        <v>0</v>
      </c>
      <c r="U45" s="1731">
        <v>2</v>
      </c>
    </row>
    <row r="46" spans="1:21" outlineLevel="1" x14ac:dyDescent="0.2">
      <c r="A46" s="224"/>
      <c r="B46" s="1727" t="s">
        <v>217</v>
      </c>
      <c r="C46" s="1728" t="s">
        <v>218</v>
      </c>
      <c r="D46" s="1729">
        <v>15</v>
      </c>
      <c r="E46" s="1730">
        <v>2</v>
      </c>
      <c r="F46" s="1731">
        <v>17</v>
      </c>
      <c r="G46" s="1732">
        <v>19</v>
      </c>
      <c r="H46" s="1730">
        <v>0</v>
      </c>
      <c r="I46" s="1731">
        <v>19</v>
      </c>
      <c r="J46" s="1732">
        <v>19</v>
      </c>
      <c r="K46" s="1730">
        <v>2</v>
      </c>
      <c r="L46" s="1731">
        <v>21</v>
      </c>
      <c r="M46" s="1732">
        <v>9</v>
      </c>
      <c r="N46" s="1730">
        <v>0</v>
      </c>
      <c r="O46" s="1731">
        <v>9</v>
      </c>
      <c r="P46" s="1732">
        <v>0</v>
      </c>
      <c r="Q46" s="1730">
        <v>0</v>
      </c>
      <c r="R46" s="1731">
        <v>0</v>
      </c>
      <c r="S46" s="1732">
        <v>62</v>
      </c>
      <c r="T46" s="1730">
        <v>4</v>
      </c>
      <c r="U46" s="1731">
        <v>66</v>
      </c>
    </row>
    <row r="47" spans="1:21" ht="38.25" outlineLevel="1" thickBot="1" x14ac:dyDescent="0.25">
      <c r="B47" s="1727" t="s">
        <v>219</v>
      </c>
      <c r="C47" s="1728" t="s">
        <v>262</v>
      </c>
      <c r="D47" s="1729">
        <v>0</v>
      </c>
      <c r="E47" s="1730">
        <v>0</v>
      </c>
      <c r="F47" s="1731">
        <v>0</v>
      </c>
      <c r="G47" s="1732">
        <v>11</v>
      </c>
      <c r="H47" s="1730">
        <v>1</v>
      </c>
      <c r="I47" s="1731">
        <v>12</v>
      </c>
      <c r="J47" s="1732">
        <v>12</v>
      </c>
      <c r="K47" s="1730">
        <v>0</v>
      </c>
      <c r="L47" s="1731">
        <v>12</v>
      </c>
      <c r="M47" s="1732">
        <v>9</v>
      </c>
      <c r="N47" s="1730">
        <v>0</v>
      </c>
      <c r="O47" s="1731">
        <v>9</v>
      </c>
      <c r="P47" s="1732">
        <v>0</v>
      </c>
      <c r="Q47" s="1730">
        <v>0</v>
      </c>
      <c r="R47" s="1731">
        <v>0</v>
      </c>
      <c r="S47" s="1732">
        <v>32</v>
      </c>
      <c r="T47" s="1730">
        <v>1</v>
      </c>
      <c r="U47" s="1731">
        <v>33</v>
      </c>
    </row>
    <row r="48" spans="1:21" ht="23.1" customHeight="1" thickBot="1" x14ac:dyDescent="0.25">
      <c r="B48" s="3890" t="s">
        <v>8</v>
      </c>
      <c r="C48" s="3920"/>
      <c r="D48" s="1733">
        <f t="shared" ref="D48:U48" si="2">SUM(D30:D47)</f>
        <v>157</v>
      </c>
      <c r="E48" s="129">
        <f t="shared" si="2"/>
        <v>9</v>
      </c>
      <c r="F48" s="208">
        <f t="shared" si="2"/>
        <v>166</v>
      </c>
      <c r="G48" s="207">
        <f t="shared" si="2"/>
        <v>180</v>
      </c>
      <c r="H48" s="129">
        <f t="shared" si="2"/>
        <v>3</v>
      </c>
      <c r="I48" s="208">
        <f t="shared" si="2"/>
        <v>183</v>
      </c>
      <c r="J48" s="207">
        <f t="shared" si="2"/>
        <v>205</v>
      </c>
      <c r="K48" s="129">
        <f t="shared" si="2"/>
        <v>5</v>
      </c>
      <c r="L48" s="208">
        <f t="shared" si="2"/>
        <v>210</v>
      </c>
      <c r="M48" s="207">
        <f t="shared" si="2"/>
        <v>194</v>
      </c>
      <c r="N48" s="129">
        <f t="shared" si="2"/>
        <v>2</v>
      </c>
      <c r="O48" s="208">
        <f t="shared" si="2"/>
        <v>196</v>
      </c>
      <c r="P48" s="209">
        <f t="shared" si="2"/>
        <v>13</v>
      </c>
      <c r="Q48" s="210">
        <f t="shared" si="2"/>
        <v>0</v>
      </c>
      <c r="R48" s="211">
        <f t="shared" si="2"/>
        <v>13</v>
      </c>
      <c r="S48" s="207">
        <f t="shared" si="2"/>
        <v>749</v>
      </c>
      <c r="T48" s="129">
        <f t="shared" si="2"/>
        <v>19</v>
      </c>
      <c r="U48" s="208">
        <f t="shared" si="2"/>
        <v>768</v>
      </c>
    </row>
    <row r="49" spans="2:22" ht="23.1" customHeight="1" x14ac:dyDescent="0.2">
      <c r="B49" s="3921" t="s">
        <v>25</v>
      </c>
      <c r="C49" s="3922"/>
      <c r="D49" s="1737"/>
      <c r="E49" s="1738"/>
      <c r="F49" s="1739"/>
      <c r="G49" s="1738"/>
      <c r="H49" s="1738"/>
      <c r="I49" s="1739"/>
      <c r="J49" s="1738"/>
      <c r="K49" s="1738"/>
      <c r="L49" s="1739"/>
      <c r="M49" s="1738"/>
      <c r="N49" s="1738"/>
      <c r="O49" s="1739"/>
      <c r="P49" s="1740"/>
      <c r="Q49" s="1740"/>
      <c r="R49" s="1741"/>
      <c r="S49" s="1738"/>
      <c r="T49" s="1738"/>
      <c r="U49" s="1739"/>
    </row>
    <row r="50" spans="2:22" x14ac:dyDescent="0.2">
      <c r="B50" s="1727" t="s">
        <v>179</v>
      </c>
      <c r="C50" s="1728" t="s">
        <v>180</v>
      </c>
      <c r="D50" s="1729">
        <v>0</v>
      </c>
      <c r="E50" s="1730">
        <v>0</v>
      </c>
      <c r="F50" s="1731">
        <v>0</v>
      </c>
      <c r="G50" s="1732">
        <v>3</v>
      </c>
      <c r="H50" s="1730">
        <v>0</v>
      </c>
      <c r="I50" s="1731">
        <v>3</v>
      </c>
      <c r="J50" s="1732">
        <v>1</v>
      </c>
      <c r="K50" s="1730">
        <v>0</v>
      </c>
      <c r="L50" s="1731">
        <v>1</v>
      </c>
      <c r="M50" s="1732">
        <v>1</v>
      </c>
      <c r="N50" s="1730">
        <v>0</v>
      </c>
      <c r="O50" s="1731">
        <v>1</v>
      </c>
      <c r="P50" s="1732">
        <v>0</v>
      </c>
      <c r="Q50" s="1730">
        <v>0</v>
      </c>
      <c r="R50" s="1731">
        <v>0</v>
      </c>
      <c r="S50" s="1732">
        <v>5</v>
      </c>
      <c r="T50" s="1730">
        <v>0</v>
      </c>
      <c r="U50" s="1731">
        <v>5</v>
      </c>
    </row>
    <row r="51" spans="2:22" outlineLevel="1" x14ac:dyDescent="0.2">
      <c r="B51" s="1727" t="s">
        <v>183</v>
      </c>
      <c r="C51" s="1728" t="s">
        <v>184</v>
      </c>
      <c r="D51" s="1729">
        <v>2</v>
      </c>
      <c r="E51" s="1730">
        <v>0</v>
      </c>
      <c r="F51" s="1731">
        <v>2</v>
      </c>
      <c r="G51" s="1732">
        <v>0</v>
      </c>
      <c r="H51" s="1730">
        <v>0</v>
      </c>
      <c r="I51" s="1731">
        <v>0</v>
      </c>
      <c r="J51" s="1732">
        <v>0</v>
      </c>
      <c r="K51" s="1730">
        <v>0</v>
      </c>
      <c r="L51" s="1731">
        <v>0</v>
      </c>
      <c r="M51" s="1732">
        <v>0</v>
      </c>
      <c r="N51" s="1730">
        <v>0</v>
      </c>
      <c r="O51" s="1731">
        <v>0</v>
      </c>
      <c r="P51" s="1732">
        <v>0</v>
      </c>
      <c r="Q51" s="1730">
        <v>0</v>
      </c>
      <c r="R51" s="1731">
        <v>0</v>
      </c>
      <c r="S51" s="1732">
        <v>2</v>
      </c>
      <c r="T51" s="1730">
        <v>0</v>
      </c>
      <c r="U51" s="1731">
        <v>2</v>
      </c>
    </row>
    <row r="52" spans="2:22" outlineLevel="1" x14ac:dyDescent="0.2">
      <c r="B52" s="1727" t="s">
        <v>185</v>
      </c>
      <c r="C52" s="1728" t="s">
        <v>186</v>
      </c>
      <c r="D52" s="1729">
        <v>0</v>
      </c>
      <c r="E52" s="1730">
        <v>0</v>
      </c>
      <c r="F52" s="1731">
        <v>0</v>
      </c>
      <c r="G52" s="1732">
        <v>1</v>
      </c>
      <c r="H52" s="1730">
        <v>0</v>
      </c>
      <c r="I52" s="1731">
        <v>1</v>
      </c>
      <c r="J52" s="1732">
        <v>0</v>
      </c>
      <c r="K52" s="1730">
        <v>0</v>
      </c>
      <c r="L52" s="1731">
        <v>0</v>
      </c>
      <c r="M52" s="1732">
        <v>0</v>
      </c>
      <c r="N52" s="1730">
        <v>0</v>
      </c>
      <c r="O52" s="1731">
        <v>0</v>
      </c>
      <c r="P52" s="1732">
        <v>0</v>
      </c>
      <c r="Q52" s="1730">
        <v>0</v>
      </c>
      <c r="R52" s="1731">
        <v>0</v>
      </c>
      <c r="S52" s="1732">
        <v>1</v>
      </c>
      <c r="T52" s="1730">
        <v>0</v>
      </c>
      <c r="U52" s="1731">
        <v>1</v>
      </c>
    </row>
    <row r="53" spans="2:22" outlineLevel="1" x14ac:dyDescent="0.2">
      <c r="B53" s="1727" t="s">
        <v>187</v>
      </c>
      <c r="C53" s="1728" t="s">
        <v>188</v>
      </c>
      <c r="D53" s="1729">
        <v>0</v>
      </c>
      <c r="E53" s="1730">
        <v>0</v>
      </c>
      <c r="F53" s="1731">
        <v>0</v>
      </c>
      <c r="G53" s="1732">
        <v>2</v>
      </c>
      <c r="H53" s="1730">
        <v>0</v>
      </c>
      <c r="I53" s="1731">
        <v>2</v>
      </c>
      <c r="J53" s="1732">
        <v>1</v>
      </c>
      <c r="K53" s="1730">
        <v>0</v>
      </c>
      <c r="L53" s="1731">
        <v>1</v>
      </c>
      <c r="M53" s="1732">
        <v>1</v>
      </c>
      <c r="N53" s="1730">
        <v>0</v>
      </c>
      <c r="O53" s="1731">
        <v>1</v>
      </c>
      <c r="P53" s="1732">
        <v>0</v>
      </c>
      <c r="Q53" s="1730">
        <v>0</v>
      </c>
      <c r="R53" s="1731">
        <v>0</v>
      </c>
      <c r="S53" s="1732">
        <v>4</v>
      </c>
      <c r="T53" s="1730">
        <v>0</v>
      </c>
      <c r="U53" s="1731">
        <v>4</v>
      </c>
    </row>
    <row r="54" spans="2:22" outlineLevel="1" x14ac:dyDescent="0.2">
      <c r="B54" s="1727" t="s">
        <v>189</v>
      </c>
      <c r="C54" s="1728" t="s">
        <v>190</v>
      </c>
      <c r="D54" s="1729">
        <v>2</v>
      </c>
      <c r="E54" s="1730">
        <v>1</v>
      </c>
      <c r="F54" s="1731">
        <v>3</v>
      </c>
      <c r="G54" s="1732">
        <v>2</v>
      </c>
      <c r="H54" s="1730">
        <v>0</v>
      </c>
      <c r="I54" s="1731">
        <v>2</v>
      </c>
      <c r="J54" s="1732">
        <v>4</v>
      </c>
      <c r="K54" s="1730">
        <v>0</v>
      </c>
      <c r="L54" s="1731">
        <v>4</v>
      </c>
      <c r="M54" s="1732">
        <v>0</v>
      </c>
      <c r="N54" s="1730">
        <v>0</v>
      </c>
      <c r="O54" s="1731">
        <v>0</v>
      </c>
      <c r="P54" s="1732">
        <v>0</v>
      </c>
      <c r="Q54" s="1730">
        <v>0</v>
      </c>
      <c r="R54" s="1731">
        <v>0</v>
      </c>
      <c r="S54" s="1732">
        <v>8</v>
      </c>
      <c r="T54" s="1730">
        <v>1</v>
      </c>
      <c r="U54" s="1731">
        <v>9</v>
      </c>
    </row>
    <row r="55" spans="2:22" outlineLevel="1" x14ac:dyDescent="0.2">
      <c r="B55" s="1727" t="s">
        <v>191</v>
      </c>
      <c r="C55" s="1728" t="s">
        <v>192</v>
      </c>
      <c r="D55" s="1729">
        <v>1</v>
      </c>
      <c r="E55" s="1730">
        <v>0</v>
      </c>
      <c r="F55" s="1731">
        <v>1</v>
      </c>
      <c r="G55" s="1732">
        <v>0</v>
      </c>
      <c r="H55" s="1730">
        <v>0</v>
      </c>
      <c r="I55" s="1731">
        <v>0</v>
      </c>
      <c r="J55" s="1732">
        <v>0</v>
      </c>
      <c r="K55" s="1730">
        <v>0</v>
      </c>
      <c r="L55" s="1731">
        <v>0</v>
      </c>
      <c r="M55" s="1732">
        <v>0</v>
      </c>
      <c r="N55" s="1730">
        <v>0</v>
      </c>
      <c r="O55" s="1731">
        <v>0</v>
      </c>
      <c r="P55" s="1732">
        <v>0</v>
      </c>
      <c r="Q55" s="1730">
        <v>0</v>
      </c>
      <c r="R55" s="1731">
        <v>0</v>
      </c>
      <c r="S55" s="1732">
        <v>1</v>
      </c>
      <c r="T55" s="1730">
        <v>0</v>
      </c>
      <c r="U55" s="1731">
        <v>1</v>
      </c>
    </row>
    <row r="56" spans="2:22" outlineLevel="1" x14ac:dyDescent="0.2">
      <c r="B56" s="1727" t="s">
        <v>195</v>
      </c>
      <c r="C56" s="1728" t="s">
        <v>196</v>
      </c>
      <c r="D56" s="1729">
        <v>0</v>
      </c>
      <c r="E56" s="1730">
        <v>0</v>
      </c>
      <c r="F56" s="1731">
        <v>0</v>
      </c>
      <c r="G56" s="1732">
        <v>0</v>
      </c>
      <c r="H56" s="1730">
        <v>0</v>
      </c>
      <c r="I56" s="1731">
        <v>0</v>
      </c>
      <c r="J56" s="1732">
        <v>0</v>
      </c>
      <c r="K56" s="1730">
        <v>0</v>
      </c>
      <c r="L56" s="1731">
        <v>0</v>
      </c>
      <c r="M56" s="1732">
        <v>3</v>
      </c>
      <c r="N56" s="1730">
        <v>0</v>
      </c>
      <c r="O56" s="1731">
        <v>3</v>
      </c>
      <c r="P56" s="1732">
        <v>0</v>
      </c>
      <c r="Q56" s="1730">
        <v>0</v>
      </c>
      <c r="R56" s="1731">
        <v>0</v>
      </c>
      <c r="S56" s="1732">
        <v>3</v>
      </c>
      <c r="T56" s="1730">
        <v>0</v>
      </c>
      <c r="U56" s="1731">
        <v>3</v>
      </c>
    </row>
    <row r="57" spans="2:22" outlineLevel="1" x14ac:dyDescent="0.2">
      <c r="B57" s="1727" t="s">
        <v>217</v>
      </c>
      <c r="C57" s="1728" t="s">
        <v>218</v>
      </c>
      <c r="D57" s="1729">
        <v>0</v>
      </c>
      <c r="E57" s="1730">
        <v>0</v>
      </c>
      <c r="F57" s="1731">
        <v>0</v>
      </c>
      <c r="G57" s="1732">
        <v>1</v>
      </c>
      <c r="H57" s="1730">
        <v>0</v>
      </c>
      <c r="I57" s="1731">
        <v>1</v>
      </c>
      <c r="J57" s="1732">
        <v>0</v>
      </c>
      <c r="K57" s="1730">
        <v>0</v>
      </c>
      <c r="L57" s="1731">
        <v>0</v>
      </c>
      <c r="M57" s="1732">
        <v>1</v>
      </c>
      <c r="N57" s="1730">
        <v>0</v>
      </c>
      <c r="O57" s="1731">
        <v>1</v>
      </c>
      <c r="P57" s="1732">
        <v>0</v>
      </c>
      <c r="Q57" s="1730">
        <v>0</v>
      </c>
      <c r="R57" s="1731">
        <v>0</v>
      </c>
      <c r="S57" s="1732">
        <v>2</v>
      </c>
      <c r="T57" s="1730">
        <v>0</v>
      </c>
      <c r="U57" s="1731">
        <v>2</v>
      </c>
    </row>
    <row r="58" spans="2:22" ht="22.5" customHeight="1" outlineLevel="1" thickBot="1" x14ac:dyDescent="0.25">
      <c r="B58" s="1742" t="s">
        <v>219</v>
      </c>
      <c r="C58" s="1743" t="s">
        <v>262</v>
      </c>
      <c r="D58" s="1744">
        <v>0</v>
      </c>
      <c r="E58" s="1745">
        <v>0</v>
      </c>
      <c r="F58" s="1746">
        <v>0</v>
      </c>
      <c r="G58" s="1747">
        <v>0</v>
      </c>
      <c r="H58" s="1745">
        <v>0</v>
      </c>
      <c r="I58" s="1746">
        <v>0</v>
      </c>
      <c r="J58" s="1747">
        <v>0</v>
      </c>
      <c r="K58" s="1745">
        <v>0</v>
      </c>
      <c r="L58" s="1746">
        <v>0</v>
      </c>
      <c r="M58" s="1747">
        <v>2</v>
      </c>
      <c r="N58" s="1745">
        <v>0</v>
      </c>
      <c r="O58" s="1746">
        <v>2</v>
      </c>
      <c r="P58" s="1747">
        <v>0</v>
      </c>
      <c r="Q58" s="1745">
        <v>0</v>
      </c>
      <c r="R58" s="1746">
        <v>0</v>
      </c>
      <c r="S58" s="1747">
        <v>2</v>
      </c>
      <c r="T58" s="1745">
        <v>0</v>
      </c>
      <c r="U58" s="1746">
        <v>2</v>
      </c>
    </row>
    <row r="59" spans="2:22" s="74" customFormat="1" ht="25.5" customHeight="1" thickBot="1" x14ac:dyDescent="0.25">
      <c r="B59" s="3923" t="s">
        <v>16</v>
      </c>
      <c r="C59" s="3924"/>
      <c r="D59" s="258">
        <f t="shared" ref="D59:U59" si="3">SUM(D50:D58)</f>
        <v>5</v>
      </c>
      <c r="E59" s="1748">
        <f t="shared" si="3"/>
        <v>1</v>
      </c>
      <c r="F59" s="301">
        <f t="shared" si="3"/>
        <v>6</v>
      </c>
      <c r="G59" s="1749">
        <f t="shared" si="3"/>
        <v>9</v>
      </c>
      <c r="H59" s="1748">
        <f t="shared" si="3"/>
        <v>0</v>
      </c>
      <c r="I59" s="301">
        <f t="shared" si="3"/>
        <v>9</v>
      </c>
      <c r="J59" s="1749">
        <f t="shared" si="3"/>
        <v>6</v>
      </c>
      <c r="K59" s="1748">
        <f t="shared" si="3"/>
        <v>0</v>
      </c>
      <c r="L59" s="301">
        <f t="shared" si="3"/>
        <v>6</v>
      </c>
      <c r="M59" s="1749">
        <f t="shared" si="3"/>
        <v>8</v>
      </c>
      <c r="N59" s="1748">
        <f t="shared" si="3"/>
        <v>0</v>
      </c>
      <c r="O59" s="301">
        <f t="shared" si="3"/>
        <v>8</v>
      </c>
      <c r="P59" s="1749">
        <f t="shared" si="3"/>
        <v>0</v>
      </c>
      <c r="Q59" s="1748">
        <f t="shared" si="3"/>
        <v>0</v>
      </c>
      <c r="R59" s="301">
        <f t="shared" si="3"/>
        <v>0</v>
      </c>
      <c r="S59" s="1749">
        <f t="shared" si="3"/>
        <v>28</v>
      </c>
      <c r="T59" s="1748">
        <f t="shared" si="3"/>
        <v>1</v>
      </c>
      <c r="U59" s="301">
        <f t="shared" si="3"/>
        <v>29</v>
      </c>
    </row>
    <row r="60" spans="2:22" s="109" customFormat="1" ht="38.65" customHeight="1" thickBot="1" x14ac:dyDescent="0.25">
      <c r="B60" s="3925" t="s">
        <v>10</v>
      </c>
      <c r="C60" s="3926"/>
      <c r="D60" s="1750">
        <f t="shared" ref="D60:U60" si="4">SUM(D30:D47)</f>
        <v>157</v>
      </c>
      <c r="E60" s="1751">
        <f t="shared" si="4"/>
        <v>9</v>
      </c>
      <c r="F60" s="179">
        <f t="shared" si="4"/>
        <v>166</v>
      </c>
      <c r="G60" s="1752">
        <f t="shared" si="4"/>
        <v>180</v>
      </c>
      <c r="H60" s="1751">
        <f t="shared" si="4"/>
        <v>3</v>
      </c>
      <c r="I60" s="179">
        <f t="shared" si="4"/>
        <v>183</v>
      </c>
      <c r="J60" s="1752">
        <f t="shared" si="4"/>
        <v>205</v>
      </c>
      <c r="K60" s="1751">
        <f t="shared" si="4"/>
        <v>5</v>
      </c>
      <c r="L60" s="179">
        <f t="shared" si="4"/>
        <v>210</v>
      </c>
      <c r="M60" s="1752">
        <f t="shared" si="4"/>
        <v>194</v>
      </c>
      <c r="N60" s="1751">
        <f t="shared" si="4"/>
        <v>2</v>
      </c>
      <c r="O60" s="179">
        <f t="shared" si="4"/>
        <v>196</v>
      </c>
      <c r="P60" s="1752">
        <f t="shared" si="4"/>
        <v>13</v>
      </c>
      <c r="Q60" s="1751">
        <f t="shared" si="4"/>
        <v>0</v>
      </c>
      <c r="R60" s="179">
        <f t="shared" si="4"/>
        <v>13</v>
      </c>
      <c r="S60" s="1752">
        <f t="shared" si="4"/>
        <v>749</v>
      </c>
      <c r="T60" s="1751">
        <f t="shared" si="4"/>
        <v>19</v>
      </c>
      <c r="U60" s="179">
        <f t="shared" si="4"/>
        <v>768</v>
      </c>
    </row>
    <row r="61" spans="2:22" ht="35.25" customHeight="1" thickBot="1" x14ac:dyDescent="0.25">
      <c r="B61" s="3927" t="s">
        <v>17</v>
      </c>
      <c r="C61" s="3928"/>
      <c r="D61" s="669">
        <f>D59</f>
        <v>5</v>
      </c>
      <c r="E61" s="1733">
        <f t="shared" ref="E61:U61" si="5">E59</f>
        <v>1</v>
      </c>
      <c r="F61" s="208">
        <f t="shared" si="5"/>
        <v>6</v>
      </c>
      <c r="G61" s="1753">
        <f t="shared" si="5"/>
        <v>9</v>
      </c>
      <c r="H61" s="1733">
        <f t="shared" si="5"/>
        <v>0</v>
      </c>
      <c r="I61" s="208">
        <f t="shared" si="5"/>
        <v>9</v>
      </c>
      <c r="J61" s="1753">
        <f t="shared" si="5"/>
        <v>6</v>
      </c>
      <c r="K61" s="1733">
        <f t="shared" si="5"/>
        <v>0</v>
      </c>
      <c r="L61" s="208">
        <f t="shared" si="5"/>
        <v>6</v>
      </c>
      <c r="M61" s="1753">
        <f t="shared" si="5"/>
        <v>8</v>
      </c>
      <c r="N61" s="1733">
        <f t="shared" si="5"/>
        <v>0</v>
      </c>
      <c r="O61" s="208">
        <f t="shared" si="5"/>
        <v>8</v>
      </c>
      <c r="P61" s="1753">
        <f t="shared" si="5"/>
        <v>0</v>
      </c>
      <c r="Q61" s="1733">
        <f t="shared" si="5"/>
        <v>0</v>
      </c>
      <c r="R61" s="208">
        <f t="shared" si="5"/>
        <v>0</v>
      </c>
      <c r="S61" s="1753">
        <f t="shared" si="5"/>
        <v>28</v>
      </c>
      <c r="T61" s="1733">
        <f t="shared" si="5"/>
        <v>1</v>
      </c>
      <c r="U61" s="208">
        <f t="shared" si="5"/>
        <v>29</v>
      </c>
    </row>
    <row r="62" spans="2:22" ht="23.25" thickBot="1" x14ac:dyDescent="0.25">
      <c r="B62" s="3916" t="s">
        <v>18</v>
      </c>
      <c r="C62" s="3917"/>
      <c r="D62" s="839">
        <f>D60+D61</f>
        <v>162</v>
      </c>
      <c r="E62" s="1755">
        <f t="shared" ref="E62:U62" si="6">E60+E61</f>
        <v>10</v>
      </c>
      <c r="F62" s="840">
        <f t="shared" si="6"/>
        <v>172</v>
      </c>
      <c r="G62" s="1756">
        <f t="shared" si="6"/>
        <v>189</v>
      </c>
      <c r="H62" s="1755">
        <f t="shared" si="6"/>
        <v>3</v>
      </c>
      <c r="I62" s="840">
        <f t="shared" si="6"/>
        <v>192</v>
      </c>
      <c r="J62" s="1756">
        <f t="shared" si="6"/>
        <v>211</v>
      </c>
      <c r="K62" s="1755">
        <f t="shared" si="6"/>
        <v>5</v>
      </c>
      <c r="L62" s="840">
        <f t="shared" si="6"/>
        <v>216</v>
      </c>
      <c r="M62" s="1756">
        <f t="shared" si="6"/>
        <v>202</v>
      </c>
      <c r="N62" s="1755">
        <f t="shared" si="6"/>
        <v>2</v>
      </c>
      <c r="O62" s="840">
        <f t="shared" si="6"/>
        <v>204</v>
      </c>
      <c r="P62" s="1756">
        <f t="shared" si="6"/>
        <v>13</v>
      </c>
      <c r="Q62" s="1755">
        <f t="shared" si="6"/>
        <v>0</v>
      </c>
      <c r="R62" s="840">
        <f t="shared" si="6"/>
        <v>13</v>
      </c>
      <c r="S62" s="1756">
        <f t="shared" si="6"/>
        <v>777</v>
      </c>
      <c r="T62" s="1755">
        <f t="shared" si="6"/>
        <v>20</v>
      </c>
      <c r="U62" s="840">
        <f t="shared" si="6"/>
        <v>797</v>
      </c>
    </row>
    <row r="63" spans="2:22" s="109" customFormat="1" ht="23.65" customHeight="1" x14ac:dyDescent="0.2">
      <c r="F63" s="196"/>
      <c r="I63" s="196"/>
      <c r="L63" s="196"/>
      <c r="O63" s="196"/>
      <c r="P63" s="196"/>
      <c r="Q63" s="196"/>
      <c r="R63" s="196"/>
      <c r="U63" s="196"/>
    </row>
    <row r="64" spans="2:22" x14ac:dyDescent="0.2">
      <c r="B64" s="3876"/>
      <c r="C64" s="3876"/>
      <c r="D64" s="3876"/>
      <c r="E64" s="3876"/>
      <c r="F64" s="3876"/>
      <c r="G64" s="3876"/>
      <c r="H64" s="3876"/>
      <c r="I64" s="3876"/>
      <c r="J64" s="3876"/>
      <c r="K64" s="3876"/>
      <c r="L64" s="3876"/>
      <c r="M64" s="3876"/>
      <c r="N64" s="3876"/>
      <c r="O64" s="3876"/>
      <c r="P64" s="3876"/>
      <c r="Q64" s="3876"/>
      <c r="R64" s="3876"/>
      <c r="S64" s="3876"/>
      <c r="T64" s="3876"/>
      <c r="U64" s="92"/>
      <c r="V64" s="91"/>
    </row>
    <row r="66" spans="4:21" x14ac:dyDescent="0.2">
      <c r="D66" s="313"/>
      <c r="E66" s="313"/>
      <c r="F66" s="313"/>
      <c r="G66" s="313"/>
      <c r="H66" s="313"/>
      <c r="I66" s="313"/>
      <c r="J66" s="313"/>
      <c r="K66" s="313"/>
      <c r="L66" s="313"/>
      <c r="M66" s="313"/>
      <c r="N66" s="313"/>
      <c r="O66" s="313"/>
      <c r="P66" s="313"/>
      <c r="Q66" s="313"/>
      <c r="R66" s="313"/>
      <c r="S66" s="313"/>
      <c r="T66" s="313"/>
      <c r="U66" s="313"/>
    </row>
  </sheetData>
  <mergeCells count="22">
    <mergeCell ref="B62:C62"/>
    <mergeCell ref="B64:T64"/>
    <mergeCell ref="B28:C28"/>
    <mergeCell ref="B48:C48"/>
    <mergeCell ref="B49:C49"/>
    <mergeCell ref="B59:C59"/>
    <mergeCell ref="B29:C29"/>
    <mergeCell ref="B60:C60"/>
    <mergeCell ref="B61:C61"/>
    <mergeCell ref="B8:C8"/>
    <mergeCell ref="B27:C2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C27" sqref="C27"/>
    </sheetView>
  </sheetViews>
  <sheetFormatPr defaultRowHeight="18.75" x14ac:dyDescent="0.2"/>
  <cols>
    <col min="1" max="1" width="9.140625" style="74"/>
    <col min="2" max="2" width="14.85546875" style="74" customWidth="1"/>
    <col min="3" max="3" width="47.85546875" style="74" customWidth="1"/>
    <col min="4" max="4" width="11.85546875" style="74" customWidth="1"/>
    <col min="5" max="5" width="13.5703125" style="74" customWidth="1"/>
    <col min="6" max="6" width="10.42578125" style="113" customWidth="1"/>
    <col min="7" max="7" width="11" style="74" customWidth="1"/>
    <col min="8" max="8" width="12.5703125" style="74" customWidth="1"/>
    <col min="9" max="9" width="10.140625" style="113" customWidth="1"/>
    <col min="10" max="10" width="11.140625" style="74" customWidth="1"/>
    <col min="11" max="11" width="13.42578125" style="74" customWidth="1"/>
    <col min="12" max="12" width="11.42578125" style="113" customWidth="1"/>
    <col min="13" max="13" width="10.140625" style="74" customWidth="1"/>
    <col min="14" max="14" width="12.85546875" style="74" customWidth="1"/>
    <col min="15" max="15" width="11" style="113" customWidth="1"/>
    <col min="16" max="16" width="10.85546875" style="74" customWidth="1"/>
    <col min="17" max="17" width="12.5703125" style="74" customWidth="1"/>
    <col min="18" max="18" width="11.140625" style="113" customWidth="1"/>
    <col min="19" max="19" width="10.42578125" style="74" customWidth="1"/>
    <col min="20" max="20" width="13.42578125" style="74" customWidth="1"/>
    <col min="21" max="21" width="10.140625" style="113" customWidth="1"/>
    <col min="22" max="257" width="9.140625" style="74"/>
    <col min="258" max="258" width="14.85546875" style="74" customWidth="1"/>
    <col min="259" max="259" width="47.85546875" style="74" customWidth="1"/>
    <col min="260" max="260" width="11.85546875" style="74" customWidth="1"/>
    <col min="261" max="261" width="13.5703125" style="74" customWidth="1"/>
    <col min="262" max="262" width="10.42578125" style="74" customWidth="1"/>
    <col min="263" max="263" width="11" style="74" customWidth="1"/>
    <col min="264" max="264" width="12.5703125" style="74" customWidth="1"/>
    <col min="265" max="265" width="10.140625" style="74" customWidth="1"/>
    <col min="266" max="266" width="11.140625" style="74" customWidth="1"/>
    <col min="267" max="267" width="13.42578125" style="74" customWidth="1"/>
    <col min="268" max="268" width="11.42578125" style="74" customWidth="1"/>
    <col min="269" max="269" width="10.140625" style="74" customWidth="1"/>
    <col min="270" max="270" width="12.85546875" style="74" customWidth="1"/>
    <col min="271" max="271" width="11" style="74" customWidth="1"/>
    <col min="272" max="272" width="10.85546875" style="74" customWidth="1"/>
    <col min="273" max="273" width="12.5703125" style="74" customWidth="1"/>
    <col min="274" max="274" width="11.140625" style="74" customWidth="1"/>
    <col min="275" max="275" width="10.42578125" style="74" customWidth="1"/>
    <col min="276" max="276" width="13.42578125" style="74" customWidth="1"/>
    <col min="277" max="277" width="10.140625" style="74" customWidth="1"/>
    <col min="278" max="513" width="9.140625" style="74"/>
    <col min="514" max="514" width="14.85546875" style="74" customWidth="1"/>
    <col min="515" max="515" width="47.85546875" style="74" customWidth="1"/>
    <col min="516" max="516" width="11.85546875" style="74" customWidth="1"/>
    <col min="517" max="517" width="13.5703125" style="74" customWidth="1"/>
    <col min="518" max="518" width="10.42578125" style="74" customWidth="1"/>
    <col min="519" max="519" width="11" style="74" customWidth="1"/>
    <col min="520" max="520" width="12.5703125" style="74" customWidth="1"/>
    <col min="521" max="521" width="10.140625" style="74" customWidth="1"/>
    <col min="522" max="522" width="11.140625" style="74" customWidth="1"/>
    <col min="523" max="523" width="13.42578125" style="74" customWidth="1"/>
    <col min="524" max="524" width="11.42578125" style="74" customWidth="1"/>
    <col min="525" max="525" width="10.140625" style="74" customWidth="1"/>
    <col min="526" max="526" width="12.85546875" style="74" customWidth="1"/>
    <col min="527" max="527" width="11" style="74" customWidth="1"/>
    <col min="528" max="528" width="10.85546875" style="74" customWidth="1"/>
    <col min="529" max="529" width="12.5703125" style="74" customWidth="1"/>
    <col min="530" max="530" width="11.140625" style="74" customWidth="1"/>
    <col min="531" max="531" width="10.42578125" style="74" customWidth="1"/>
    <col min="532" max="532" width="13.42578125" style="74" customWidth="1"/>
    <col min="533" max="533" width="10.140625" style="74" customWidth="1"/>
    <col min="534" max="769" width="9.140625" style="74"/>
    <col min="770" max="770" width="14.85546875" style="74" customWidth="1"/>
    <col min="771" max="771" width="47.85546875" style="74" customWidth="1"/>
    <col min="772" max="772" width="11.85546875" style="74" customWidth="1"/>
    <col min="773" max="773" width="13.5703125" style="74" customWidth="1"/>
    <col min="774" max="774" width="10.42578125" style="74" customWidth="1"/>
    <col min="775" max="775" width="11" style="74" customWidth="1"/>
    <col min="776" max="776" width="12.5703125" style="74" customWidth="1"/>
    <col min="777" max="777" width="10.140625" style="74" customWidth="1"/>
    <col min="778" max="778" width="11.140625" style="74" customWidth="1"/>
    <col min="779" max="779" width="13.42578125" style="74" customWidth="1"/>
    <col min="780" max="780" width="11.42578125" style="74" customWidth="1"/>
    <col min="781" max="781" width="10.140625" style="74" customWidth="1"/>
    <col min="782" max="782" width="12.85546875" style="74" customWidth="1"/>
    <col min="783" max="783" width="11" style="74" customWidth="1"/>
    <col min="784" max="784" width="10.85546875" style="74" customWidth="1"/>
    <col min="785" max="785" width="12.5703125" style="74" customWidth="1"/>
    <col min="786" max="786" width="11.140625" style="74" customWidth="1"/>
    <col min="787" max="787" width="10.42578125" style="74" customWidth="1"/>
    <col min="788" max="788" width="13.42578125" style="74" customWidth="1"/>
    <col min="789" max="789" width="10.140625" style="74" customWidth="1"/>
    <col min="790" max="1025" width="9.140625" style="74"/>
    <col min="1026" max="1026" width="14.85546875" style="74" customWidth="1"/>
    <col min="1027" max="1027" width="47.85546875" style="74" customWidth="1"/>
    <col min="1028" max="1028" width="11.85546875" style="74" customWidth="1"/>
    <col min="1029" max="1029" width="13.5703125" style="74" customWidth="1"/>
    <col min="1030" max="1030" width="10.42578125" style="74" customWidth="1"/>
    <col min="1031" max="1031" width="11" style="74" customWidth="1"/>
    <col min="1032" max="1032" width="12.5703125" style="74" customWidth="1"/>
    <col min="1033" max="1033" width="10.140625" style="74" customWidth="1"/>
    <col min="1034" max="1034" width="11.140625" style="74" customWidth="1"/>
    <col min="1035" max="1035" width="13.42578125" style="74" customWidth="1"/>
    <col min="1036" max="1036" width="11.42578125" style="74" customWidth="1"/>
    <col min="1037" max="1037" width="10.140625" style="74" customWidth="1"/>
    <col min="1038" max="1038" width="12.85546875" style="74" customWidth="1"/>
    <col min="1039" max="1039" width="11" style="74" customWidth="1"/>
    <col min="1040" max="1040" width="10.85546875" style="74" customWidth="1"/>
    <col min="1041" max="1041" width="12.5703125" style="74" customWidth="1"/>
    <col min="1042" max="1042" width="11.140625" style="74" customWidth="1"/>
    <col min="1043" max="1043" width="10.42578125" style="74" customWidth="1"/>
    <col min="1044" max="1044" width="13.42578125" style="74" customWidth="1"/>
    <col min="1045" max="1045" width="10.140625" style="74" customWidth="1"/>
    <col min="1046" max="1281" width="9.140625" style="74"/>
    <col min="1282" max="1282" width="14.85546875" style="74" customWidth="1"/>
    <col min="1283" max="1283" width="47.85546875" style="74" customWidth="1"/>
    <col min="1284" max="1284" width="11.85546875" style="74" customWidth="1"/>
    <col min="1285" max="1285" width="13.5703125" style="74" customWidth="1"/>
    <col min="1286" max="1286" width="10.42578125" style="74" customWidth="1"/>
    <col min="1287" max="1287" width="11" style="74" customWidth="1"/>
    <col min="1288" max="1288" width="12.5703125" style="74" customWidth="1"/>
    <col min="1289" max="1289" width="10.140625" style="74" customWidth="1"/>
    <col min="1290" max="1290" width="11.140625" style="74" customWidth="1"/>
    <col min="1291" max="1291" width="13.42578125" style="74" customWidth="1"/>
    <col min="1292" max="1292" width="11.42578125" style="74" customWidth="1"/>
    <col min="1293" max="1293" width="10.140625" style="74" customWidth="1"/>
    <col min="1294" max="1294" width="12.85546875" style="74" customWidth="1"/>
    <col min="1295" max="1295" width="11" style="74" customWidth="1"/>
    <col min="1296" max="1296" width="10.85546875" style="74" customWidth="1"/>
    <col min="1297" max="1297" width="12.5703125" style="74" customWidth="1"/>
    <col min="1298" max="1298" width="11.140625" style="74" customWidth="1"/>
    <col min="1299" max="1299" width="10.42578125" style="74" customWidth="1"/>
    <col min="1300" max="1300" width="13.42578125" style="74" customWidth="1"/>
    <col min="1301" max="1301" width="10.140625" style="74" customWidth="1"/>
    <col min="1302" max="1537" width="9.140625" style="74"/>
    <col min="1538" max="1538" width="14.85546875" style="74" customWidth="1"/>
    <col min="1539" max="1539" width="47.85546875" style="74" customWidth="1"/>
    <col min="1540" max="1540" width="11.85546875" style="74" customWidth="1"/>
    <col min="1541" max="1541" width="13.5703125" style="74" customWidth="1"/>
    <col min="1542" max="1542" width="10.42578125" style="74" customWidth="1"/>
    <col min="1543" max="1543" width="11" style="74" customWidth="1"/>
    <col min="1544" max="1544" width="12.5703125" style="74" customWidth="1"/>
    <col min="1545" max="1545" width="10.140625" style="74" customWidth="1"/>
    <col min="1546" max="1546" width="11.140625" style="74" customWidth="1"/>
    <col min="1547" max="1547" width="13.42578125" style="74" customWidth="1"/>
    <col min="1548" max="1548" width="11.42578125" style="74" customWidth="1"/>
    <col min="1549" max="1549" width="10.140625" style="74" customWidth="1"/>
    <col min="1550" max="1550" width="12.85546875" style="74" customWidth="1"/>
    <col min="1551" max="1551" width="11" style="74" customWidth="1"/>
    <col min="1552" max="1552" width="10.85546875" style="74" customWidth="1"/>
    <col min="1553" max="1553" width="12.5703125" style="74" customWidth="1"/>
    <col min="1554" max="1554" width="11.140625" style="74" customWidth="1"/>
    <col min="1555" max="1555" width="10.42578125" style="74" customWidth="1"/>
    <col min="1556" max="1556" width="13.42578125" style="74" customWidth="1"/>
    <col min="1557" max="1557" width="10.140625" style="74" customWidth="1"/>
    <col min="1558" max="1793" width="9.140625" style="74"/>
    <col min="1794" max="1794" width="14.85546875" style="74" customWidth="1"/>
    <col min="1795" max="1795" width="47.85546875" style="74" customWidth="1"/>
    <col min="1796" max="1796" width="11.85546875" style="74" customWidth="1"/>
    <col min="1797" max="1797" width="13.5703125" style="74" customWidth="1"/>
    <col min="1798" max="1798" width="10.42578125" style="74" customWidth="1"/>
    <col min="1799" max="1799" width="11" style="74" customWidth="1"/>
    <col min="1800" max="1800" width="12.5703125" style="74" customWidth="1"/>
    <col min="1801" max="1801" width="10.140625" style="74" customWidth="1"/>
    <col min="1802" max="1802" width="11.140625" style="74" customWidth="1"/>
    <col min="1803" max="1803" width="13.42578125" style="74" customWidth="1"/>
    <col min="1804" max="1804" width="11.42578125" style="74" customWidth="1"/>
    <col min="1805" max="1805" width="10.140625" style="74" customWidth="1"/>
    <col min="1806" max="1806" width="12.85546875" style="74" customWidth="1"/>
    <col min="1807" max="1807" width="11" style="74" customWidth="1"/>
    <col min="1808" max="1808" width="10.85546875" style="74" customWidth="1"/>
    <col min="1809" max="1809" width="12.5703125" style="74" customWidth="1"/>
    <col min="1810" max="1810" width="11.140625" style="74" customWidth="1"/>
    <col min="1811" max="1811" width="10.42578125" style="74" customWidth="1"/>
    <col min="1812" max="1812" width="13.42578125" style="74" customWidth="1"/>
    <col min="1813" max="1813" width="10.140625" style="74" customWidth="1"/>
    <col min="1814" max="2049" width="9.140625" style="74"/>
    <col min="2050" max="2050" width="14.85546875" style="74" customWidth="1"/>
    <col min="2051" max="2051" width="47.85546875" style="74" customWidth="1"/>
    <col min="2052" max="2052" width="11.85546875" style="74" customWidth="1"/>
    <col min="2053" max="2053" width="13.5703125" style="74" customWidth="1"/>
    <col min="2054" max="2054" width="10.42578125" style="74" customWidth="1"/>
    <col min="2055" max="2055" width="11" style="74" customWidth="1"/>
    <col min="2056" max="2056" width="12.5703125" style="74" customWidth="1"/>
    <col min="2057" max="2057" width="10.140625" style="74" customWidth="1"/>
    <col min="2058" max="2058" width="11.140625" style="74" customWidth="1"/>
    <col min="2059" max="2059" width="13.42578125" style="74" customWidth="1"/>
    <col min="2060" max="2060" width="11.42578125" style="74" customWidth="1"/>
    <col min="2061" max="2061" width="10.140625" style="74" customWidth="1"/>
    <col min="2062" max="2062" width="12.85546875" style="74" customWidth="1"/>
    <col min="2063" max="2063" width="11" style="74" customWidth="1"/>
    <col min="2064" max="2064" width="10.85546875" style="74" customWidth="1"/>
    <col min="2065" max="2065" width="12.5703125" style="74" customWidth="1"/>
    <col min="2066" max="2066" width="11.140625" style="74" customWidth="1"/>
    <col min="2067" max="2067" width="10.42578125" style="74" customWidth="1"/>
    <col min="2068" max="2068" width="13.42578125" style="74" customWidth="1"/>
    <col min="2069" max="2069" width="10.140625" style="74" customWidth="1"/>
    <col min="2070" max="2305" width="9.140625" style="74"/>
    <col min="2306" max="2306" width="14.85546875" style="74" customWidth="1"/>
    <col min="2307" max="2307" width="47.85546875" style="74" customWidth="1"/>
    <col min="2308" max="2308" width="11.85546875" style="74" customWidth="1"/>
    <col min="2309" max="2309" width="13.5703125" style="74" customWidth="1"/>
    <col min="2310" max="2310" width="10.42578125" style="74" customWidth="1"/>
    <col min="2311" max="2311" width="11" style="74" customWidth="1"/>
    <col min="2312" max="2312" width="12.5703125" style="74" customWidth="1"/>
    <col min="2313" max="2313" width="10.140625" style="74" customWidth="1"/>
    <col min="2314" max="2314" width="11.140625" style="74" customWidth="1"/>
    <col min="2315" max="2315" width="13.42578125" style="74" customWidth="1"/>
    <col min="2316" max="2316" width="11.42578125" style="74" customWidth="1"/>
    <col min="2317" max="2317" width="10.140625" style="74" customWidth="1"/>
    <col min="2318" max="2318" width="12.85546875" style="74" customWidth="1"/>
    <col min="2319" max="2319" width="11" style="74" customWidth="1"/>
    <col min="2320" max="2320" width="10.85546875" style="74" customWidth="1"/>
    <col min="2321" max="2321" width="12.5703125" style="74" customWidth="1"/>
    <col min="2322" max="2322" width="11.140625" style="74" customWidth="1"/>
    <col min="2323" max="2323" width="10.42578125" style="74" customWidth="1"/>
    <col min="2324" max="2324" width="13.42578125" style="74" customWidth="1"/>
    <col min="2325" max="2325" width="10.140625" style="74" customWidth="1"/>
    <col min="2326" max="2561" width="9.140625" style="74"/>
    <col min="2562" max="2562" width="14.85546875" style="74" customWidth="1"/>
    <col min="2563" max="2563" width="47.85546875" style="74" customWidth="1"/>
    <col min="2564" max="2564" width="11.85546875" style="74" customWidth="1"/>
    <col min="2565" max="2565" width="13.5703125" style="74" customWidth="1"/>
    <col min="2566" max="2566" width="10.42578125" style="74" customWidth="1"/>
    <col min="2567" max="2567" width="11" style="74" customWidth="1"/>
    <col min="2568" max="2568" width="12.5703125" style="74" customWidth="1"/>
    <col min="2569" max="2569" width="10.140625" style="74" customWidth="1"/>
    <col min="2570" max="2570" width="11.140625" style="74" customWidth="1"/>
    <col min="2571" max="2571" width="13.42578125" style="74" customWidth="1"/>
    <col min="2572" max="2572" width="11.42578125" style="74" customWidth="1"/>
    <col min="2573" max="2573" width="10.140625" style="74" customWidth="1"/>
    <col min="2574" max="2574" width="12.85546875" style="74" customWidth="1"/>
    <col min="2575" max="2575" width="11" style="74" customWidth="1"/>
    <col min="2576" max="2576" width="10.85546875" style="74" customWidth="1"/>
    <col min="2577" max="2577" width="12.5703125" style="74" customWidth="1"/>
    <col min="2578" max="2578" width="11.140625" style="74" customWidth="1"/>
    <col min="2579" max="2579" width="10.42578125" style="74" customWidth="1"/>
    <col min="2580" max="2580" width="13.42578125" style="74" customWidth="1"/>
    <col min="2581" max="2581" width="10.140625" style="74" customWidth="1"/>
    <col min="2582" max="2817" width="9.140625" style="74"/>
    <col min="2818" max="2818" width="14.85546875" style="74" customWidth="1"/>
    <col min="2819" max="2819" width="47.85546875" style="74" customWidth="1"/>
    <col min="2820" max="2820" width="11.85546875" style="74" customWidth="1"/>
    <col min="2821" max="2821" width="13.5703125" style="74" customWidth="1"/>
    <col min="2822" max="2822" width="10.42578125" style="74" customWidth="1"/>
    <col min="2823" max="2823" width="11" style="74" customWidth="1"/>
    <col min="2824" max="2824" width="12.5703125" style="74" customWidth="1"/>
    <col min="2825" max="2825" width="10.140625" style="74" customWidth="1"/>
    <col min="2826" max="2826" width="11.140625" style="74" customWidth="1"/>
    <col min="2827" max="2827" width="13.42578125" style="74" customWidth="1"/>
    <col min="2828" max="2828" width="11.42578125" style="74" customWidth="1"/>
    <col min="2829" max="2829" width="10.140625" style="74" customWidth="1"/>
    <col min="2830" max="2830" width="12.85546875" style="74" customWidth="1"/>
    <col min="2831" max="2831" width="11" style="74" customWidth="1"/>
    <col min="2832" max="2832" width="10.85546875" style="74" customWidth="1"/>
    <col min="2833" max="2833" width="12.5703125" style="74" customWidth="1"/>
    <col min="2834" max="2834" width="11.140625" style="74" customWidth="1"/>
    <col min="2835" max="2835" width="10.42578125" style="74" customWidth="1"/>
    <col min="2836" max="2836" width="13.42578125" style="74" customWidth="1"/>
    <col min="2837" max="2837" width="10.140625" style="74" customWidth="1"/>
    <col min="2838" max="3073" width="9.140625" style="74"/>
    <col min="3074" max="3074" width="14.85546875" style="74" customWidth="1"/>
    <col min="3075" max="3075" width="47.85546875" style="74" customWidth="1"/>
    <col min="3076" max="3076" width="11.85546875" style="74" customWidth="1"/>
    <col min="3077" max="3077" width="13.5703125" style="74" customWidth="1"/>
    <col min="3078" max="3078" width="10.42578125" style="74" customWidth="1"/>
    <col min="3079" max="3079" width="11" style="74" customWidth="1"/>
    <col min="3080" max="3080" width="12.5703125" style="74" customWidth="1"/>
    <col min="3081" max="3081" width="10.140625" style="74" customWidth="1"/>
    <col min="3082" max="3082" width="11.140625" style="74" customWidth="1"/>
    <col min="3083" max="3083" width="13.42578125" style="74" customWidth="1"/>
    <col min="3084" max="3084" width="11.42578125" style="74" customWidth="1"/>
    <col min="3085" max="3085" width="10.140625" style="74" customWidth="1"/>
    <col min="3086" max="3086" width="12.85546875" style="74" customWidth="1"/>
    <col min="3087" max="3087" width="11" style="74" customWidth="1"/>
    <col min="3088" max="3088" width="10.85546875" style="74" customWidth="1"/>
    <col min="3089" max="3089" width="12.5703125" style="74" customWidth="1"/>
    <col min="3090" max="3090" width="11.140625" style="74" customWidth="1"/>
    <col min="3091" max="3091" width="10.42578125" style="74" customWidth="1"/>
    <col min="3092" max="3092" width="13.42578125" style="74" customWidth="1"/>
    <col min="3093" max="3093" width="10.140625" style="74" customWidth="1"/>
    <col min="3094" max="3329" width="9.140625" style="74"/>
    <col min="3330" max="3330" width="14.85546875" style="74" customWidth="1"/>
    <col min="3331" max="3331" width="47.85546875" style="74" customWidth="1"/>
    <col min="3332" max="3332" width="11.85546875" style="74" customWidth="1"/>
    <col min="3333" max="3333" width="13.5703125" style="74" customWidth="1"/>
    <col min="3334" max="3334" width="10.42578125" style="74" customWidth="1"/>
    <col min="3335" max="3335" width="11" style="74" customWidth="1"/>
    <col min="3336" max="3336" width="12.5703125" style="74" customWidth="1"/>
    <col min="3337" max="3337" width="10.140625" style="74" customWidth="1"/>
    <col min="3338" max="3338" width="11.140625" style="74" customWidth="1"/>
    <col min="3339" max="3339" width="13.42578125" style="74" customWidth="1"/>
    <col min="3340" max="3340" width="11.42578125" style="74" customWidth="1"/>
    <col min="3341" max="3341" width="10.140625" style="74" customWidth="1"/>
    <col min="3342" max="3342" width="12.85546875" style="74" customWidth="1"/>
    <col min="3343" max="3343" width="11" style="74" customWidth="1"/>
    <col min="3344" max="3344" width="10.85546875" style="74" customWidth="1"/>
    <col min="3345" max="3345" width="12.5703125" style="74" customWidth="1"/>
    <col min="3346" max="3346" width="11.140625" style="74" customWidth="1"/>
    <col min="3347" max="3347" width="10.42578125" style="74" customWidth="1"/>
    <col min="3348" max="3348" width="13.42578125" style="74" customWidth="1"/>
    <col min="3349" max="3349" width="10.140625" style="74" customWidth="1"/>
    <col min="3350" max="3585" width="9.140625" style="74"/>
    <col min="3586" max="3586" width="14.85546875" style="74" customWidth="1"/>
    <col min="3587" max="3587" width="47.85546875" style="74" customWidth="1"/>
    <col min="3588" max="3588" width="11.85546875" style="74" customWidth="1"/>
    <col min="3589" max="3589" width="13.5703125" style="74" customWidth="1"/>
    <col min="3590" max="3590" width="10.42578125" style="74" customWidth="1"/>
    <col min="3591" max="3591" width="11" style="74" customWidth="1"/>
    <col min="3592" max="3592" width="12.5703125" style="74" customWidth="1"/>
    <col min="3593" max="3593" width="10.140625" style="74" customWidth="1"/>
    <col min="3594" max="3594" width="11.140625" style="74" customWidth="1"/>
    <col min="3595" max="3595" width="13.42578125" style="74" customWidth="1"/>
    <col min="3596" max="3596" width="11.42578125" style="74" customWidth="1"/>
    <col min="3597" max="3597" width="10.140625" style="74" customWidth="1"/>
    <col min="3598" max="3598" width="12.85546875" style="74" customWidth="1"/>
    <col min="3599" max="3599" width="11" style="74" customWidth="1"/>
    <col min="3600" max="3600" width="10.85546875" style="74" customWidth="1"/>
    <col min="3601" max="3601" width="12.5703125" style="74" customWidth="1"/>
    <col min="3602" max="3602" width="11.140625" style="74" customWidth="1"/>
    <col min="3603" max="3603" width="10.42578125" style="74" customWidth="1"/>
    <col min="3604" max="3604" width="13.42578125" style="74" customWidth="1"/>
    <col min="3605" max="3605" width="10.140625" style="74" customWidth="1"/>
    <col min="3606" max="3841" width="9.140625" style="74"/>
    <col min="3842" max="3842" width="14.85546875" style="74" customWidth="1"/>
    <col min="3843" max="3843" width="47.85546875" style="74" customWidth="1"/>
    <col min="3844" max="3844" width="11.85546875" style="74" customWidth="1"/>
    <col min="3845" max="3845" width="13.5703125" style="74" customWidth="1"/>
    <col min="3846" max="3846" width="10.42578125" style="74" customWidth="1"/>
    <col min="3847" max="3847" width="11" style="74" customWidth="1"/>
    <col min="3848" max="3848" width="12.5703125" style="74" customWidth="1"/>
    <col min="3849" max="3849" width="10.140625" style="74" customWidth="1"/>
    <col min="3850" max="3850" width="11.140625" style="74" customWidth="1"/>
    <col min="3851" max="3851" width="13.42578125" style="74" customWidth="1"/>
    <col min="3852" max="3852" width="11.42578125" style="74" customWidth="1"/>
    <col min="3853" max="3853" width="10.140625" style="74" customWidth="1"/>
    <col min="3854" max="3854" width="12.85546875" style="74" customWidth="1"/>
    <col min="3855" max="3855" width="11" style="74" customWidth="1"/>
    <col min="3856" max="3856" width="10.85546875" style="74" customWidth="1"/>
    <col min="3857" max="3857" width="12.5703125" style="74" customWidth="1"/>
    <col min="3858" max="3858" width="11.140625" style="74" customWidth="1"/>
    <col min="3859" max="3859" width="10.42578125" style="74" customWidth="1"/>
    <col min="3860" max="3860" width="13.42578125" style="74" customWidth="1"/>
    <col min="3861" max="3861" width="10.140625" style="74" customWidth="1"/>
    <col min="3862" max="4097" width="9.140625" style="74"/>
    <col min="4098" max="4098" width="14.85546875" style="74" customWidth="1"/>
    <col min="4099" max="4099" width="47.85546875" style="74" customWidth="1"/>
    <col min="4100" max="4100" width="11.85546875" style="74" customWidth="1"/>
    <col min="4101" max="4101" width="13.5703125" style="74" customWidth="1"/>
    <col min="4102" max="4102" width="10.42578125" style="74" customWidth="1"/>
    <col min="4103" max="4103" width="11" style="74" customWidth="1"/>
    <col min="4104" max="4104" width="12.5703125" style="74" customWidth="1"/>
    <col min="4105" max="4105" width="10.140625" style="74" customWidth="1"/>
    <col min="4106" max="4106" width="11.140625" style="74" customWidth="1"/>
    <col min="4107" max="4107" width="13.42578125" style="74" customWidth="1"/>
    <col min="4108" max="4108" width="11.42578125" style="74" customWidth="1"/>
    <col min="4109" max="4109" width="10.140625" style="74" customWidth="1"/>
    <col min="4110" max="4110" width="12.85546875" style="74" customWidth="1"/>
    <col min="4111" max="4111" width="11" style="74" customWidth="1"/>
    <col min="4112" max="4112" width="10.85546875" style="74" customWidth="1"/>
    <col min="4113" max="4113" width="12.5703125" style="74" customWidth="1"/>
    <col min="4114" max="4114" width="11.140625" style="74" customWidth="1"/>
    <col min="4115" max="4115" width="10.42578125" style="74" customWidth="1"/>
    <col min="4116" max="4116" width="13.42578125" style="74" customWidth="1"/>
    <col min="4117" max="4117" width="10.140625" style="74" customWidth="1"/>
    <col min="4118" max="4353" width="9.140625" style="74"/>
    <col min="4354" max="4354" width="14.85546875" style="74" customWidth="1"/>
    <col min="4355" max="4355" width="47.85546875" style="74" customWidth="1"/>
    <col min="4356" max="4356" width="11.85546875" style="74" customWidth="1"/>
    <col min="4357" max="4357" width="13.5703125" style="74" customWidth="1"/>
    <col min="4358" max="4358" width="10.42578125" style="74" customWidth="1"/>
    <col min="4359" max="4359" width="11" style="74" customWidth="1"/>
    <col min="4360" max="4360" width="12.5703125" style="74" customWidth="1"/>
    <col min="4361" max="4361" width="10.140625" style="74" customWidth="1"/>
    <col min="4362" max="4362" width="11.140625" style="74" customWidth="1"/>
    <col min="4363" max="4363" width="13.42578125" style="74" customWidth="1"/>
    <col min="4364" max="4364" width="11.42578125" style="74" customWidth="1"/>
    <col min="4365" max="4365" width="10.140625" style="74" customWidth="1"/>
    <col min="4366" max="4366" width="12.85546875" style="74" customWidth="1"/>
    <col min="4367" max="4367" width="11" style="74" customWidth="1"/>
    <col min="4368" max="4368" width="10.85546875" style="74" customWidth="1"/>
    <col min="4369" max="4369" width="12.5703125" style="74" customWidth="1"/>
    <col min="4370" max="4370" width="11.140625" style="74" customWidth="1"/>
    <col min="4371" max="4371" width="10.42578125" style="74" customWidth="1"/>
    <col min="4372" max="4372" width="13.42578125" style="74" customWidth="1"/>
    <col min="4373" max="4373" width="10.140625" style="74" customWidth="1"/>
    <col min="4374" max="4609" width="9.140625" style="74"/>
    <col min="4610" max="4610" width="14.85546875" style="74" customWidth="1"/>
    <col min="4611" max="4611" width="47.85546875" style="74" customWidth="1"/>
    <col min="4612" max="4612" width="11.85546875" style="74" customWidth="1"/>
    <col min="4613" max="4613" width="13.5703125" style="74" customWidth="1"/>
    <col min="4614" max="4614" width="10.42578125" style="74" customWidth="1"/>
    <col min="4615" max="4615" width="11" style="74" customWidth="1"/>
    <col min="4616" max="4616" width="12.5703125" style="74" customWidth="1"/>
    <col min="4617" max="4617" width="10.140625" style="74" customWidth="1"/>
    <col min="4618" max="4618" width="11.140625" style="74" customWidth="1"/>
    <col min="4619" max="4619" width="13.42578125" style="74" customWidth="1"/>
    <col min="4620" max="4620" width="11.42578125" style="74" customWidth="1"/>
    <col min="4621" max="4621" width="10.140625" style="74" customWidth="1"/>
    <col min="4622" max="4622" width="12.85546875" style="74" customWidth="1"/>
    <col min="4623" max="4623" width="11" style="74" customWidth="1"/>
    <col min="4624" max="4624" width="10.85546875" style="74" customWidth="1"/>
    <col min="4625" max="4625" width="12.5703125" style="74" customWidth="1"/>
    <col min="4626" max="4626" width="11.140625" style="74" customWidth="1"/>
    <col min="4627" max="4627" width="10.42578125" style="74" customWidth="1"/>
    <col min="4628" max="4628" width="13.42578125" style="74" customWidth="1"/>
    <col min="4629" max="4629" width="10.140625" style="74" customWidth="1"/>
    <col min="4630" max="4865" width="9.140625" style="74"/>
    <col min="4866" max="4866" width="14.85546875" style="74" customWidth="1"/>
    <col min="4867" max="4867" width="47.85546875" style="74" customWidth="1"/>
    <col min="4868" max="4868" width="11.85546875" style="74" customWidth="1"/>
    <col min="4869" max="4869" width="13.5703125" style="74" customWidth="1"/>
    <col min="4870" max="4870" width="10.42578125" style="74" customWidth="1"/>
    <col min="4871" max="4871" width="11" style="74" customWidth="1"/>
    <col min="4872" max="4872" width="12.5703125" style="74" customWidth="1"/>
    <col min="4873" max="4873" width="10.140625" style="74" customWidth="1"/>
    <col min="4874" max="4874" width="11.140625" style="74" customWidth="1"/>
    <col min="4875" max="4875" width="13.42578125" style="74" customWidth="1"/>
    <col min="4876" max="4876" width="11.42578125" style="74" customWidth="1"/>
    <col min="4877" max="4877" width="10.140625" style="74" customWidth="1"/>
    <col min="4878" max="4878" width="12.85546875" style="74" customWidth="1"/>
    <col min="4879" max="4879" width="11" style="74" customWidth="1"/>
    <col min="4880" max="4880" width="10.85546875" style="74" customWidth="1"/>
    <col min="4881" max="4881" width="12.5703125" style="74" customWidth="1"/>
    <col min="4882" max="4882" width="11.140625" style="74" customWidth="1"/>
    <col min="4883" max="4883" width="10.42578125" style="74" customWidth="1"/>
    <col min="4884" max="4884" width="13.42578125" style="74" customWidth="1"/>
    <col min="4885" max="4885" width="10.140625" style="74" customWidth="1"/>
    <col min="4886" max="5121" width="9.140625" style="74"/>
    <col min="5122" max="5122" width="14.85546875" style="74" customWidth="1"/>
    <col min="5123" max="5123" width="47.85546875" style="74" customWidth="1"/>
    <col min="5124" max="5124" width="11.85546875" style="74" customWidth="1"/>
    <col min="5125" max="5125" width="13.5703125" style="74" customWidth="1"/>
    <col min="5126" max="5126" width="10.42578125" style="74" customWidth="1"/>
    <col min="5127" max="5127" width="11" style="74" customWidth="1"/>
    <col min="5128" max="5128" width="12.5703125" style="74" customWidth="1"/>
    <col min="5129" max="5129" width="10.140625" style="74" customWidth="1"/>
    <col min="5130" max="5130" width="11.140625" style="74" customWidth="1"/>
    <col min="5131" max="5131" width="13.42578125" style="74" customWidth="1"/>
    <col min="5132" max="5132" width="11.42578125" style="74" customWidth="1"/>
    <col min="5133" max="5133" width="10.140625" style="74" customWidth="1"/>
    <col min="5134" max="5134" width="12.85546875" style="74" customWidth="1"/>
    <col min="5135" max="5135" width="11" style="74" customWidth="1"/>
    <col min="5136" max="5136" width="10.85546875" style="74" customWidth="1"/>
    <col min="5137" max="5137" width="12.5703125" style="74" customWidth="1"/>
    <col min="5138" max="5138" width="11.140625" style="74" customWidth="1"/>
    <col min="5139" max="5139" width="10.42578125" style="74" customWidth="1"/>
    <col min="5140" max="5140" width="13.42578125" style="74" customWidth="1"/>
    <col min="5141" max="5141" width="10.140625" style="74" customWidth="1"/>
    <col min="5142" max="5377" width="9.140625" style="74"/>
    <col min="5378" max="5378" width="14.85546875" style="74" customWidth="1"/>
    <col min="5379" max="5379" width="47.85546875" style="74" customWidth="1"/>
    <col min="5380" max="5380" width="11.85546875" style="74" customWidth="1"/>
    <col min="5381" max="5381" width="13.5703125" style="74" customWidth="1"/>
    <col min="5382" max="5382" width="10.42578125" style="74" customWidth="1"/>
    <col min="5383" max="5383" width="11" style="74" customWidth="1"/>
    <col min="5384" max="5384" width="12.5703125" style="74" customWidth="1"/>
    <col min="5385" max="5385" width="10.140625" style="74" customWidth="1"/>
    <col min="5386" max="5386" width="11.140625" style="74" customWidth="1"/>
    <col min="5387" max="5387" width="13.42578125" style="74" customWidth="1"/>
    <col min="5388" max="5388" width="11.42578125" style="74" customWidth="1"/>
    <col min="5389" max="5389" width="10.140625" style="74" customWidth="1"/>
    <col min="5390" max="5390" width="12.85546875" style="74" customWidth="1"/>
    <col min="5391" max="5391" width="11" style="74" customWidth="1"/>
    <col min="5392" max="5392" width="10.85546875" style="74" customWidth="1"/>
    <col min="5393" max="5393" width="12.5703125" style="74" customWidth="1"/>
    <col min="5394" max="5394" width="11.140625" style="74" customWidth="1"/>
    <col min="5395" max="5395" width="10.42578125" style="74" customWidth="1"/>
    <col min="5396" max="5396" width="13.42578125" style="74" customWidth="1"/>
    <col min="5397" max="5397" width="10.140625" style="74" customWidth="1"/>
    <col min="5398" max="5633" width="9.140625" style="74"/>
    <col min="5634" max="5634" width="14.85546875" style="74" customWidth="1"/>
    <col min="5635" max="5635" width="47.85546875" style="74" customWidth="1"/>
    <col min="5636" max="5636" width="11.85546875" style="74" customWidth="1"/>
    <col min="5637" max="5637" width="13.5703125" style="74" customWidth="1"/>
    <col min="5638" max="5638" width="10.42578125" style="74" customWidth="1"/>
    <col min="5639" max="5639" width="11" style="74" customWidth="1"/>
    <col min="5640" max="5640" width="12.5703125" style="74" customWidth="1"/>
    <col min="5641" max="5641" width="10.140625" style="74" customWidth="1"/>
    <col min="5642" max="5642" width="11.140625" style="74" customWidth="1"/>
    <col min="5643" max="5643" width="13.42578125" style="74" customWidth="1"/>
    <col min="5644" max="5644" width="11.42578125" style="74" customWidth="1"/>
    <col min="5645" max="5645" width="10.140625" style="74" customWidth="1"/>
    <col min="5646" max="5646" width="12.85546875" style="74" customWidth="1"/>
    <col min="5647" max="5647" width="11" style="74" customWidth="1"/>
    <col min="5648" max="5648" width="10.85546875" style="74" customWidth="1"/>
    <col min="5649" max="5649" width="12.5703125" style="74" customWidth="1"/>
    <col min="5650" max="5650" width="11.140625" style="74" customWidth="1"/>
    <col min="5651" max="5651" width="10.42578125" style="74" customWidth="1"/>
    <col min="5652" max="5652" width="13.42578125" style="74" customWidth="1"/>
    <col min="5653" max="5653" width="10.140625" style="74" customWidth="1"/>
    <col min="5654" max="5889" width="9.140625" style="74"/>
    <col min="5890" max="5890" width="14.85546875" style="74" customWidth="1"/>
    <col min="5891" max="5891" width="47.85546875" style="74" customWidth="1"/>
    <col min="5892" max="5892" width="11.85546875" style="74" customWidth="1"/>
    <col min="5893" max="5893" width="13.5703125" style="74" customWidth="1"/>
    <col min="5894" max="5894" width="10.42578125" style="74" customWidth="1"/>
    <col min="5895" max="5895" width="11" style="74" customWidth="1"/>
    <col min="5896" max="5896" width="12.5703125" style="74" customWidth="1"/>
    <col min="5897" max="5897" width="10.140625" style="74" customWidth="1"/>
    <col min="5898" max="5898" width="11.140625" style="74" customWidth="1"/>
    <col min="5899" max="5899" width="13.42578125" style="74" customWidth="1"/>
    <col min="5900" max="5900" width="11.42578125" style="74" customWidth="1"/>
    <col min="5901" max="5901" width="10.140625" style="74" customWidth="1"/>
    <col min="5902" max="5902" width="12.85546875" style="74" customWidth="1"/>
    <col min="5903" max="5903" width="11" style="74" customWidth="1"/>
    <col min="5904" max="5904" width="10.85546875" style="74" customWidth="1"/>
    <col min="5905" max="5905" width="12.5703125" style="74" customWidth="1"/>
    <col min="5906" max="5906" width="11.140625" style="74" customWidth="1"/>
    <col min="5907" max="5907" width="10.42578125" style="74" customWidth="1"/>
    <col min="5908" max="5908" width="13.42578125" style="74" customWidth="1"/>
    <col min="5909" max="5909" width="10.140625" style="74" customWidth="1"/>
    <col min="5910" max="6145" width="9.140625" style="74"/>
    <col min="6146" max="6146" width="14.85546875" style="74" customWidth="1"/>
    <col min="6147" max="6147" width="47.85546875" style="74" customWidth="1"/>
    <col min="6148" max="6148" width="11.85546875" style="74" customWidth="1"/>
    <col min="6149" max="6149" width="13.5703125" style="74" customWidth="1"/>
    <col min="6150" max="6150" width="10.42578125" style="74" customWidth="1"/>
    <col min="6151" max="6151" width="11" style="74" customWidth="1"/>
    <col min="6152" max="6152" width="12.5703125" style="74" customWidth="1"/>
    <col min="6153" max="6153" width="10.140625" style="74" customWidth="1"/>
    <col min="6154" max="6154" width="11.140625" style="74" customWidth="1"/>
    <col min="6155" max="6155" width="13.42578125" style="74" customWidth="1"/>
    <col min="6156" max="6156" width="11.42578125" style="74" customWidth="1"/>
    <col min="6157" max="6157" width="10.140625" style="74" customWidth="1"/>
    <col min="6158" max="6158" width="12.85546875" style="74" customWidth="1"/>
    <col min="6159" max="6159" width="11" style="74" customWidth="1"/>
    <col min="6160" max="6160" width="10.85546875" style="74" customWidth="1"/>
    <col min="6161" max="6161" width="12.5703125" style="74" customWidth="1"/>
    <col min="6162" max="6162" width="11.140625" style="74" customWidth="1"/>
    <col min="6163" max="6163" width="10.42578125" style="74" customWidth="1"/>
    <col min="6164" max="6164" width="13.42578125" style="74" customWidth="1"/>
    <col min="6165" max="6165" width="10.140625" style="74" customWidth="1"/>
    <col min="6166" max="6401" width="9.140625" style="74"/>
    <col min="6402" max="6402" width="14.85546875" style="74" customWidth="1"/>
    <col min="6403" max="6403" width="47.85546875" style="74" customWidth="1"/>
    <col min="6404" max="6404" width="11.85546875" style="74" customWidth="1"/>
    <col min="6405" max="6405" width="13.5703125" style="74" customWidth="1"/>
    <col min="6406" max="6406" width="10.42578125" style="74" customWidth="1"/>
    <col min="6407" max="6407" width="11" style="74" customWidth="1"/>
    <col min="6408" max="6408" width="12.5703125" style="74" customWidth="1"/>
    <col min="6409" max="6409" width="10.140625" style="74" customWidth="1"/>
    <col min="6410" max="6410" width="11.140625" style="74" customWidth="1"/>
    <col min="6411" max="6411" width="13.42578125" style="74" customWidth="1"/>
    <col min="6412" max="6412" width="11.42578125" style="74" customWidth="1"/>
    <col min="6413" max="6413" width="10.140625" style="74" customWidth="1"/>
    <col min="6414" max="6414" width="12.85546875" style="74" customWidth="1"/>
    <col min="6415" max="6415" width="11" style="74" customWidth="1"/>
    <col min="6416" max="6416" width="10.85546875" style="74" customWidth="1"/>
    <col min="6417" max="6417" width="12.5703125" style="74" customWidth="1"/>
    <col min="6418" max="6418" width="11.140625" style="74" customWidth="1"/>
    <col min="6419" max="6419" width="10.42578125" style="74" customWidth="1"/>
    <col min="6420" max="6420" width="13.42578125" style="74" customWidth="1"/>
    <col min="6421" max="6421" width="10.140625" style="74" customWidth="1"/>
    <col min="6422" max="6657" width="9.140625" style="74"/>
    <col min="6658" max="6658" width="14.85546875" style="74" customWidth="1"/>
    <col min="6659" max="6659" width="47.85546875" style="74" customWidth="1"/>
    <col min="6660" max="6660" width="11.85546875" style="74" customWidth="1"/>
    <col min="6661" max="6661" width="13.5703125" style="74" customWidth="1"/>
    <col min="6662" max="6662" width="10.42578125" style="74" customWidth="1"/>
    <col min="6663" max="6663" width="11" style="74" customWidth="1"/>
    <col min="6664" max="6664" width="12.5703125" style="74" customWidth="1"/>
    <col min="6665" max="6665" width="10.140625" style="74" customWidth="1"/>
    <col min="6666" max="6666" width="11.140625" style="74" customWidth="1"/>
    <col min="6667" max="6667" width="13.42578125" style="74" customWidth="1"/>
    <col min="6668" max="6668" width="11.42578125" style="74" customWidth="1"/>
    <col min="6669" max="6669" width="10.140625" style="74" customWidth="1"/>
    <col min="6670" max="6670" width="12.85546875" style="74" customWidth="1"/>
    <col min="6671" max="6671" width="11" style="74" customWidth="1"/>
    <col min="6672" max="6672" width="10.85546875" style="74" customWidth="1"/>
    <col min="6673" max="6673" width="12.5703125" style="74" customWidth="1"/>
    <col min="6674" max="6674" width="11.140625" style="74" customWidth="1"/>
    <col min="6675" max="6675" width="10.42578125" style="74" customWidth="1"/>
    <col min="6676" max="6676" width="13.42578125" style="74" customWidth="1"/>
    <col min="6677" max="6677" width="10.140625" style="74" customWidth="1"/>
    <col min="6678" max="6913" width="9.140625" style="74"/>
    <col min="6914" max="6914" width="14.85546875" style="74" customWidth="1"/>
    <col min="6915" max="6915" width="47.85546875" style="74" customWidth="1"/>
    <col min="6916" max="6916" width="11.85546875" style="74" customWidth="1"/>
    <col min="6917" max="6917" width="13.5703125" style="74" customWidth="1"/>
    <col min="6918" max="6918" width="10.42578125" style="74" customWidth="1"/>
    <col min="6919" max="6919" width="11" style="74" customWidth="1"/>
    <col min="6920" max="6920" width="12.5703125" style="74" customWidth="1"/>
    <col min="6921" max="6921" width="10.140625" style="74" customWidth="1"/>
    <col min="6922" max="6922" width="11.140625" style="74" customWidth="1"/>
    <col min="6923" max="6923" width="13.42578125" style="74" customWidth="1"/>
    <col min="6924" max="6924" width="11.42578125" style="74" customWidth="1"/>
    <col min="6925" max="6925" width="10.140625" style="74" customWidth="1"/>
    <col min="6926" max="6926" width="12.85546875" style="74" customWidth="1"/>
    <col min="6927" max="6927" width="11" style="74" customWidth="1"/>
    <col min="6928" max="6928" width="10.85546875" style="74" customWidth="1"/>
    <col min="6929" max="6929" width="12.5703125" style="74" customWidth="1"/>
    <col min="6930" max="6930" width="11.140625" style="74" customWidth="1"/>
    <col min="6931" max="6931" width="10.42578125" style="74" customWidth="1"/>
    <col min="6932" max="6932" width="13.42578125" style="74" customWidth="1"/>
    <col min="6933" max="6933" width="10.140625" style="74" customWidth="1"/>
    <col min="6934" max="7169" width="9.140625" style="74"/>
    <col min="7170" max="7170" width="14.85546875" style="74" customWidth="1"/>
    <col min="7171" max="7171" width="47.85546875" style="74" customWidth="1"/>
    <col min="7172" max="7172" width="11.85546875" style="74" customWidth="1"/>
    <col min="7173" max="7173" width="13.5703125" style="74" customWidth="1"/>
    <col min="7174" max="7174" width="10.42578125" style="74" customWidth="1"/>
    <col min="7175" max="7175" width="11" style="74" customWidth="1"/>
    <col min="7176" max="7176" width="12.5703125" style="74" customWidth="1"/>
    <col min="7177" max="7177" width="10.140625" style="74" customWidth="1"/>
    <col min="7178" max="7178" width="11.140625" style="74" customWidth="1"/>
    <col min="7179" max="7179" width="13.42578125" style="74" customWidth="1"/>
    <col min="7180" max="7180" width="11.42578125" style="74" customWidth="1"/>
    <col min="7181" max="7181" width="10.140625" style="74" customWidth="1"/>
    <col min="7182" max="7182" width="12.85546875" style="74" customWidth="1"/>
    <col min="7183" max="7183" width="11" style="74" customWidth="1"/>
    <col min="7184" max="7184" width="10.85546875" style="74" customWidth="1"/>
    <col min="7185" max="7185" width="12.5703125" style="74" customWidth="1"/>
    <col min="7186" max="7186" width="11.140625" style="74" customWidth="1"/>
    <col min="7187" max="7187" width="10.42578125" style="74" customWidth="1"/>
    <col min="7188" max="7188" width="13.42578125" style="74" customWidth="1"/>
    <col min="7189" max="7189" width="10.140625" style="74" customWidth="1"/>
    <col min="7190" max="7425" width="9.140625" style="74"/>
    <col min="7426" max="7426" width="14.85546875" style="74" customWidth="1"/>
    <col min="7427" max="7427" width="47.85546875" style="74" customWidth="1"/>
    <col min="7428" max="7428" width="11.85546875" style="74" customWidth="1"/>
    <col min="7429" max="7429" width="13.5703125" style="74" customWidth="1"/>
    <col min="7430" max="7430" width="10.42578125" style="74" customWidth="1"/>
    <col min="7431" max="7431" width="11" style="74" customWidth="1"/>
    <col min="7432" max="7432" width="12.5703125" style="74" customWidth="1"/>
    <col min="7433" max="7433" width="10.140625" style="74" customWidth="1"/>
    <col min="7434" max="7434" width="11.140625" style="74" customWidth="1"/>
    <col min="7435" max="7435" width="13.42578125" style="74" customWidth="1"/>
    <col min="7436" max="7436" width="11.42578125" style="74" customWidth="1"/>
    <col min="7437" max="7437" width="10.140625" style="74" customWidth="1"/>
    <col min="7438" max="7438" width="12.85546875" style="74" customWidth="1"/>
    <col min="7439" max="7439" width="11" style="74" customWidth="1"/>
    <col min="7440" max="7440" width="10.85546875" style="74" customWidth="1"/>
    <col min="7441" max="7441" width="12.5703125" style="74" customWidth="1"/>
    <col min="7442" max="7442" width="11.140625" style="74" customWidth="1"/>
    <col min="7443" max="7443" width="10.42578125" style="74" customWidth="1"/>
    <col min="7444" max="7444" width="13.42578125" style="74" customWidth="1"/>
    <col min="7445" max="7445" width="10.140625" style="74" customWidth="1"/>
    <col min="7446" max="7681" width="9.140625" style="74"/>
    <col min="7682" max="7682" width="14.85546875" style="74" customWidth="1"/>
    <col min="7683" max="7683" width="47.85546875" style="74" customWidth="1"/>
    <col min="7684" max="7684" width="11.85546875" style="74" customWidth="1"/>
    <col min="7685" max="7685" width="13.5703125" style="74" customWidth="1"/>
    <col min="7686" max="7686" width="10.42578125" style="74" customWidth="1"/>
    <col min="7687" max="7687" width="11" style="74" customWidth="1"/>
    <col min="7688" max="7688" width="12.5703125" style="74" customWidth="1"/>
    <col min="7689" max="7689" width="10.140625" style="74" customWidth="1"/>
    <col min="7690" max="7690" width="11.140625" style="74" customWidth="1"/>
    <col min="7691" max="7691" width="13.42578125" style="74" customWidth="1"/>
    <col min="7692" max="7692" width="11.42578125" style="74" customWidth="1"/>
    <col min="7693" max="7693" width="10.140625" style="74" customWidth="1"/>
    <col min="7694" max="7694" width="12.85546875" style="74" customWidth="1"/>
    <col min="7695" max="7695" width="11" style="74" customWidth="1"/>
    <col min="7696" max="7696" width="10.85546875" style="74" customWidth="1"/>
    <col min="7697" max="7697" width="12.5703125" style="74" customWidth="1"/>
    <col min="7698" max="7698" width="11.140625" style="74" customWidth="1"/>
    <col min="7699" max="7699" width="10.42578125" style="74" customWidth="1"/>
    <col min="7700" max="7700" width="13.42578125" style="74" customWidth="1"/>
    <col min="7701" max="7701" width="10.140625" style="74" customWidth="1"/>
    <col min="7702" max="7937" width="9.140625" style="74"/>
    <col min="7938" max="7938" width="14.85546875" style="74" customWidth="1"/>
    <col min="7939" max="7939" width="47.85546875" style="74" customWidth="1"/>
    <col min="7940" max="7940" width="11.85546875" style="74" customWidth="1"/>
    <col min="7941" max="7941" width="13.5703125" style="74" customWidth="1"/>
    <col min="7942" max="7942" width="10.42578125" style="74" customWidth="1"/>
    <col min="7943" max="7943" width="11" style="74" customWidth="1"/>
    <col min="7944" max="7944" width="12.5703125" style="74" customWidth="1"/>
    <col min="7945" max="7945" width="10.140625" style="74" customWidth="1"/>
    <col min="7946" max="7946" width="11.140625" style="74" customWidth="1"/>
    <col min="7947" max="7947" width="13.42578125" style="74" customWidth="1"/>
    <col min="7948" max="7948" width="11.42578125" style="74" customWidth="1"/>
    <col min="7949" max="7949" width="10.140625" style="74" customWidth="1"/>
    <col min="7950" max="7950" width="12.85546875" style="74" customWidth="1"/>
    <col min="7951" max="7951" width="11" style="74" customWidth="1"/>
    <col min="7952" max="7952" width="10.85546875" style="74" customWidth="1"/>
    <col min="7953" max="7953" width="12.5703125" style="74" customWidth="1"/>
    <col min="7954" max="7954" width="11.140625" style="74" customWidth="1"/>
    <col min="7955" max="7955" width="10.42578125" style="74" customWidth="1"/>
    <col min="7956" max="7956" width="13.42578125" style="74" customWidth="1"/>
    <col min="7957" max="7957" width="10.140625" style="74" customWidth="1"/>
    <col min="7958" max="8193" width="9.140625" style="74"/>
    <col min="8194" max="8194" width="14.85546875" style="74" customWidth="1"/>
    <col min="8195" max="8195" width="47.85546875" style="74" customWidth="1"/>
    <col min="8196" max="8196" width="11.85546875" style="74" customWidth="1"/>
    <col min="8197" max="8197" width="13.5703125" style="74" customWidth="1"/>
    <col min="8198" max="8198" width="10.42578125" style="74" customWidth="1"/>
    <col min="8199" max="8199" width="11" style="74" customWidth="1"/>
    <col min="8200" max="8200" width="12.5703125" style="74" customWidth="1"/>
    <col min="8201" max="8201" width="10.140625" style="74" customWidth="1"/>
    <col min="8202" max="8202" width="11.140625" style="74" customWidth="1"/>
    <col min="8203" max="8203" width="13.42578125" style="74" customWidth="1"/>
    <col min="8204" max="8204" width="11.42578125" style="74" customWidth="1"/>
    <col min="8205" max="8205" width="10.140625" style="74" customWidth="1"/>
    <col min="8206" max="8206" width="12.85546875" style="74" customWidth="1"/>
    <col min="8207" max="8207" width="11" style="74" customWidth="1"/>
    <col min="8208" max="8208" width="10.85546875" style="74" customWidth="1"/>
    <col min="8209" max="8209" width="12.5703125" style="74" customWidth="1"/>
    <col min="8210" max="8210" width="11.140625" style="74" customWidth="1"/>
    <col min="8211" max="8211" width="10.42578125" style="74" customWidth="1"/>
    <col min="8212" max="8212" width="13.42578125" style="74" customWidth="1"/>
    <col min="8213" max="8213" width="10.140625" style="74" customWidth="1"/>
    <col min="8214" max="8449" width="9.140625" style="74"/>
    <col min="8450" max="8450" width="14.85546875" style="74" customWidth="1"/>
    <col min="8451" max="8451" width="47.85546875" style="74" customWidth="1"/>
    <col min="8452" max="8452" width="11.85546875" style="74" customWidth="1"/>
    <col min="8453" max="8453" width="13.5703125" style="74" customWidth="1"/>
    <col min="8454" max="8454" width="10.42578125" style="74" customWidth="1"/>
    <col min="8455" max="8455" width="11" style="74" customWidth="1"/>
    <col min="8456" max="8456" width="12.5703125" style="74" customWidth="1"/>
    <col min="8457" max="8457" width="10.140625" style="74" customWidth="1"/>
    <col min="8458" max="8458" width="11.140625" style="74" customWidth="1"/>
    <col min="8459" max="8459" width="13.42578125" style="74" customWidth="1"/>
    <col min="8460" max="8460" width="11.42578125" style="74" customWidth="1"/>
    <col min="8461" max="8461" width="10.140625" style="74" customWidth="1"/>
    <col min="8462" max="8462" width="12.85546875" style="74" customWidth="1"/>
    <col min="8463" max="8463" width="11" style="74" customWidth="1"/>
    <col min="8464" max="8464" width="10.85546875" style="74" customWidth="1"/>
    <col min="8465" max="8465" width="12.5703125" style="74" customWidth="1"/>
    <col min="8466" max="8466" width="11.140625" style="74" customWidth="1"/>
    <col min="8467" max="8467" width="10.42578125" style="74" customWidth="1"/>
    <col min="8468" max="8468" width="13.42578125" style="74" customWidth="1"/>
    <col min="8469" max="8469" width="10.140625" style="74" customWidth="1"/>
    <col min="8470" max="8705" width="9.140625" style="74"/>
    <col min="8706" max="8706" width="14.85546875" style="74" customWidth="1"/>
    <col min="8707" max="8707" width="47.85546875" style="74" customWidth="1"/>
    <col min="8708" max="8708" width="11.85546875" style="74" customWidth="1"/>
    <col min="8709" max="8709" width="13.5703125" style="74" customWidth="1"/>
    <col min="8710" max="8710" width="10.42578125" style="74" customWidth="1"/>
    <col min="8711" max="8711" width="11" style="74" customWidth="1"/>
    <col min="8712" max="8712" width="12.5703125" style="74" customWidth="1"/>
    <col min="8713" max="8713" width="10.140625" style="74" customWidth="1"/>
    <col min="8714" max="8714" width="11.140625" style="74" customWidth="1"/>
    <col min="8715" max="8715" width="13.42578125" style="74" customWidth="1"/>
    <col min="8716" max="8716" width="11.42578125" style="74" customWidth="1"/>
    <col min="8717" max="8717" width="10.140625" style="74" customWidth="1"/>
    <col min="8718" max="8718" width="12.85546875" style="74" customWidth="1"/>
    <col min="8719" max="8719" width="11" style="74" customWidth="1"/>
    <col min="8720" max="8720" width="10.85546875" style="74" customWidth="1"/>
    <col min="8721" max="8721" width="12.5703125" style="74" customWidth="1"/>
    <col min="8722" max="8722" width="11.140625" style="74" customWidth="1"/>
    <col min="8723" max="8723" width="10.42578125" style="74" customWidth="1"/>
    <col min="8724" max="8724" width="13.42578125" style="74" customWidth="1"/>
    <col min="8725" max="8725" width="10.140625" style="74" customWidth="1"/>
    <col min="8726" max="8961" width="9.140625" style="74"/>
    <col min="8962" max="8962" width="14.85546875" style="74" customWidth="1"/>
    <col min="8963" max="8963" width="47.85546875" style="74" customWidth="1"/>
    <col min="8964" max="8964" width="11.85546875" style="74" customWidth="1"/>
    <col min="8965" max="8965" width="13.5703125" style="74" customWidth="1"/>
    <col min="8966" max="8966" width="10.42578125" style="74" customWidth="1"/>
    <col min="8967" max="8967" width="11" style="74" customWidth="1"/>
    <col min="8968" max="8968" width="12.5703125" style="74" customWidth="1"/>
    <col min="8969" max="8969" width="10.140625" style="74" customWidth="1"/>
    <col min="8970" max="8970" width="11.140625" style="74" customWidth="1"/>
    <col min="8971" max="8971" width="13.42578125" style="74" customWidth="1"/>
    <col min="8972" max="8972" width="11.42578125" style="74" customWidth="1"/>
    <col min="8973" max="8973" width="10.140625" style="74" customWidth="1"/>
    <col min="8974" max="8974" width="12.85546875" style="74" customWidth="1"/>
    <col min="8975" max="8975" width="11" style="74" customWidth="1"/>
    <col min="8976" max="8976" width="10.85546875" style="74" customWidth="1"/>
    <col min="8977" max="8977" width="12.5703125" style="74" customWidth="1"/>
    <col min="8978" max="8978" width="11.140625" style="74" customWidth="1"/>
    <col min="8979" max="8979" width="10.42578125" style="74" customWidth="1"/>
    <col min="8980" max="8980" width="13.42578125" style="74" customWidth="1"/>
    <col min="8981" max="8981" width="10.140625" style="74" customWidth="1"/>
    <col min="8982" max="9217" width="9.140625" style="74"/>
    <col min="9218" max="9218" width="14.85546875" style="74" customWidth="1"/>
    <col min="9219" max="9219" width="47.85546875" style="74" customWidth="1"/>
    <col min="9220" max="9220" width="11.85546875" style="74" customWidth="1"/>
    <col min="9221" max="9221" width="13.5703125" style="74" customWidth="1"/>
    <col min="9222" max="9222" width="10.42578125" style="74" customWidth="1"/>
    <col min="9223" max="9223" width="11" style="74" customWidth="1"/>
    <col min="9224" max="9224" width="12.5703125" style="74" customWidth="1"/>
    <col min="9225" max="9225" width="10.140625" style="74" customWidth="1"/>
    <col min="9226" max="9226" width="11.140625" style="74" customWidth="1"/>
    <col min="9227" max="9227" width="13.42578125" style="74" customWidth="1"/>
    <col min="9228" max="9228" width="11.42578125" style="74" customWidth="1"/>
    <col min="9229" max="9229" width="10.140625" style="74" customWidth="1"/>
    <col min="9230" max="9230" width="12.85546875" style="74" customWidth="1"/>
    <col min="9231" max="9231" width="11" style="74" customWidth="1"/>
    <col min="9232" max="9232" width="10.85546875" style="74" customWidth="1"/>
    <col min="9233" max="9233" width="12.5703125" style="74" customWidth="1"/>
    <col min="9234" max="9234" width="11.140625" style="74" customWidth="1"/>
    <col min="9235" max="9235" width="10.42578125" style="74" customWidth="1"/>
    <col min="9236" max="9236" width="13.42578125" style="74" customWidth="1"/>
    <col min="9237" max="9237" width="10.140625" style="74" customWidth="1"/>
    <col min="9238" max="9473" width="9.140625" style="74"/>
    <col min="9474" max="9474" width="14.85546875" style="74" customWidth="1"/>
    <col min="9475" max="9475" width="47.85546875" style="74" customWidth="1"/>
    <col min="9476" max="9476" width="11.85546875" style="74" customWidth="1"/>
    <col min="9477" max="9477" width="13.5703125" style="74" customWidth="1"/>
    <col min="9478" max="9478" width="10.42578125" style="74" customWidth="1"/>
    <col min="9479" max="9479" width="11" style="74" customWidth="1"/>
    <col min="9480" max="9480" width="12.5703125" style="74" customWidth="1"/>
    <col min="9481" max="9481" width="10.140625" style="74" customWidth="1"/>
    <col min="9482" max="9482" width="11.140625" style="74" customWidth="1"/>
    <col min="9483" max="9483" width="13.42578125" style="74" customWidth="1"/>
    <col min="9484" max="9484" width="11.42578125" style="74" customWidth="1"/>
    <col min="9485" max="9485" width="10.140625" style="74" customWidth="1"/>
    <col min="9486" max="9486" width="12.85546875" style="74" customWidth="1"/>
    <col min="9487" max="9487" width="11" style="74" customWidth="1"/>
    <col min="9488" max="9488" width="10.85546875" style="74" customWidth="1"/>
    <col min="9489" max="9489" width="12.5703125" style="74" customWidth="1"/>
    <col min="9490" max="9490" width="11.140625" style="74" customWidth="1"/>
    <col min="9491" max="9491" width="10.42578125" style="74" customWidth="1"/>
    <col min="9492" max="9492" width="13.42578125" style="74" customWidth="1"/>
    <col min="9493" max="9493" width="10.140625" style="74" customWidth="1"/>
    <col min="9494" max="9729" width="9.140625" style="74"/>
    <col min="9730" max="9730" width="14.85546875" style="74" customWidth="1"/>
    <col min="9731" max="9731" width="47.85546875" style="74" customWidth="1"/>
    <col min="9732" max="9732" width="11.85546875" style="74" customWidth="1"/>
    <col min="9733" max="9733" width="13.5703125" style="74" customWidth="1"/>
    <col min="9734" max="9734" width="10.42578125" style="74" customWidth="1"/>
    <col min="9735" max="9735" width="11" style="74" customWidth="1"/>
    <col min="9736" max="9736" width="12.5703125" style="74" customWidth="1"/>
    <col min="9737" max="9737" width="10.140625" style="74" customWidth="1"/>
    <col min="9738" max="9738" width="11.140625" style="74" customWidth="1"/>
    <col min="9739" max="9739" width="13.42578125" style="74" customWidth="1"/>
    <col min="9740" max="9740" width="11.42578125" style="74" customWidth="1"/>
    <col min="9741" max="9741" width="10.140625" style="74" customWidth="1"/>
    <col min="9742" max="9742" width="12.85546875" style="74" customWidth="1"/>
    <col min="9743" max="9743" width="11" style="74" customWidth="1"/>
    <col min="9744" max="9744" width="10.85546875" style="74" customWidth="1"/>
    <col min="9745" max="9745" width="12.5703125" style="74" customWidth="1"/>
    <col min="9746" max="9746" width="11.140625" style="74" customWidth="1"/>
    <col min="9747" max="9747" width="10.42578125" style="74" customWidth="1"/>
    <col min="9748" max="9748" width="13.42578125" style="74" customWidth="1"/>
    <col min="9749" max="9749" width="10.140625" style="74" customWidth="1"/>
    <col min="9750" max="9985" width="9.140625" style="74"/>
    <col min="9986" max="9986" width="14.85546875" style="74" customWidth="1"/>
    <col min="9987" max="9987" width="47.85546875" style="74" customWidth="1"/>
    <col min="9988" max="9988" width="11.85546875" style="74" customWidth="1"/>
    <col min="9989" max="9989" width="13.5703125" style="74" customWidth="1"/>
    <col min="9990" max="9990" width="10.42578125" style="74" customWidth="1"/>
    <col min="9991" max="9991" width="11" style="74" customWidth="1"/>
    <col min="9992" max="9992" width="12.5703125" style="74" customWidth="1"/>
    <col min="9993" max="9993" width="10.140625" style="74" customWidth="1"/>
    <col min="9994" max="9994" width="11.140625" style="74" customWidth="1"/>
    <col min="9995" max="9995" width="13.42578125" style="74" customWidth="1"/>
    <col min="9996" max="9996" width="11.42578125" style="74" customWidth="1"/>
    <col min="9997" max="9997" width="10.140625" style="74" customWidth="1"/>
    <col min="9998" max="9998" width="12.85546875" style="74" customWidth="1"/>
    <col min="9999" max="9999" width="11" style="74" customWidth="1"/>
    <col min="10000" max="10000" width="10.85546875" style="74" customWidth="1"/>
    <col min="10001" max="10001" width="12.5703125" style="74" customWidth="1"/>
    <col min="10002" max="10002" width="11.140625" style="74" customWidth="1"/>
    <col min="10003" max="10003" width="10.42578125" style="74" customWidth="1"/>
    <col min="10004" max="10004" width="13.42578125" style="74" customWidth="1"/>
    <col min="10005" max="10005" width="10.140625" style="74" customWidth="1"/>
    <col min="10006" max="10241" width="9.140625" style="74"/>
    <col min="10242" max="10242" width="14.85546875" style="74" customWidth="1"/>
    <col min="10243" max="10243" width="47.85546875" style="74" customWidth="1"/>
    <col min="10244" max="10244" width="11.85546875" style="74" customWidth="1"/>
    <col min="10245" max="10245" width="13.5703125" style="74" customWidth="1"/>
    <col min="10246" max="10246" width="10.42578125" style="74" customWidth="1"/>
    <col min="10247" max="10247" width="11" style="74" customWidth="1"/>
    <col min="10248" max="10248" width="12.5703125" style="74" customWidth="1"/>
    <col min="10249" max="10249" width="10.140625" style="74" customWidth="1"/>
    <col min="10250" max="10250" width="11.140625" style="74" customWidth="1"/>
    <col min="10251" max="10251" width="13.42578125" style="74" customWidth="1"/>
    <col min="10252" max="10252" width="11.42578125" style="74" customWidth="1"/>
    <col min="10253" max="10253" width="10.140625" style="74" customWidth="1"/>
    <col min="10254" max="10254" width="12.85546875" style="74" customWidth="1"/>
    <col min="10255" max="10255" width="11" style="74" customWidth="1"/>
    <col min="10256" max="10256" width="10.85546875" style="74" customWidth="1"/>
    <col min="10257" max="10257" width="12.5703125" style="74" customWidth="1"/>
    <col min="10258" max="10258" width="11.140625" style="74" customWidth="1"/>
    <col min="10259" max="10259" width="10.42578125" style="74" customWidth="1"/>
    <col min="10260" max="10260" width="13.42578125" style="74" customWidth="1"/>
    <col min="10261" max="10261" width="10.140625" style="74" customWidth="1"/>
    <col min="10262" max="10497" width="9.140625" style="74"/>
    <col min="10498" max="10498" width="14.85546875" style="74" customWidth="1"/>
    <col min="10499" max="10499" width="47.85546875" style="74" customWidth="1"/>
    <col min="10500" max="10500" width="11.85546875" style="74" customWidth="1"/>
    <col min="10501" max="10501" width="13.5703125" style="74" customWidth="1"/>
    <col min="10502" max="10502" width="10.42578125" style="74" customWidth="1"/>
    <col min="10503" max="10503" width="11" style="74" customWidth="1"/>
    <col min="10504" max="10504" width="12.5703125" style="74" customWidth="1"/>
    <col min="10505" max="10505" width="10.140625" style="74" customWidth="1"/>
    <col min="10506" max="10506" width="11.140625" style="74" customWidth="1"/>
    <col min="10507" max="10507" width="13.42578125" style="74" customWidth="1"/>
    <col min="10508" max="10508" width="11.42578125" style="74" customWidth="1"/>
    <col min="10509" max="10509" width="10.140625" style="74" customWidth="1"/>
    <col min="10510" max="10510" width="12.85546875" style="74" customWidth="1"/>
    <col min="10511" max="10511" width="11" style="74" customWidth="1"/>
    <col min="10512" max="10512" width="10.85546875" style="74" customWidth="1"/>
    <col min="10513" max="10513" width="12.5703125" style="74" customWidth="1"/>
    <col min="10514" max="10514" width="11.140625" style="74" customWidth="1"/>
    <col min="10515" max="10515" width="10.42578125" style="74" customWidth="1"/>
    <col min="10516" max="10516" width="13.42578125" style="74" customWidth="1"/>
    <col min="10517" max="10517" width="10.140625" style="74" customWidth="1"/>
    <col min="10518" max="10753" width="9.140625" style="74"/>
    <col min="10754" max="10754" width="14.85546875" style="74" customWidth="1"/>
    <col min="10755" max="10755" width="47.85546875" style="74" customWidth="1"/>
    <col min="10756" max="10756" width="11.85546875" style="74" customWidth="1"/>
    <col min="10757" max="10757" width="13.5703125" style="74" customWidth="1"/>
    <col min="10758" max="10758" width="10.42578125" style="74" customWidth="1"/>
    <col min="10759" max="10759" width="11" style="74" customWidth="1"/>
    <col min="10760" max="10760" width="12.5703125" style="74" customWidth="1"/>
    <col min="10761" max="10761" width="10.140625" style="74" customWidth="1"/>
    <col min="10762" max="10762" width="11.140625" style="74" customWidth="1"/>
    <col min="10763" max="10763" width="13.42578125" style="74" customWidth="1"/>
    <col min="10764" max="10764" width="11.42578125" style="74" customWidth="1"/>
    <col min="10765" max="10765" width="10.140625" style="74" customWidth="1"/>
    <col min="10766" max="10766" width="12.85546875" style="74" customWidth="1"/>
    <col min="10767" max="10767" width="11" style="74" customWidth="1"/>
    <col min="10768" max="10768" width="10.85546875" style="74" customWidth="1"/>
    <col min="10769" max="10769" width="12.5703125" style="74" customWidth="1"/>
    <col min="10770" max="10770" width="11.140625" style="74" customWidth="1"/>
    <col min="10771" max="10771" width="10.42578125" style="74" customWidth="1"/>
    <col min="10772" max="10772" width="13.42578125" style="74" customWidth="1"/>
    <col min="10773" max="10773" width="10.140625" style="74" customWidth="1"/>
    <col min="10774" max="11009" width="9.140625" style="74"/>
    <col min="11010" max="11010" width="14.85546875" style="74" customWidth="1"/>
    <col min="11011" max="11011" width="47.85546875" style="74" customWidth="1"/>
    <col min="11012" max="11012" width="11.85546875" style="74" customWidth="1"/>
    <col min="11013" max="11013" width="13.5703125" style="74" customWidth="1"/>
    <col min="11014" max="11014" width="10.42578125" style="74" customWidth="1"/>
    <col min="11015" max="11015" width="11" style="74" customWidth="1"/>
    <col min="11016" max="11016" width="12.5703125" style="74" customWidth="1"/>
    <col min="11017" max="11017" width="10.140625" style="74" customWidth="1"/>
    <col min="11018" max="11018" width="11.140625" style="74" customWidth="1"/>
    <col min="11019" max="11019" width="13.42578125" style="74" customWidth="1"/>
    <col min="11020" max="11020" width="11.42578125" style="74" customWidth="1"/>
    <col min="11021" max="11021" width="10.140625" style="74" customWidth="1"/>
    <col min="11022" max="11022" width="12.85546875" style="74" customWidth="1"/>
    <col min="11023" max="11023" width="11" style="74" customWidth="1"/>
    <col min="11024" max="11024" width="10.85546875" style="74" customWidth="1"/>
    <col min="11025" max="11025" width="12.5703125" style="74" customWidth="1"/>
    <col min="11026" max="11026" width="11.140625" style="74" customWidth="1"/>
    <col min="11027" max="11027" width="10.42578125" style="74" customWidth="1"/>
    <col min="11028" max="11028" width="13.42578125" style="74" customWidth="1"/>
    <col min="11029" max="11029" width="10.140625" style="74" customWidth="1"/>
    <col min="11030" max="11265" width="9.140625" style="74"/>
    <col min="11266" max="11266" width="14.85546875" style="74" customWidth="1"/>
    <col min="11267" max="11267" width="47.85546875" style="74" customWidth="1"/>
    <col min="11268" max="11268" width="11.85546875" style="74" customWidth="1"/>
    <col min="11269" max="11269" width="13.5703125" style="74" customWidth="1"/>
    <col min="11270" max="11270" width="10.42578125" style="74" customWidth="1"/>
    <col min="11271" max="11271" width="11" style="74" customWidth="1"/>
    <col min="11272" max="11272" width="12.5703125" style="74" customWidth="1"/>
    <col min="11273" max="11273" width="10.140625" style="74" customWidth="1"/>
    <col min="11274" max="11274" width="11.140625" style="74" customWidth="1"/>
    <col min="11275" max="11275" width="13.42578125" style="74" customWidth="1"/>
    <col min="11276" max="11276" width="11.42578125" style="74" customWidth="1"/>
    <col min="11277" max="11277" width="10.140625" style="74" customWidth="1"/>
    <col min="11278" max="11278" width="12.85546875" style="74" customWidth="1"/>
    <col min="11279" max="11279" width="11" style="74" customWidth="1"/>
    <col min="11280" max="11280" width="10.85546875" style="74" customWidth="1"/>
    <col min="11281" max="11281" width="12.5703125" style="74" customWidth="1"/>
    <col min="11282" max="11282" width="11.140625" style="74" customWidth="1"/>
    <col min="11283" max="11283" width="10.42578125" style="74" customWidth="1"/>
    <col min="11284" max="11284" width="13.42578125" style="74" customWidth="1"/>
    <col min="11285" max="11285" width="10.140625" style="74" customWidth="1"/>
    <col min="11286" max="11521" width="9.140625" style="74"/>
    <col min="11522" max="11522" width="14.85546875" style="74" customWidth="1"/>
    <col min="11523" max="11523" width="47.85546875" style="74" customWidth="1"/>
    <col min="11524" max="11524" width="11.85546875" style="74" customWidth="1"/>
    <col min="11525" max="11525" width="13.5703125" style="74" customWidth="1"/>
    <col min="11526" max="11526" width="10.42578125" style="74" customWidth="1"/>
    <col min="11527" max="11527" width="11" style="74" customWidth="1"/>
    <col min="11528" max="11528" width="12.5703125" style="74" customWidth="1"/>
    <col min="11529" max="11529" width="10.140625" style="74" customWidth="1"/>
    <col min="11530" max="11530" width="11.140625" style="74" customWidth="1"/>
    <col min="11531" max="11531" width="13.42578125" style="74" customWidth="1"/>
    <col min="11532" max="11532" width="11.42578125" style="74" customWidth="1"/>
    <col min="11533" max="11533" width="10.140625" style="74" customWidth="1"/>
    <col min="11534" max="11534" width="12.85546875" style="74" customWidth="1"/>
    <col min="11535" max="11535" width="11" style="74" customWidth="1"/>
    <col min="11536" max="11536" width="10.85546875" style="74" customWidth="1"/>
    <col min="11537" max="11537" width="12.5703125" style="74" customWidth="1"/>
    <col min="11538" max="11538" width="11.140625" style="74" customWidth="1"/>
    <col min="11539" max="11539" width="10.42578125" style="74" customWidth="1"/>
    <col min="11540" max="11540" width="13.42578125" style="74" customWidth="1"/>
    <col min="11541" max="11541" width="10.140625" style="74" customWidth="1"/>
    <col min="11542" max="11777" width="9.140625" style="74"/>
    <col min="11778" max="11778" width="14.85546875" style="74" customWidth="1"/>
    <col min="11779" max="11779" width="47.85546875" style="74" customWidth="1"/>
    <col min="11780" max="11780" width="11.85546875" style="74" customWidth="1"/>
    <col min="11781" max="11781" width="13.5703125" style="74" customWidth="1"/>
    <col min="11782" max="11782" width="10.42578125" style="74" customWidth="1"/>
    <col min="11783" max="11783" width="11" style="74" customWidth="1"/>
    <col min="11784" max="11784" width="12.5703125" style="74" customWidth="1"/>
    <col min="11785" max="11785" width="10.140625" style="74" customWidth="1"/>
    <col min="11786" max="11786" width="11.140625" style="74" customWidth="1"/>
    <col min="11787" max="11787" width="13.42578125" style="74" customWidth="1"/>
    <col min="11788" max="11788" width="11.42578125" style="74" customWidth="1"/>
    <col min="11789" max="11789" width="10.140625" style="74" customWidth="1"/>
    <col min="11790" max="11790" width="12.85546875" style="74" customWidth="1"/>
    <col min="11791" max="11791" width="11" style="74" customWidth="1"/>
    <col min="11792" max="11792" width="10.85546875" style="74" customWidth="1"/>
    <col min="11793" max="11793" width="12.5703125" style="74" customWidth="1"/>
    <col min="11794" max="11794" width="11.140625" style="74" customWidth="1"/>
    <col min="11795" max="11795" width="10.42578125" style="74" customWidth="1"/>
    <col min="11796" max="11796" width="13.42578125" style="74" customWidth="1"/>
    <col min="11797" max="11797" width="10.140625" style="74" customWidth="1"/>
    <col min="11798" max="12033" width="9.140625" style="74"/>
    <col min="12034" max="12034" width="14.85546875" style="74" customWidth="1"/>
    <col min="12035" max="12035" width="47.85546875" style="74" customWidth="1"/>
    <col min="12036" max="12036" width="11.85546875" style="74" customWidth="1"/>
    <col min="12037" max="12037" width="13.5703125" style="74" customWidth="1"/>
    <col min="12038" max="12038" width="10.42578125" style="74" customWidth="1"/>
    <col min="12039" max="12039" width="11" style="74" customWidth="1"/>
    <col min="12040" max="12040" width="12.5703125" style="74" customWidth="1"/>
    <col min="12041" max="12041" width="10.140625" style="74" customWidth="1"/>
    <col min="12042" max="12042" width="11.140625" style="74" customWidth="1"/>
    <col min="12043" max="12043" width="13.42578125" style="74" customWidth="1"/>
    <col min="12044" max="12044" width="11.42578125" style="74" customWidth="1"/>
    <col min="12045" max="12045" width="10.140625" style="74" customWidth="1"/>
    <col min="12046" max="12046" width="12.85546875" style="74" customWidth="1"/>
    <col min="12047" max="12047" width="11" style="74" customWidth="1"/>
    <col min="12048" max="12048" width="10.85546875" style="74" customWidth="1"/>
    <col min="12049" max="12049" width="12.5703125" style="74" customWidth="1"/>
    <col min="12050" max="12050" width="11.140625" style="74" customWidth="1"/>
    <col min="12051" max="12051" width="10.42578125" style="74" customWidth="1"/>
    <col min="12052" max="12052" width="13.42578125" style="74" customWidth="1"/>
    <col min="12053" max="12053" width="10.140625" style="74" customWidth="1"/>
    <col min="12054" max="12289" width="9.140625" style="74"/>
    <col min="12290" max="12290" width="14.85546875" style="74" customWidth="1"/>
    <col min="12291" max="12291" width="47.85546875" style="74" customWidth="1"/>
    <col min="12292" max="12292" width="11.85546875" style="74" customWidth="1"/>
    <col min="12293" max="12293" width="13.5703125" style="74" customWidth="1"/>
    <col min="12294" max="12294" width="10.42578125" style="74" customWidth="1"/>
    <col min="12295" max="12295" width="11" style="74" customWidth="1"/>
    <col min="12296" max="12296" width="12.5703125" style="74" customWidth="1"/>
    <col min="12297" max="12297" width="10.140625" style="74" customWidth="1"/>
    <col min="12298" max="12298" width="11.140625" style="74" customWidth="1"/>
    <col min="12299" max="12299" width="13.42578125" style="74" customWidth="1"/>
    <col min="12300" max="12300" width="11.42578125" style="74" customWidth="1"/>
    <col min="12301" max="12301" width="10.140625" style="74" customWidth="1"/>
    <col min="12302" max="12302" width="12.85546875" style="74" customWidth="1"/>
    <col min="12303" max="12303" width="11" style="74" customWidth="1"/>
    <col min="12304" max="12304" width="10.85546875" style="74" customWidth="1"/>
    <col min="12305" max="12305" width="12.5703125" style="74" customWidth="1"/>
    <col min="12306" max="12306" width="11.140625" style="74" customWidth="1"/>
    <col min="12307" max="12307" width="10.42578125" style="74" customWidth="1"/>
    <col min="12308" max="12308" width="13.42578125" style="74" customWidth="1"/>
    <col min="12309" max="12309" width="10.140625" style="74" customWidth="1"/>
    <col min="12310" max="12545" width="9.140625" style="74"/>
    <col min="12546" max="12546" width="14.85546875" style="74" customWidth="1"/>
    <col min="12547" max="12547" width="47.85546875" style="74" customWidth="1"/>
    <col min="12548" max="12548" width="11.85546875" style="74" customWidth="1"/>
    <col min="12549" max="12549" width="13.5703125" style="74" customWidth="1"/>
    <col min="12550" max="12550" width="10.42578125" style="74" customWidth="1"/>
    <col min="12551" max="12551" width="11" style="74" customWidth="1"/>
    <col min="12552" max="12552" width="12.5703125" style="74" customWidth="1"/>
    <col min="12553" max="12553" width="10.140625" style="74" customWidth="1"/>
    <col min="12554" max="12554" width="11.140625" style="74" customWidth="1"/>
    <col min="12555" max="12555" width="13.42578125" style="74" customWidth="1"/>
    <col min="12556" max="12556" width="11.42578125" style="74" customWidth="1"/>
    <col min="12557" max="12557" width="10.140625" style="74" customWidth="1"/>
    <col min="12558" max="12558" width="12.85546875" style="74" customWidth="1"/>
    <col min="12559" max="12559" width="11" style="74" customWidth="1"/>
    <col min="12560" max="12560" width="10.85546875" style="74" customWidth="1"/>
    <col min="12561" max="12561" width="12.5703125" style="74" customWidth="1"/>
    <col min="12562" max="12562" width="11.140625" style="74" customWidth="1"/>
    <col min="12563" max="12563" width="10.42578125" style="74" customWidth="1"/>
    <col min="12564" max="12564" width="13.42578125" style="74" customWidth="1"/>
    <col min="12565" max="12565" width="10.140625" style="74" customWidth="1"/>
    <col min="12566" max="12801" width="9.140625" style="74"/>
    <col min="12802" max="12802" width="14.85546875" style="74" customWidth="1"/>
    <col min="12803" max="12803" width="47.85546875" style="74" customWidth="1"/>
    <col min="12804" max="12804" width="11.85546875" style="74" customWidth="1"/>
    <col min="12805" max="12805" width="13.5703125" style="74" customWidth="1"/>
    <col min="12806" max="12806" width="10.42578125" style="74" customWidth="1"/>
    <col min="12807" max="12807" width="11" style="74" customWidth="1"/>
    <col min="12808" max="12808" width="12.5703125" style="74" customWidth="1"/>
    <col min="12809" max="12809" width="10.140625" style="74" customWidth="1"/>
    <col min="12810" max="12810" width="11.140625" style="74" customWidth="1"/>
    <col min="12811" max="12811" width="13.42578125" style="74" customWidth="1"/>
    <col min="12812" max="12812" width="11.42578125" style="74" customWidth="1"/>
    <col min="12813" max="12813" width="10.140625" style="74" customWidth="1"/>
    <col min="12814" max="12814" width="12.85546875" style="74" customWidth="1"/>
    <col min="12815" max="12815" width="11" style="74" customWidth="1"/>
    <col min="12816" max="12816" width="10.85546875" style="74" customWidth="1"/>
    <col min="12817" max="12817" width="12.5703125" style="74" customWidth="1"/>
    <col min="12818" max="12818" width="11.140625" style="74" customWidth="1"/>
    <col min="12819" max="12819" width="10.42578125" style="74" customWidth="1"/>
    <col min="12820" max="12820" width="13.42578125" style="74" customWidth="1"/>
    <col min="12821" max="12821" width="10.140625" style="74" customWidth="1"/>
    <col min="12822" max="13057" width="9.140625" style="74"/>
    <col min="13058" max="13058" width="14.85546875" style="74" customWidth="1"/>
    <col min="13059" max="13059" width="47.85546875" style="74" customWidth="1"/>
    <col min="13060" max="13060" width="11.85546875" style="74" customWidth="1"/>
    <col min="13061" max="13061" width="13.5703125" style="74" customWidth="1"/>
    <col min="13062" max="13062" width="10.42578125" style="74" customWidth="1"/>
    <col min="13063" max="13063" width="11" style="74" customWidth="1"/>
    <col min="13064" max="13064" width="12.5703125" style="74" customWidth="1"/>
    <col min="13065" max="13065" width="10.140625" style="74" customWidth="1"/>
    <col min="13066" max="13066" width="11.140625" style="74" customWidth="1"/>
    <col min="13067" max="13067" width="13.42578125" style="74" customWidth="1"/>
    <col min="13068" max="13068" width="11.42578125" style="74" customWidth="1"/>
    <col min="13069" max="13069" width="10.140625" style="74" customWidth="1"/>
    <col min="13070" max="13070" width="12.85546875" style="74" customWidth="1"/>
    <col min="13071" max="13071" width="11" style="74" customWidth="1"/>
    <col min="13072" max="13072" width="10.85546875" style="74" customWidth="1"/>
    <col min="13073" max="13073" width="12.5703125" style="74" customWidth="1"/>
    <col min="13074" max="13074" width="11.140625" style="74" customWidth="1"/>
    <col min="13075" max="13075" width="10.42578125" style="74" customWidth="1"/>
    <col min="13076" max="13076" width="13.42578125" style="74" customWidth="1"/>
    <col min="13077" max="13077" width="10.140625" style="74" customWidth="1"/>
    <col min="13078" max="13313" width="9.140625" style="74"/>
    <col min="13314" max="13314" width="14.85546875" style="74" customWidth="1"/>
    <col min="13315" max="13315" width="47.85546875" style="74" customWidth="1"/>
    <col min="13316" max="13316" width="11.85546875" style="74" customWidth="1"/>
    <col min="13317" max="13317" width="13.5703125" style="74" customWidth="1"/>
    <col min="13318" max="13318" width="10.42578125" style="74" customWidth="1"/>
    <col min="13319" max="13319" width="11" style="74" customWidth="1"/>
    <col min="13320" max="13320" width="12.5703125" style="74" customWidth="1"/>
    <col min="13321" max="13321" width="10.140625" style="74" customWidth="1"/>
    <col min="13322" max="13322" width="11.140625" style="74" customWidth="1"/>
    <col min="13323" max="13323" width="13.42578125" style="74" customWidth="1"/>
    <col min="13324" max="13324" width="11.42578125" style="74" customWidth="1"/>
    <col min="13325" max="13325" width="10.140625" style="74" customWidth="1"/>
    <col min="13326" max="13326" width="12.85546875" style="74" customWidth="1"/>
    <col min="13327" max="13327" width="11" style="74" customWidth="1"/>
    <col min="13328" max="13328" width="10.85546875" style="74" customWidth="1"/>
    <col min="13329" max="13329" width="12.5703125" style="74" customWidth="1"/>
    <col min="13330" max="13330" width="11.140625" style="74" customWidth="1"/>
    <col min="13331" max="13331" width="10.42578125" style="74" customWidth="1"/>
    <col min="13332" max="13332" width="13.42578125" style="74" customWidth="1"/>
    <col min="13333" max="13333" width="10.140625" style="74" customWidth="1"/>
    <col min="13334" max="13569" width="9.140625" style="74"/>
    <col min="13570" max="13570" width="14.85546875" style="74" customWidth="1"/>
    <col min="13571" max="13571" width="47.85546875" style="74" customWidth="1"/>
    <col min="13572" max="13572" width="11.85546875" style="74" customWidth="1"/>
    <col min="13573" max="13573" width="13.5703125" style="74" customWidth="1"/>
    <col min="13574" max="13574" width="10.42578125" style="74" customWidth="1"/>
    <col min="13575" max="13575" width="11" style="74" customWidth="1"/>
    <col min="13576" max="13576" width="12.5703125" style="74" customWidth="1"/>
    <col min="13577" max="13577" width="10.140625" style="74" customWidth="1"/>
    <col min="13578" max="13578" width="11.140625" style="74" customWidth="1"/>
    <col min="13579" max="13579" width="13.42578125" style="74" customWidth="1"/>
    <col min="13580" max="13580" width="11.42578125" style="74" customWidth="1"/>
    <col min="13581" max="13581" width="10.140625" style="74" customWidth="1"/>
    <col min="13582" max="13582" width="12.85546875" style="74" customWidth="1"/>
    <col min="13583" max="13583" width="11" style="74" customWidth="1"/>
    <col min="13584" max="13584" width="10.85546875" style="74" customWidth="1"/>
    <col min="13585" max="13585" width="12.5703125" style="74" customWidth="1"/>
    <col min="13586" max="13586" width="11.140625" style="74" customWidth="1"/>
    <col min="13587" max="13587" width="10.42578125" style="74" customWidth="1"/>
    <col min="13588" max="13588" width="13.42578125" style="74" customWidth="1"/>
    <col min="13589" max="13589" width="10.140625" style="74" customWidth="1"/>
    <col min="13590" max="13825" width="9.140625" style="74"/>
    <col min="13826" max="13826" width="14.85546875" style="74" customWidth="1"/>
    <col min="13827" max="13827" width="47.85546875" style="74" customWidth="1"/>
    <col min="13828" max="13828" width="11.85546875" style="74" customWidth="1"/>
    <col min="13829" max="13829" width="13.5703125" style="74" customWidth="1"/>
    <col min="13830" max="13830" width="10.42578125" style="74" customWidth="1"/>
    <col min="13831" max="13831" width="11" style="74" customWidth="1"/>
    <col min="13832" max="13832" width="12.5703125" style="74" customWidth="1"/>
    <col min="13833" max="13833" width="10.140625" style="74" customWidth="1"/>
    <col min="13834" max="13834" width="11.140625" style="74" customWidth="1"/>
    <col min="13835" max="13835" width="13.42578125" style="74" customWidth="1"/>
    <col min="13836" max="13836" width="11.42578125" style="74" customWidth="1"/>
    <col min="13837" max="13837" width="10.140625" style="74" customWidth="1"/>
    <col min="13838" max="13838" width="12.85546875" style="74" customWidth="1"/>
    <col min="13839" max="13839" width="11" style="74" customWidth="1"/>
    <col min="13840" max="13840" width="10.85546875" style="74" customWidth="1"/>
    <col min="13841" max="13841" width="12.5703125" style="74" customWidth="1"/>
    <col min="13842" max="13842" width="11.140625" style="74" customWidth="1"/>
    <col min="13843" max="13843" width="10.42578125" style="74" customWidth="1"/>
    <col min="13844" max="13844" width="13.42578125" style="74" customWidth="1"/>
    <col min="13845" max="13845" width="10.140625" style="74" customWidth="1"/>
    <col min="13846" max="14081" width="9.140625" style="74"/>
    <col min="14082" max="14082" width="14.85546875" style="74" customWidth="1"/>
    <col min="14083" max="14083" width="47.85546875" style="74" customWidth="1"/>
    <col min="14084" max="14084" width="11.85546875" style="74" customWidth="1"/>
    <col min="14085" max="14085" width="13.5703125" style="74" customWidth="1"/>
    <col min="14086" max="14086" width="10.42578125" style="74" customWidth="1"/>
    <col min="14087" max="14087" width="11" style="74" customWidth="1"/>
    <col min="14088" max="14088" width="12.5703125" style="74" customWidth="1"/>
    <col min="14089" max="14089" width="10.140625" style="74" customWidth="1"/>
    <col min="14090" max="14090" width="11.140625" style="74" customWidth="1"/>
    <col min="14091" max="14091" width="13.42578125" style="74" customWidth="1"/>
    <col min="14092" max="14092" width="11.42578125" style="74" customWidth="1"/>
    <col min="14093" max="14093" width="10.140625" style="74" customWidth="1"/>
    <col min="14094" max="14094" width="12.85546875" style="74" customWidth="1"/>
    <col min="14095" max="14095" width="11" style="74" customWidth="1"/>
    <col min="14096" max="14096" width="10.85546875" style="74" customWidth="1"/>
    <col min="14097" max="14097" width="12.5703125" style="74" customWidth="1"/>
    <col min="14098" max="14098" width="11.140625" style="74" customWidth="1"/>
    <col min="14099" max="14099" width="10.42578125" style="74" customWidth="1"/>
    <col min="14100" max="14100" width="13.42578125" style="74" customWidth="1"/>
    <col min="14101" max="14101" width="10.140625" style="74" customWidth="1"/>
    <col min="14102" max="14337" width="9.140625" style="74"/>
    <col min="14338" max="14338" width="14.85546875" style="74" customWidth="1"/>
    <col min="14339" max="14339" width="47.85546875" style="74" customWidth="1"/>
    <col min="14340" max="14340" width="11.85546875" style="74" customWidth="1"/>
    <col min="14341" max="14341" width="13.5703125" style="74" customWidth="1"/>
    <col min="14342" max="14342" width="10.42578125" style="74" customWidth="1"/>
    <col min="14343" max="14343" width="11" style="74" customWidth="1"/>
    <col min="14344" max="14344" width="12.5703125" style="74" customWidth="1"/>
    <col min="14345" max="14345" width="10.140625" style="74" customWidth="1"/>
    <col min="14346" max="14346" width="11.140625" style="74" customWidth="1"/>
    <col min="14347" max="14347" width="13.42578125" style="74" customWidth="1"/>
    <col min="14348" max="14348" width="11.42578125" style="74" customWidth="1"/>
    <col min="14349" max="14349" width="10.140625" style="74" customWidth="1"/>
    <col min="14350" max="14350" width="12.85546875" style="74" customWidth="1"/>
    <col min="14351" max="14351" width="11" style="74" customWidth="1"/>
    <col min="14352" max="14352" width="10.85546875" style="74" customWidth="1"/>
    <col min="14353" max="14353" width="12.5703125" style="74" customWidth="1"/>
    <col min="14354" max="14354" width="11.140625" style="74" customWidth="1"/>
    <col min="14355" max="14355" width="10.42578125" style="74" customWidth="1"/>
    <col min="14356" max="14356" width="13.42578125" style="74" customWidth="1"/>
    <col min="14357" max="14357" width="10.140625" style="74" customWidth="1"/>
    <col min="14358" max="14593" width="9.140625" style="74"/>
    <col min="14594" max="14594" width="14.85546875" style="74" customWidth="1"/>
    <col min="14595" max="14595" width="47.85546875" style="74" customWidth="1"/>
    <col min="14596" max="14596" width="11.85546875" style="74" customWidth="1"/>
    <col min="14597" max="14597" width="13.5703125" style="74" customWidth="1"/>
    <col min="14598" max="14598" width="10.42578125" style="74" customWidth="1"/>
    <col min="14599" max="14599" width="11" style="74" customWidth="1"/>
    <col min="14600" max="14600" width="12.5703125" style="74" customWidth="1"/>
    <col min="14601" max="14601" width="10.140625" style="74" customWidth="1"/>
    <col min="14602" max="14602" width="11.140625" style="74" customWidth="1"/>
    <col min="14603" max="14603" width="13.42578125" style="74" customWidth="1"/>
    <col min="14604" max="14604" width="11.42578125" style="74" customWidth="1"/>
    <col min="14605" max="14605" width="10.140625" style="74" customWidth="1"/>
    <col min="14606" max="14606" width="12.85546875" style="74" customWidth="1"/>
    <col min="14607" max="14607" width="11" style="74" customWidth="1"/>
    <col min="14608" max="14608" width="10.85546875" style="74" customWidth="1"/>
    <col min="14609" max="14609" width="12.5703125" style="74" customWidth="1"/>
    <col min="14610" max="14610" width="11.140625" style="74" customWidth="1"/>
    <col min="14611" max="14611" width="10.42578125" style="74" customWidth="1"/>
    <col min="14612" max="14612" width="13.42578125" style="74" customWidth="1"/>
    <col min="14613" max="14613" width="10.140625" style="74" customWidth="1"/>
    <col min="14614" max="14849" width="9.140625" style="74"/>
    <col min="14850" max="14850" width="14.85546875" style="74" customWidth="1"/>
    <col min="14851" max="14851" width="47.85546875" style="74" customWidth="1"/>
    <col min="14852" max="14852" width="11.85546875" style="74" customWidth="1"/>
    <col min="14853" max="14853" width="13.5703125" style="74" customWidth="1"/>
    <col min="14854" max="14854" width="10.42578125" style="74" customWidth="1"/>
    <col min="14855" max="14855" width="11" style="74" customWidth="1"/>
    <col min="14856" max="14856" width="12.5703125" style="74" customWidth="1"/>
    <col min="14857" max="14857" width="10.140625" style="74" customWidth="1"/>
    <col min="14858" max="14858" width="11.140625" style="74" customWidth="1"/>
    <col min="14859" max="14859" width="13.42578125" style="74" customWidth="1"/>
    <col min="14860" max="14860" width="11.42578125" style="74" customWidth="1"/>
    <col min="14861" max="14861" width="10.140625" style="74" customWidth="1"/>
    <col min="14862" max="14862" width="12.85546875" style="74" customWidth="1"/>
    <col min="14863" max="14863" width="11" style="74" customWidth="1"/>
    <col min="14864" max="14864" width="10.85546875" style="74" customWidth="1"/>
    <col min="14865" max="14865" width="12.5703125" style="74" customWidth="1"/>
    <col min="14866" max="14866" width="11.140625" style="74" customWidth="1"/>
    <col min="14867" max="14867" width="10.42578125" style="74" customWidth="1"/>
    <col min="14868" max="14868" width="13.42578125" style="74" customWidth="1"/>
    <col min="14869" max="14869" width="10.140625" style="74" customWidth="1"/>
    <col min="14870" max="15105" width="9.140625" style="74"/>
    <col min="15106" max="15106" width="14.85546875" style="74" customWidth="1"/>
    <col min="15107" max="15107" width="47.85546875" style="74" customWidth="1"/>
    <col min="15108" max="15108" width="11.85546875" style="74" customWidth="1"/>
    <col min="15109" max="15109" width="13.5703125" style="74" customWidth="1"/>
    <col min="15110" max="15110" width="10.42578125" style="74" customWidth="1"/>
    <col min="15111" max="15111" width="11" style="74" customWidth="1"/>
    <col min="15112" max="15112" width="12.5703125" style="74" customWidth="1"/>
    <col min="15113" max="15113" width="10.140625" style="74" customWidth="1"/>
    <col min="15114" max="15114" width="11.140625" style="74" customWidth="1"/>
    <col min="15115" max="15115" width="13.42578125" style="74" customWidth="1"/>
    <col min="15116" max="15116" width="11.42578125" style="74" customWidth="1"/>
    <col min="15117" max="15117" width="10.140625" style="74" customWidth="1"/>
    <col min="15118" max="15118" width="12.85546875" style="74" customWidth="1"/>
    <col min="15119" max="15119" width="11" style="74" customWidth="1"/>
    <col min="15120" max="15120" width="10.85546875" style="74" customWidth="1"/>
    <col min="15121" max="15121" width="12.5703125" style="74" customWidth="1"/>
    <col min="15122" max="15122" width="11.140625" style="74" customWidth="1"/>
    <col min="15123" max="15123" width="10.42578125" style="74" customWidth="1"/>
    <col min="15124" max="15124" width="13.42578125" style="74" customWidth="1"/>
    <col min="15125" max="15125" width="10.140625" style="74" customWidth="1"/>
    <col min="15126" max="15361" width="9.140625" style="74"/>
    <col min="15362" max="15362" width="14.85546875" style="74" customWidth="1"/>
    <col min="15363" max="15363" width="47.85546875" style="74" customWidth="1"/>
    <col min="15364" max="15364" width="11.85546875" style="74" customWidth="1"/>
    <col min="15365" max="15365" width="13.5703125" style="74" customWidth="1"/>
    <col min="15366" max="15366" width="10.42578125" style="74" customWidth="1"/>
    <col min="15367" max="15367" width="11" style="74" customWidth="1"/>
    <col min="15368" max="15368" width="12.5703125" style="74" customWidth="1"/>
    <col min="15369" max="15369" width="10.140625" style="74" customWidth="1"/>
    <col min="15370" max="15370" width="11.140625" style="74" customWidth="1"/>
    <col min="15371" max="15371" width="13.42578125" style="74" customWidth="1"/>
    <col min="15372" max="15372" width="11.42578125" style="74" customWidth="1"/>
    <col min="15373" max="15373" width="10.140625" style="74" customWidth="1"/>
    <col min="15374" max="15374" width="12.85546875" style="74" customWidth="1"/>
    <col min="15375" max="15375" width="11" style="74" customWidth="1"/>
    <col min="15376" max="15376" width="10.85546875" style="74" customWidth="1"/>
    <col min="15377" max="15377" width="12.5703125" style="74" customWidth="1"/>
    <col min="15378" max="15378" width="11.140625" style="74" customWidth="1"/>
    <col min="15379" max="15379" width="10.42578125" style="74" customWidth="1"/>
    <col min="15380" max="15380" width="13.42578125" style="74" customWidth="1"/>
    <col min="15381" max="15381" width="10.140625" style="74" customWidth="1"/>
    <col min="15382" max="15617" width="9.140625" style="74"/>
    <col min="15618" max="15618" width="14.85546875" style="74" customWidth="1"/>
    <col min="15619" max="15619" width="47.85546875" style="74" customWidth="1"/>
    <col min="15620" max="15620" width="11.85546875" style="74" customWidth="1"/>
    <col min="15621" max="15621" width="13.5703125" style="74" customWidth="1"/>
    <col min="15622" max="15622" width="10.42578125" style="74" customWidth="1"/>
    <col min="15623" max="15623" width="11" style="74" customWidth="1"/>
    <col min="15624" max="15624" width="12.5703125" style="74" customWidth="1"/>
    <col min="15625" max="15625" width="10.140625" style="74" customWidth="1"/>
    <col min="15626" max="15626" width="11.140625" style="74" customWidth="1"/>
    <col min="15627" max="15627" width="13.42578125" style="74" customWidth="1"/>
    <col min="15628" max="15628" width="11.42578125" style="74" customWidth="1"/>
    <col min="15629" max="15629" width="10.140625" style="74" customWidth="1"/>
    <col min="15630" max="15630" width="12.85546875" style="74" customWidth="1"/>
    <col min="15631" max="15631" width="11" style="74" customWidth="1"/>
    <col min="15632" max="15632" width="10.85546875" style="74" customWidth="1"/>
    <col min="15633" max="15633" width="12.5703125" style="74" customWidth="1"/>
    <col min="15634" max="15634" width="11.140625" style="74" customWidth="1"/>
    <col min="15635" max="15635" width="10.42578125" style="74" customWidth="1"/>
    <col min="15636" max="15636" width="13.42578125" style="74" customWidth="1"/>
    <col min="15637" max="15637" width="10.140625" style="74" customWidth="1"/>
    <col min="15638" max="15873" width="9.140625" style="74"/>
    <col min="15874" max="15874" width="14.85546875" style="74" customWidth="1"/>
    <col min="15875" max="15875" width="47.85546875" style="74" customWidth="1"/>
    <col min="15876" max="15876" width="11.85546875" style="74" customWidth="1"/>
    <col min="15877" max="15877" width="13.5703125" style="74" customWidth="1"/>
    <col min="15878" max="15878" width="10.42578125" style="74" customWidth="1"/>
    <col min="15879" max="15879" width="11" style="74" customWidth="1"/>
    <col min="15880" max="15880" width="12.5703125" style="74" customWidth="1"/>
    <col min="15881" max="15881" width="10.140625" style="74" customWidth="1"/>
    <col min="15882" max="15882" width="11.140625" style="74" customWidth="1"/>
    <col min="15883" max="15883" width="13.42578125" style="74" customWidth="1"/>
    <col min="15884" max="15884" width="11.42578125" style="74" customWidth="1"/>
    <col min="15885" max="15885" width="10.140625" style="74" customWidth="1"/>
    <col min="15886" max="15886" width="12.85546875" style="74" customWidth="1"/>
    <col min="15887" max="15887" width="11" style="74" customWidth="1"/>
    <col min="15888" max="15888" width="10.85546875" style="74" customWidth="1"/>
    <col min="15889" max="15889" width="12.5703125" style="74" customWidth="1"/>
    <col min="15890" max="15890" width="11.140625" style="74" customWidth="1"/>
    <col min="15891" max="15891" width="10.42578125" style="74" customWidth="1"/>
    <col min="15892" max="15892" width="13.42578125" style="74" customWidth="1"/>
    <col min="15893" max="15893" width="10.140625" style="74" customWidth="1"/>
    <col min="15894" max="16129" width="9.140625" style="74"/>
    <col min="16130" max="16130" width="14.85546875" style="74" customWidth="1"/>
    <col min="16131" max="16131" width="47.85546875" style="74" customWidth="1"/>
    <col min="16132" max="16132" width="11.85546875" style="74" customWidth="1"/>
    <col min="16133" max="16133" width="13.5703125" style="74" customWidth="1"/>
    <col min="16134" max="16134" width="10.42578125" style="74" customWidth="1"/>
    <col min="16135" max="16135" width="11" style="74" customWidth="1"/>
    <col min="16136" max="16136" width="12.5703125" style="74" customWidth="1"/>
    <col min="16137" max="16137" width="10.140625" style="74" customWidth="1"/>
    <col min="16138" max="16138" width="11.140625" style="74" customWidth="1"/>
    <col min="16139" max="16139" width="13.42578125" style="74" customWidth="1"/>
    <col min="16140" max="16140" width="11.42578125" style="74" customWidth="1"/>
    <col min="16141" max="16141" width="10.140625" style="74" customWidth="1"/>
    <col min="16142" max="16142" width="12.85546875" style="74" customWidth="1"/>
    <col min="16143" max="16143" width="11" style="74" customWidth="1"/>
    <col min="16144" max="16144" width="10.85546875" style="74" customWidth="1"/>
    <col min="16145" max="16145" width="12.5703125" style="74" customWidth="1"/>
    <col min="16146" max="16146" width="11.140625" style="74" customWidth="1"/>
    <col min="16147" max="16147" width="10.42578125" style="74" customWidth="1"/>
    <col min="16148" max="16148" width="13.42578125" style="74" customWidth="1"/>
    <col min="16149" max="16149" width="10.140625" style="74" customWidth="1"/>
    <col min="16150" max="16384" width="9.140625" style="74"/>
  </cols>
  <sheetData>
    <row r="1" spans="2:21" s="91" customFormat="1" ht="18.75" customHeight="1" x14ac:dyDescent="0.2"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  <c r="P1" s="3871"/>
      <c r="Q1" s="3871"/>
      <c r="R1" s="3871"/>
      <c r="S1" s="3871"/>
      <c r="T1" s="3871"/>
      <c r="U1" s="3871"/>
    </row>
    <row r="2" spans="2:21" s="91" customFormat="1" x14ac:dyDescent="0.2">
      <c r="B2" s="3871"/>
      <c r="C2" s="3871"/>
      <c r="D2" s="3871"/>
      <c r="E2" s="3871"/>
      <c r="F2" s="3871"/>
      <c r="G2" s="3871"/>
      <c r="H2" s="3871"/>
      <c r="I2" s="3871"/>
      <c r="J2" s="3871"/>
      <c r="K2" s="3871"/>
      <c r="L2" s="3871"/>
      <c r="M2" s="3871"/>
      <c r="N2" s="3871"/>
      <c r="O2" s="3871"/>
      <c r="P2" s="3871"/>
      <c r="Q2" s="3871"/>
      <c r="R2" s="3871"/>
      <c r="S2" s="3871"/>
      <c r="T2" s="3871"/>
      <c r="U2" s="3871"/>
    </row>
    <row r="3" spans="2:21" s="91" customFormat="1" ht="18.75" customHeight="1" x14ac:dyDescent="0.2">
      <c r="B3" s="3875" t="s">
        <v>240</v>
      </c>
      <c r="C3" s="3875"/>
      <c r="D3" s="3875"/>
      <c r="E3" s="3875"/>
      <c r="F3" s="3875"/>
      <c r="G3" s="3875"/>
      <c r="H3" s="3875"/>
      <c r="I3" s="3871" t="str">
        <f>[2]СПО!F3</f>
        <v>01.10.2020 г.</v>
      </c>
      <c r="J3" s="3871"/>
      <c r="K3" s="3872" t="s">
        <v>238</v>
      </c>
      <c r="L3" s="3872"/>
      <c r="M3" s="3872"/>
      <c r="N3" s="3872"/>
      <c r="O3" s="3872"/>
      <c r="P3" s="3872"/>
      <c r="Q3" s="3872"/>
      <c r="R3" s="3872"/>
      <c r="S3" s="3872"/>
      <c r="T3" s="3872"/>
      <c r="U3" s="3872"/>
    </row>
    <row r="4" spans="2:21" s="91" customFormat="1" ht="9.75" customHeight="1" thickBot="1" x14ac:dyDescent="0.25">
      <c r="C4" s="1564"/>
      <c r="F4" s="92"/>
      <c r="I4" s="92"/>
      <c r="L4" s="92"/>
      <c r="O4" s="92"/>
      <c r="R4" s="92"/>
      <c r="U4" s="92"/>
    </row>
    <row r="5" spans="2:21" s="91" customFormat="1" ht="12.75" customHeight="1" thickBot="1" x14ac:dyDescent="0.25">
      <c r="B5" s="3937" t="s">
        <v>9</v>
      </c>
      <c r="C5" s="3938"/>
      <c r="D5" s="3943" t="s">
        <v>0</v>
      </c>
      <c r="E5" s="3944"/>
      <c r="F5" s="3944"/>
      <c r="G5" s="3904" t="s">
        <v>1</v>
      </c>
      <c r="H5" s="3904"/>
      <c r="I5" s="3904"/>
      <c r="J5" s="3944" t="s">
        <v>2</v>
      </c>
      <c r="K5" s="3944"/>
      <c r="L5" s="3944"/>
      <c r="M5" s="3904" t="s">
        <v>3</v>
      </c>
      <c r="N5" s="3904"/>
      <c r="O5" s="3904"/>
      <c r="P5" s="3930">
        <v>5</v>
      </c>
      <c r="Q5" s="3930"/>
      <c r="R5" s="3930"/>
      <c r="S5" s="3932" t="s">
        <v>6</v>
      </c>
      <c r="T5" s="3932"/>
      <c r="U5" s="3933"/>
    </row>
    <row r="6" spans="2:21" s="91" customFormat="1" ht="19.5" thickBot="1" x14ac:dyDescent="0.25">
      <c r="B6" s="3939"/>
      <c r="C6" s="3940"/>
      <c r="D6" s="3945"/>
      <c r="E6" s="3946"/>
      <c r="F6" s="3946"/>
      <c r="G6" s="3870"/>
      <c r="H6" s="3870"/>
      <c r="I6" s="3870"/>
      <c r="J6" s="3946"/>
      <c r="K6" s="3946"/>
      <c r="L6" s="3946"/>
      <c r="M6" s="3870"/>
      <c r="N6" s="3870"/>
      <c r="O6" s="3870"/>
      <c r="P6" s="3931"/>
      <c r="Q6" s="3931"/>
      <c r="R6" s="3931"/>
      <c r="S6" s="3874"/>
      <c r="T6" s="3874"/>
      <c r="U6" s="3915"/>
    </row>
    <row r="7" spans="2:21" s="91" customFormat="1" ht="48.75" customHeight="1" thickBot="1" x14ac:dyDescent="0.25">
      <c r="B7" s="3941"/>
      <c r="C7" s="3942"/>
      <c r="D7" s="1783" t="s">
        <v>26</v>
      </c>
      <c r="E7" s="1761" t="s">
        <v>27</v>
      </c>
      <c r="F7" s="1759" t="s">
        <v>4</v>
      </c>
      <c r="G7" s="1760" t="s">
        <v>26</v>
      </c>
      <c r="H7" s="1761" t="s">
        <v>27</v>
      </c>
      <c r="I7" s="1759" t="s">
        <v>4</v>
      </c>
      <c r="J7" s="1760" t="s">
        <v>26</v>
      </c>
      <c r="K7" s="1761" t="s">
        <v>27</v>
      </c>
      <c r="L7" s="1759" t="s">
        <v>4</v>
      </c>
      <c r="M7" s="1760" t="s">
        <v>26</v>
      </c>
      <c r="N7" s="1761" t="s">
        <v>27</v>
      </c>
      <c r="O7" s="1759" t="s">
        <v>4</v>
      </c>
      <c r="P7" s="1760" t="s">
        <v>26</v>
      </c>
      <c r="Q7" s="1761" t="s">
        <v>27</v>
      </c>
      <c r="R7" s="1759" t="s">
        <v>4</v>
      </c>
      <c r="S7" s="1760" t="s">
        <v>26</v>
      </c>
      <c r="T7" s="1761" t="s">
        <v>27</v>
      </c>
      <c r="U7" s="1759" t="s">
        <v>4</v>
      </c>
    </row>
    <row r="8" spans="2:21" s="91" customFormat="1" ht="20.25" customHeight="1" thickBot="1" x14ac:dyDescent="0.25">
      <c r="B8" s="3934" t="s">
        <v>22</v>
      </c>
      <c r="C8" s="3920"/>
      <c r="D8" s="1817">
        <f>SUM(D9:D10)</f>
        <v>0</v>
      </c>
      <c r="E8" s="210">
        <f>SUM(E9:E10)</f>
        <v>0</v>
      </c>
      <c r="F8" s="211">
        <f t="shared" ref="F8:U8" si="0">SUM(F9:F10)</f>
        <v>0</v>
      </c>
      <c r="G8" s="1789">
        <f t="shared" si="0"/>
        <v>7</v>
      </c>
      <c r="H8" s="1734">
        <f t="shared" si="0"/>
        <v>0</v>
      </c>
      <c r="I8" s="211">
        <f t="shared" si="0"/>
        <v>7</v>
      </c>
      <c r="J8" s="1789">
        <f t="shared" si="0"/>
        <v>3</v>
      </c>
      <c r="K8" s="1734">
        <f t="shared" si="0"/>
        <v>0</v>
      </c>
      <c r="L8" s="211">
        <f t="shared" si="0"/>
        <v>3</v>
      </c>
      <c r="M8" s="1789">
        <f t="shared" si="0"/>
        <v>6</v>
      </c>
      <c r="N8" s="1734">
        <f t="shared" si="0"/>
        <v>2</v>
      </c>
      <c r="O8" s="211">
        <f t="shared" si="0"/>
        <v>8</v>
      </c>
      <c r="P8" s="1789">
        <f t="shared" si="0"/>
        <v>0</v>
      </c>
      <c r="Q8" s="1734">
        <f t="shared" si="0"/>
        <v>0</v>
      </c>
      <c r="R8" s="211">
        <f t="shared" si="0"/>
        <v>0</v>
      </c>
      <c r="S8" s="1789">
        <f t="shared" si="0"/>
        <v>16</v>
      </c>
      <c r="T8" s="1734">
        <f t="shared" si="0"/>
        <v>2</v>
      </c>
      <c r="U8" s="211">
        <f t="shared" si="0"/>
        <v>18</v>
      </c>
    </row>
    <row r="9" spans="2:21" x14ac:dyDescent="0.3">
      <c r="B9" s="1790" t="s">
        <v>181</v>
      </c>
      <c r="C9" s="1809" t="s">
        <v>182</v>
      </c>
      <c r="D9" s="1818">
        <v>0</v>
      </c>
      <c r="E9" s="1812">
        <v>0</v>
      </c>
      <c r="F9" s="1792">
        <v>0</v>
      </c>
      <c r="G9" s="1793">
        <v>7</v>
      </c>
      <c r="H9" s="1791">
        <v>0</v>
      </c>
      <c r="I9" s="1792">
        <v>7</v>
      </c>
      <c r="J9" s="1793">
        <v>3</v>
      </c>
      <c r="K9" s="1791">
        <v>0</v>
      </c>
      <c r="L9" s="1792">
        <v>3</v>
      </c>
      <c r="M9" s="1793">
        <v>6</v>
      </c>
      <c r="N9" s="1791">
        <v>0</v>
      </c>
      <c r="O9" s="1792">
        <v>6</v>
      </c>
      <c r="P9" s="1793">
        <v>0</v>
      </c>
      <c r="Q9" s="1791">
        <v>0</v>
      </c>
      <c r="R9" s="1792">
        <v>0</v>
      </c>
      <c r="S9" s="1793">
        <v>16</v>
      </c>
      <c r="T9" s="1791">
        <v>0</v>
      </c>
      <c r="U9" s="1792">
        <v>16</v>
      </c>
    </row>
    <row r="10" spans="2:21" ht="22.5" customHeight="1" thickBot="1" x14ac:dyDescent="0.35">
      <c r="B10" s="1794" t="s">
        <v>217</v>
      </c>
      <c r="C10" s="1810" t="s">
        <v>218</v>
      </c>
      <c r="D10" s="1819">
        <v>0</v>
      </c>
      <c r="E10" s="1813">
        <v>0</v>
      </c>
      <c r="F10" s="1796">
        <v>0</v>
      </c>
      <c r="G10" s="1797">
        <v>0</v>
      </c>
      <c r="H10" s="1795">
        <v>0</v>
      </c>
      <c r="I10" s="1796">
        <v>0</v>
      </c>
      <c r="J10" s="1797">
        <v>0</v>
      </c>
      <c r="K10" s="1795">
        <v>0</v>
      </c>
      <c r="L10" s="1796">
        <v>0</v>
      </c>
      <c r="M10" s="1797">
        <v>0</v>
      </c>
      <c r="N10" s="1795">
        <v>2</v>
      </c>
      <c r="O10" s="1796">
        <v>2</v>
      </c>
      <c r="P10" s="1797">
        <v>0</v>
      </c>
      <c r="Q10" s="1795">
        <v>0</v>
      </c>
      <c r="R10" s="1796">
        <v>0</v>
      </c>
      <c r="S10" s="1797">
        <v>0</v>
      </c>
      <c r="T10" s="1795">
        <v>2</v>
      </c>
      <c r="U10" s="1796">
        <v>2</v>
      </c>
    </row>
    <row r="11" spans="2:21" ht="27.75" customHeight="1" thickBot="1" x14ac:dyDescent="0.25">
      <c r="B11" s="3935" t="s">
        <v>16</v>
      </c>
      <c r="C11" s="3936"/>
      <c r="D11" s="1750">
        <f>SUM(D9:D10)</f>
        <v>0</v>
      </c>
      <c r="E11" s="131">
        <f>SUM(E9:E10)</f>
        <v>0</v>
      </c>
      <c r="F11" s="179">
        <f t="shared" ref="F11:U11" si="1">SUM(F9:F10)</f>
        <v>0</v>
      </c>
      <c r="G11" s="131">
        <f t="shared" si="1"/>
        <v>7</v>
      </c>
      <c r="H11" s="131">
        <f t="shared" si="1"/>
        <v>0</v>
      </c>
      <c r="I11" s="179">
        <f t="shared" si="1"/>
        <v>7</v>
      </c>
      <c r="J11" s="131">
        <f t="shared" si="1"/>
        <v>3</v>
      </c>
      <c r="K11" s="131">
        <f t="shared" si="1"/>
        <v>0</v>
      </c>
      <c r="L11" s="179">
        <f t="shared" si="1"/>
        <v>3</v>
      </c>
      <c r="M11" s="131">
        <f t="shared" si="1"/>
        <v>6</v>
      </c>
      <c r="N11" s="131">
        <f t="shared" si="1"/>
        <v>2</v>
      </c>
      <c r="O11" s="179">
        <f t="shared" si="1"/>
        <v>8</v>
      </c>
      <c r="P11" s="131">
        <f t="shared" si="1"/>
        <v>0</v>
      </c>
      <c r="Q11" s="131">
        <f t="shared" si="1"/>
        <v>0</v>
      </c>
      <c r="R11" s="179">
        <f t="shared" si="1"/>
        <v>0</v>
      </c>
      <c r="S11" s="131">
        <f t="shared" si="1"/>
        <v>16</v>
      </c>
      <c r="T11" s="131">
        <f t="shared" si="1"/>
        <v>2</v>
      </c>
      <c r="U11" s="179">
        <f t="shared" si="1"/>
        <v>18</v>
      </c>
    </row>
    <row r="12" spans="2:21" ht="27" customHeight="1" thickBot="1" x14ac:dyDescent="0.25">
      <c r="B12" s="3935" t="s">
        <v>23</v>
      </c>
      <c r="C12" s="3936"/>
      <c r="D12" s="1820"/>
      <c r="E12" s="1776"/>
      <c r="F12" s="1777"/>
      <c r="G12" s="1776"/>
      <c r="H12" s="1776"/>
      <c r="I12" s="1777"/>
      <c r="J12" s="1776"/>
      <c r="K12" s="1776"/>
      <c r="L12" s="1777"/>
      <c r="M12" s="1776"/>
      <c r="N12" s="1776"/>
      <c r="O12" s="1777"/>
      <c r="P12" s="1776"/>
      <c r="Q12" s="1776"/>
      <c r="R12" s="1777"/>
      <c r="S12" s="1776"/>
      <c r="T12" s="1776"/>
      <c r="U12" s="1777"/>
    </row>
    <row r="13" spans="2:21" ht="20.45" customHeight="1" thickBot="1" x14ac:dyDescent="0.25">
      <c r="B13" s="3947" t="s">
        <v>11</v>
      </c>
      <c r="C13" s="3948"/>
      <c r="D13" s="1821"/>
      <c r="E13" s="198"/>
      <c r="F13" s="259"/>
      <c r="G13" s="198"/>
      <c r="H13" s="198"/>
      <c r="I13" s="259"/>
      <c r="J13" s="198"/>
      <c r="K13" s="198"/>
      <c r="L13" s="259"/>
      <c r="M13" s="198"/>
      <c r="N13" s="198"/>
      <c r="O13" s="259"/>
      <c r="P13" s="198"/>
      <c r="Q13" s="198"/>
      <c r="R13" s="259"/>
      <c r="S13" s="198"/>
      <c r="T13" s="198"/>
      <c r="U13" s="259"/>
    </row>
    <row r="14" spans="2:21" ht="21.6" customHeight="1" x14ac:dyDescent="0.3">
      <c r="B14" s="1790" t="s">
        <v>181</v>
      </c>
      <c r="C14" s="1809" t="s">
        <v>182</v>
      </c>
      <c r="D14" s="1818">
        <v>0</v>
      </c>
      <c r="E14" s="1812">
        <v>0</v>
      </c>
      <c r="F14" s="1792">
        <v>0</v>
      </c>
      <c r="G14" s="1793">
        <v>7</v>
      </c>
      <c r="H14" s="1791">
        <v>0</v>
      </c>
      <c r="I14" s="1792">
        <v>7</v>
      </c>
      <c r="J14" s="1793">
        <v>2</v>
      </c>
      <c r="K14" s="1791">
        <v>0</v>
      </c>
      <c r="L14" s="1792">
        <v>2</v>
      </c>
      <c r="M14" s="1793">
        <v>5</v>
      </c>
      <c r="N14" s="1791">
        <v>0</v>
      </c>
      <c r="O14" s="1792">
        <v>5</v>
      </c>
      <c r="P14" s="1793">
        <v>0</v>
      </c>
      <c r="Q14" s="1791">
        <v>0</v>
      </c>
      <c r="R14" s="1792">
        <v>0</v>
      </c>
      <c r="S14" s="1793">
        <v>14</v>
      </c>
      <c r="T14" s="1791">
        <v>0</v>
      </c>
      <c r="U14" s="1792">
        <v>14</v>
      </c>
    </row>
    <row r="15" spans="2:21" ht="19.5" thickBot="1" x14ac:dyDescent="0.35">
      <c r="B15" s="1794" t="s">
        <v>217</v>
      </c>
      <c r="C15" s="1810" t="s">
        <v>218</v>
      </c>
      <c r="D15" s="1819">
        <v>0</v>
      </c>
      <c r="E15" s="1813">
        <v>0</v>
      </c>
      <c r="F15" s="1796">
        <v>0</v>
      </c>
      <c r="G15" s="1797">
        <v>0</v>
      </c>
      <c r="H15" s="1795">
        <v>0</v>
      </c>
      <c r="I15" s="1796">
        <v>0</v>
      </c>
      <c r="J15" s="1797">
        <v>0</v>
      </c>
      <c r="K15" s="1795">
        <v>0</v>
      </c>
      <c r="L15" s="1796">
        <v>0</v>
      </c>
      <c r="M15" s="1797">
        <v>0</v>
      </c>
      <c r="N15" s="1795">
        <v>2</v>
      </c>
      <c r="O15" s="1796">
        <v>2</v>
      </c>
      <c r="P15" s="1797">
        <v>0</v>
      </c>
      <c r="Q15" s="1795">
        <v>0</v>
      </c>
      <c r="R15" s="1796">
        <v>0</v>
      </c>
      <c r="S15" s="1797">
        <v>0</v>
      </c>
      <c r="T15" s="1795">
        <v>2</v>
      </c>
      <c r="U15" s="1796">
        <v>2</v>
      </c>
    </row>
    <row r="16" spans="2:21" ht="20.25" customHeight="1" thickBot="1" x14ac:dyDescent="0.25">
      <c r="B16" s="3935" t="s">
        <v>8</v>
      </c>
      <c r="C16" s="3936"/>
      <c r="D16" s="1750">
        <f>SUM(D14:D15)</f>
        <v>0</v>
      </c>
      <c r="E16" s="131">
        <f>SUM(E14:E15)</f>
        <v>0</v>
      </c>
      <c r="F16" s="220">
        <f t="shared" ref="F16:U16" si="2">SUM(F14:F15)</f>
        <v>0</v>
      </c>
      <c r="G16" s="131">
        <f t="shared" si="2"/>
        <v>7</v>
      </c>
      <c r="H16" s="131">
        <f t="shared" si="2"/>
        <v>0</v>
      </c>
      <c r="I16" s="220">
        <f t="shared" si="2"/>
        <v>7</v>
      </c>
      <c r="J16" s="131">
        <f t="shared" si="2"/>
        <v>2</v>
      </c>
      <c r="K16" s="131">
        <f t="shared" si="2"/>
        <v>0</v>
      </c>
      <c r="L16" s="220">
        <f t="shared" si="2"/>
        <v>2</v>
      </c>
      <c r="M16" s="131">
        <f t="shared" si="2"/>
        <v>5</v>
      </c>
      <c r="N16" s="131">
        <f t="shared" si="2"/>
        <v>2</v>
      </c>
      <c r="O16" s="220">
        <f t="shared" si="2"/>
        <v>7</v>
      </c>
      <c r="P16" s="131">
        <f t="shared" si="2"/>
        <v>0</v>
      </c>
      <c r="Q16" s="131">
        <f t="shared" si="2"/>
        <v>0</v>
      </c>
      <c r="R16" s="220">
        <f t="shared" si="2"/>
        <v>0</v>
      </c>
      <c r="S16" s="131">
        <f t="shared" si="2"/>
        <v>14</v>
      </c>
      <c r="T16" s="131">
        <f t="shared" si="2"/>
        <v>2</v>
      </c>
      <c r="U16" s="220">
        <f t="shared" si="2"/>
        <v>16</v>
      </c>
    </row>
    <row r="17" spans="2:21" ht="36.75" customHeight="1" thickBot="1" x14ac:dyDescent="0.25">
      <c r="B17" s="3947" t="s">
        <v>25</v>
      </c>
      <c r="C17" s="3948"/>
      <c r="D17" s="1822"/>
      <c r="E17" s="1800"/>
      <c r="F17" s="1739"/>
      <c r="G17" s="1800"/>
      <c r="H17" s="1800"/>
      <c r="I17" s="1739"/>
      <c r="J17" s="1800"/>
      <c r="K17" s="1800"/>
      <c r="L17" s="1739"/>
      <c r="M17" s="1800"/>
      <c r="N17" s="1800"/>
      <c r="O17" s="1739"/>
      <c r="P17" s="1800"/>
      <c r="Q17" s="1800"/>
      <c r="R17" s="1739"/>
      <c r="S17" s="1800"/>
      <c r="T17" s="1800"/>
      <c r="U17" s="1739"/>
    </row>
    <row r="18" spans="2:21" ht="29.25" customHeight="1" thickBot="1" x14ac:dyDescent="0.35">
      <c r="B18" s="1801" t="s">
        <v>181</v>
      </c>
      <c r="C18" s="1811" t="s">
        <v>182</v>
      </c>
      <c r="D18" s="1823">
        <v>0</v>
      </c>
      <c r="E18" s="1814">
        <v>0</v>
      </c>
      <c r="F18" s="668">
        <v>0</v>
      </c>
      <c r="G18" s="1803">
        <v>0</v>
      </c>
      <c r="H18" s="1802">
        <v>0</v>
      </c>
      <c r="I18" s="668">
        <v>0</v>
      </c>
      <c r="J18" s="1803">
        <v>1</v>
      </c>
      <c r="K18" s="1802">
        <v>0</v>
      </c>
      <c r="L18" s="668">
        <v>1</v>
      </c>
      <c r="M18" s="1803">
        <v>1</v>
      </c>
      <c r="N18" s="1802">
        <v>0</v>
      </c>
      <c r="O18" s="668">
        <v>1</v>
      </c>
      <c r="P18" s="1803">
        <v>0</v>
      </c>
      <c r="Q18" s="1802">
        <v>0</v>
      </c>
      <c r="R18" s="668">
        <v>0</v>
      </c>
      <c r="S18" s="1803">
        <v>2</v>
      </c>
      <c r="T18" s="1802">
        <v>0</v>
      </c>
      <c r="U18" s="668">
        <v>2</v>
      </c>
    </row>
    <row r="19" spans="2:21" ht="32.25" customHeight="1" thickBot="1" x14ac:dyDescent="0.25">
      <c r="B19" s="3934" t="s">
        <v>13</v>
      </c>
      <c r="C19" s="3920"/>
      <c r="D19" s="669">
        <f>SUM(D18:D18)</f>
        <v>0</v>
      </c>
      <c r="E19" s="207">
        <f>SUM(E18:E18)</f>
        <v>0</v>
      </c>
      <c r="F19" s="208">
        <f t="shared" ref="F19:U19" si="3">SUM(F18:F18)</f>
        <v>0</v>
      </c>
      <c r="G19" s="1753">
        <f t="shared" si="3"/>
        <v>0</v>
      </c>
      <c r="H19" s="1804">
        <f t="shared" si="3"/>
        <v>0</v>
      </c>
      <c r="I19" s="208">
        <f t="shared" si="3"/>
        <v>0</v>
      </c>
      <c r="J19" s="1753">
        <f t="shared" si="3"/>
        <v>1</v>
      </c>
      <c r="K19" s="1804">
        <f t="shared" si="3"/>
        <v>0</v>
      </c>
      <c r="L19" s="208">
        <f t="shared" si="3"/>
        <v>1</v>
      </c>
      <c r="M19" s="1753">
        <f t="shared" si="3"/>
        <v>1</v>
      </c>
      <c r="N19" s="1804">
        <f t="shared" si="3"/>
        <v>0</v>
      </c>
      <c r="O19" s="208">
        <f t="shared" si="3"/>
        <v>1</v>
      </c>
      <c r="P19" s="1753">
        <f t="shared" si="3"/>
        <v>0</v>
      </c>
      <c r="Q19" s="1804">
        <f t="shared" si="3"/>
        <v>0</v>
      </c>
      <c r="R19" s="208">
        <f t="shared" si="3"/>
        <v>0</v>
      </c>
      <c r="S19" s="1753">
        <f t="shared" si="3"/>
        <v>2</v>
      </c>
      <c r="T19" s="1804">
        <f t="shared" si="3"/>
        <v>0</v>
      </c>
      <c r="U19" s="208">
        <f t="shared" si="3"/>
        <v>2</v>
      </c>
    </row>
    <row r="20" spans="2:21" s="113" customFormat="1" ht="33.75" customHeight="1" x14ac:dyDescent="0.2">
      <c r="B20" s="3949" t="s">
        <v>10</v>
      </c>
      <c r="C20" s="3949"/>
      <c r="D20" s="1824">
        <f>D16</f>
        <v>0</v>
      </c>
      <c r="E20" s="1815">
        <f>E16</f>
        <v>0</v>
      </c>
      <c r="F20" s="671">
        <f t="shared" ref="F20:U20" si="4">F16</f>
        <v>0</v>
      </c>
      <c r="G20" s="672">
        <f t="shared" si="4"/>
        <v>7</v>
      </c>
      <c r="H20" s="670">
        <f t="shared" si="4"/>
        <v>0</v>
      </c>
      <c r="I20" s="671">
        <f t="shared" si="4"/>
        <v>7</v>
      </c>
      <c r="J20" s="672">
        <f t="shared" si="4"/>
        <v>2</v>
      </c>
      <c r="K20" s="670">
        <f t="shared" si="4"/>
        <v>0</v>
      </c>
      <c r="L20" s="671">
        <f t="shared" si="4"/>
        <v>2</v>
      </c>
      <c r="M20" s="672">
        <f t="shared" si="4"/>
        <v>5</v>
      </c>
      <c r="N20" s="670">
        <f t="shared" si="4"/>
        <v>2</v>
      </c>
      <c r="O20" s="671">
        <f t="shared" si="4"/>
        <v>7</v>
      </c>
      <c r="P20" s="672">
        <f t="shared" si="4"/>
        <v>0</v>
      </c>
      <c r="Q20" s="670">
        <f t="shared" si="4"/>
        <v>0</v>
      </c>
      <c r="R20" s="671">
        <f t="shared" si="4"/>
        <v>0</v>
      </c>
      <c r="S20" s="672">
        <f t="shared" si="4"/>
        <v>14</v>
      </c>
      <c r="T20" s="670">
        <f t="shared" si="4"/>
        <v>2</v>
      </c>
      <c r="U20" s="671">
        <f t="shared" si="4"/>
        <v>16</v>
      </c>
    </row>
    <row r="21" spans="2:21" s="113" customFormat="1" ht="37.5" customHeight="1" thickBot="1" x14ac:dyDescent="0.25">
      <c r="B21" s="3950" t="s">
        <v>17</v>
      </c>
      <c r="C21" s="3950"/>
      <c r="D21" s="1825">
        <f>D19</f>
        <v>0</v>
      </c>
      <c r="E21" s="1816">
        <f>E19</f>
        <v>0</v>
      </c>
      <c r="F21" s="1746">
        <f t="shared" ref="F21:U21" si="5">F19</f>
        <v>0</v>
      </c>
      <c r="G21" s="1806">
        <f t="shared" si="5"/>
        <v>0</v>
      </c>
      <c r="H21" s="1805">
        <f t="shared" si="5"/>
        <v>0</v>
      </c>
      <c r="I21" s="1746">
        <f t="shared" si="5"/>
        <v>0</v>
      </c>
      <c r="J21" s="1806">
        <f t="shared" si="5"/>
        <v>1</v>
      </c>
      <c r="K21" s="1805">
        <f t="shared" si="5"/>
        <v>0</v>
      </c>
      <c r="L21" s="1746">
        <f t="shared" si="5"/>
        <v>1</v>
      </c>
      <c r="M21" s="1806">
        <f t="shared" si="5"/>
        <v>1</v>
      </c>
      <c r="N21" s="1805">
        <f t="shared" si="5"/>
        <v>0</v>
      </c>
      <c r="O21" s="1746">
        <f t="shared" si="5"/>
        <v>1</v>
      </c>
      <c r="P21" s="1806">
        <f t="shared" si="5"/>
        <v>0</v>
      </c>
      <c r="Q21" s="1805">
        <f t="shared" si="5"/>
        <v>0</v>
      </c>
      <c r="R21" s="1746">
        <f t="shared" si="5"/>
        <v>0</v>
      </c>
      <c r="S21" s="1806">
        <f t="shared" si="5"/>
        <v>2</v>
      </c>
      <c r="T21" s="1805">
        <f t="shared" si="5"/>
        <v>0</v>
      </c>
      <c r="U21" s="1746">
        <f t="shared" si="5"/>
        <v>2</v>
      </c>
    </row>
    <row r="22" spans="2:21" s="113" customFormat="1" ht="27.95" customHeight="1" thickBot="1" x14ac:dyDescent="0.25">
      <c r="B22" s="3929" t="s">
        <v>18</v>
      </c>
      <c r="C22" s="3929"/>
      <c r="D22" s="1826">
        <f>D20+D21</f>
        <v>0</v>
      </c>
      <c r="E22" s="1827">
        <f>E20+E21</f>
        <v>0</v>
      </c>
      <c r="F22" s="1827">
        <f t="shared" ref="F22:U22" si="6">F20+F21</f>
        <v>0</v>
      </c>
      <c r="G22" s="1828">
        <f t="shared" si="6"/>
        <v>7</v>
      </c>
      <c r="H22" s="1829">
        <f t="shared" si="6"/>
        <v>0</v>
      </c>
      <c r="I22" s="837">
        <f t="shared" si="6"/>
        <v>7</v>
      </c>
      <c r="J22" s="1828">
        <f t="shared" si="6"/>
        <v>3</v>
      </c>
      <c r="K22" s="1829">
        <f t="shared" si="6"/>
        <v>0</v>
      </c>
      <c r="L22" s="837">
        <f t="shared" si="6"/>
        <v>3</v>
      </c>
      <c r="M22" s="1828">
        <f t="shared" si="6"/>
        <v>6</v>
      </c>
      <c r="N22" s="1829">
        <f t="shared" si="6"/>
        <v>2</v>
      </c>
      <c r="O22" s="837">
        <f t="shared" si="6"/>
        <v>8</v>
      </c>
      <c r="P22" s="1828">
        <f t="shared" si="6"/>
        <v>0</v>
      </c>
      <c r="Q22" s="1829">
        <f t="shared" si="6"/>
        <v>0</v>
      </c>
      <c r="R22" s="837">
        <f t="shared" si="6"/>
        <v>0</v>
      </c>
      <c r="S22" s="1828">
        <f t="shared" si="6"/>
        <v>16</v>
      </c>
      <c r="T22" s="1829">
        <f t="shared" si="6"/>
        <v>2</v>
      </c>
      <c r="U22" s="837">
        <f t="shared" si="6"/>
        <v>18</v>
      </c>
    </row>
    <row r="23" spans="2:21" ht="27" customHeight="1" x14ac:dyDescent="0.2"/>
    <row r="24" spans="2:21" ht="44.25" customHeight="1" x14ac:dyDescent="0.2">
      <c r="B24" s="3876"/>
      <c r="C24" s="3876"/>
      <c r="D24" s="3876"/>
      <c r="E24" s="3876"/>
      <c r="F24" s="3876"/>
      <c r="G24" s="3876"/>
      <c r="H24" s="3876"/>
      <c r="I24" s="3876"/>
      <c r="J24" s="3876"/>
      <c r="K24" s="3876"/>
      <c r="L24" s="3876"/>
      <c r="M24" s="3876"/>
      <c r="N24" s="3876"/>
      <c r="O24" s="3876"/>
      <c r="P24" s="3876"/>
      <c r="Q24" s="3876"/>
      <c r="R24" s="92"/>
      <c r="S24" s="91"/>
    </row>
    <row r="25" spans="2:21" ht="30" customHeight="1" x14ac:dyDescent="0.2"/>
    <row r="26" spans="2:21" s="314" customFormat="1" ht="30.6" customHeight="1" x14ac:dyDescent="0.2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9"/>
  <sheetViews>
    <sheetView topLeftCell="A13" zoomScale="60" zoomScaleNormal="60" workbookViewId="0">
      <selection activeCell="T44" sqref="T43:T44"/>
    </sheetView>
  </sheetViews>
  <sheetFormatPr defaultRowHeight="22.5" customHeight="1" x14ac:dyDescent="0.2"/>
  <cols>
    <col min="1" max="1" width="9.140625" style="74"/>
    <col min="2" max="2" width="11.5703125" style="109" customWidth="1"/>
    <col min="3" max="3" width="68.5703125" style="74" customWidth="1"/>
    <col min="4" max="4" width="10.140625" style="74" customWidth="1"/>
    <col min="5" max="5" width="14" style="74" customWidth="1"/>
    <col min="6" max="6" width="11.5703125" style="113" customWidth="1"/>
    <col min="7" max="7" width="10.42578125" style="74" customWidth="1"/>
    <col min="8" max="8" width="12.140625" style="74" customWidth="1"/>
    <col min="9" max="9" width="11.5703125" style="113" customWidth="1"/>
    <col min="10" max="10" width="9.85546875" style="74" customWidth="1"/>
    <col min="11" max="11" width="13.5703125" style="74" customWidth="1"/>
    <col min="12" max="12" width="11.140625" style="113" customWidth="1"/>
    <col min="13" max="13" width="10" style="74" customWidth="1"/>
    <col min="14" max="14" width="13.42578125" style="74" customWidth="1"/>
    <col min="15" max="15" width="11.140625" style="113" customWidth="1"/>
    <col min="16" max="16" width="11.140625" style="74" customWidth="1"/>
    <col min="17" max="17" width="14.5703125" style="74" customWidth="1"/>
    <col min="18" max="18" width="11.140625" style="113" customWidth="1"/>
    <col min="19" max="19" width="12" style="74" customWidth="1"/>
    <col min="20" max="20" width="14.42578125" style="74" customWidth="1"/>
    <col min="21" max="21" width="11.140625" style="113" customWidth="1"/>
    <col min="22" max="22" width="10.140625" style="74" bestFit="1" customWidth="1"/>
    <col min="23" max="25" width="9.140625" style="74"/>
    <col min="26" max="26" width="14.42578125" style="74" bestFit="1" customWidth="1"/>
    <col min="27" max="257" width="9.140625" style="74"/>
    <col min="258" max="258" width="11.5703125" style="74" customWidth="1"/>
    <col min="259" max="259" width="68.5703125" style="74" customWidth="1"/>
    <col min="260" max="260" width="10.140625" style="74" customWidth="1"/>
    <col min="261" max="261" width="14" style="74" customWidth="1"/>
    <col min="262" max="262" width="11.5703125" style="74" customWidth="1"/>
    <col min="263" max="263" width="10.42578125" style="74" customWidth="1"/>
    <col min="264" max="264" width="12.140625" style="74" customWidth="1"/>
    <col min="265" max="265" width="11.5703125" style="74" customWidth="1"/>
    <col min="266" max="266" width="9.85546875" style="74" customWidth="1"/>
    <col min="267" max="267" width="13.5703125" style="74" customWidth="1"/>
    <col min="268" max="268" width="11.140625" style="74" customWidth="1"/>
    <col min="269" max="269" width="10" style="74" customWidth="1"/>
    <col min="270" max="270" width="13.42578125" style="74" customWidth="1"/>
    <col min="271" max="272" width="11.140625" style="74" customWidth="1"/>
    <col min="273" max="273" width="14.5703125" style="74" customWidth="1"/>
    <col min="274" max="274" width="11.140625" style="74" customWidth="1"/>
    <col min="275" max="275" width="9.5703125" style="74" customWidth="1"/>
    <col min="276" max="276" width="14.42578125" style="74" customWidth="1"/>
    <col min="277" max="277" width="11.140625" style="74" customWidth="1"/>
    <col min="278" max="278" width="10.140625" style="74" bestFit="1" customWidth="1"/>
    <col min="279" max="281" width="9.140625" style="74"/>
    <col min="282" max="282" width="14.42578125" style="74" bestFit="1" customWidth="1"/>
    <col min="283" max="513" width="9.140625" style="74"/>
    <col min="514" max="514" width="11.5703125" style="74" customWidth="1"/>
    <col min="515" max="515" width="68.5703125" style="74" customWidth="1"/>
    <col min="516" max="516" width="10.140625" style="74" customWidth="1"/>
    <col min="517" max="517" width="14" style="74" customWidth="1"/>
    <col min="518" max="518" width="11.5703125" style="74" customWidth="1"/>
    <col min="519" max="519" width="10.42578125" style="74" customWidth="1"/>
    <col min="520" max="520" width="12.140625" style="74" customWidth="1"/>
    <col min="521" max="521" width="11.5703125" style="74" customWidth="1"/>
    <col min="522" max="522" width="9.85546875" style="74" customWidth="1"/>
    <col min="523" max="523" width="13.5703125" style="74" customWidth="1"/>
    <col min="524" max="524" width="11.140625" style="74" customWidth="1"/>
    <col min="525" max="525" width="10" style="74" customWidth="1"/>
    <col min="526" max="526" width="13.42578125" style="74" customWidth="1"/>
    <col min="527" max="528" width="11.140625" style="74" customWidth="1"/>
    <col min="529" max="529" width="14.5703125" style="74" customWidth="1"/>
    <col min="530" max="530" width="11.140625" style="74" customWidth="1"/>
    <col min="531" max="531" width="9.5703125" style="74" customWidth="1"/>
    <col min="532" max="532" width="14.42578125" style="74" customWidth="1"/>
    <col min="533" max="533" width="11.140625" style="74" customWidth="1"/>
    <col min="534" max="534" width="10.140625" style="74" bestFit="1" customWidth="1"/>
    <col min="535" max="537" width="9.140625" style="74"/>
    <col min="538" max="538" width="14.42578125" style="74" bestFit="1" customWidth="1"/>
    <col min="539" max="769" width="9.140625" style="74"/>
    <col min="770" max="770" width="11.5703125" style="74" customWidth="1"/>
    <col min="771" max="771" width="68.5703125" style="74" customWidth="1"/>
    <col min="772" max="772" width="10.140625" style="74" customWidth="1"/>
    <col min="773" max="773" width="14" style="74" customWidth="1"/>
    <col min="774" max="774" width="11.5703125" style="74" customWidth="1"/>
    <col min="775" max="775" width="10.42578125" style="74" customWidth="1"/>
    <col min="776" max="776" width="12.140625" style="74" customWidth="1"/>
    <col min="777" max="777" width="11.5703125" style="74" customWidth="1"/>
    <col min="778" max="778" width="9.85546875" style="74" customWidth="1"/>
    <col min="779" max="779" width="13.5703125" style="74" customWidth="1"/>
    <col min="780" max="780" width="11.140625" style="74" customWidth="1"/>
    <col min="781" max="781" width="10" style="74" customWidth="1"/>
    <col min="782" max="782" width="13.42578125" style="74" customWidth="1"/>
    <col min="783" max="784" width="11.140625" style="74" customWidth="1"/>
    <col min="785" max="785" width="14.5703125" style="74" customWidth="1"/>
    <col min="786" max="786" width="11.140625" style="74" customWidth="1"/>
    <col min="787" max="787" width="9.5703125" style="74" customWidth="1"/>
    <col min="788" max="788" width="14.42578125" style="74" customWidth="1"/>
    <col min="789" max="789" width="11.140625" style="74" customWidth="1"/>
    <col min="790" max="790" width="10.140625" style="74" bestFit="1" customWidth="1"/>
    <col min="791" max="793" width="9.140625" style="74"/>
    <col min="794" max="794" width="14.42578125" style="74" bestFit="1" customWidth="1"/>
    <col min="795" max="1025" width="9.140625" style="74"/>
    <col min="1026" max="1026" width="11.5703125" style="74" customWidth="1"/>
    <col min="1027" max="1027" width="68.5703125" style="74" customWidth="1"/>
    <col min="1028" max="1028" width="10.140625" style="74" customWidth="1"/>
    <col min="1029" max="1029" width="14" style="74" customWidth="1"/>
    <col min="1030" max="1030" width="11.5703125" style="74" customWidth="1"/>
    <col min="1031" max="1031" width="10.42578125" style="74" customWidth="1"/>
    <col min="1032" max="1032" width="12.140625" style="74" customWidth="1"/>
    <col min="1033" max="1033" width="11.5703125" style="74" customWidth="1"/>
    <col min="1034" max="1034" width="9.85546875" style="74" customWidth="1"/>
    <col min="1035" max="1035" width="13.5703125" style="74" customWidth="1"/>
    <col min="1036" max="1036" width="11.140625" style="74" customWidth="1"/>
    <col min="1037" max="1037" width="10" style="74" customWidth="1"/>
    <col min="1038" max="1038" width="13.42578125" style="74" customWidth="1"/>
    <col min="1039" max="1040" width="11.140625" style="74" customWidth="1"/>
    <col min="1041" max="1041" width="14.5703125" style="74" customWidth="1"/>
    <col min="1042" max="1042" width="11.140625" style="74" customWidth="1"/>
    <col min="1043" max="1043" width="9.5703125" style="74" customWidth="1"/>
    <col min="1044" max="1044" width="14.42578125" style="74" customWidth="1"/>
    <col min="1045" max="1045" width="11.140625" style="74" customWidth="1"/>
    <col min="1046" max="1046" width="10.140625" style="74" bestFit="1" customWidth="1"/>
    <col min="1047" max="1049" width="9.140625" style="74"/>
    <col min="1050" max="1050" width="14.42578125" style="74" bestFit="1" customWidth="1"/>
    <col min="1051" max="1281" width="9.140625" style="74"/>
    <col min="1282" max="1282" width="11.5703125" style="74" customWidth="1"/>
    <col min="1283" max="1283" width="68.5703125" style="74" customWidth="1"/>
    <col min="1284" max="1284" width="10.140625" style="74" customWidth="1"/>
    <col min="1285" max="1285" width="14" style="74" customWidth="1"/>
    <col min="1286" max="1286" width="11.5703125" style="74" customWidth="1"/>
    <col min="1287" max="1287" width="10.42578125" style="74" customWidth="1"/>
    <col min="1288" max="1288" width="12.140625" style="74" customWidth="1"/>
    <col min="1289" max="1289" width="11.5703125" style="74" customWidth="1"/>
    <col min="1290" max="1290" width="9.85546875" style="74" customWidth="1"/>
    <col min="1291" max="1291" width="13.5703125" style="74" customWidth="1"/>
    <col min="1292" max="1292" width="11.140625" style="74" customWidth="1"/>
    <col min="1293" max="1293" width="10" style="74" customWidth="1"/>
    <col min="1294" max="1294" width="13.42578125" style="74" customWidth="1"/>
    <col min="1295" max="1296" width="11.140625" style="74" customWidth="1"/>
    <col min="1297" max="1297" width="14.5703125" style="74" customWidth="1"/>
    <col min="1298" max="1298" width="11.140625" style="74" customWidth="1"/>
    <col min="1299" max="1299" width="9.5703125" style="74" customWidth="1"/>
    <col min="1300" max="1300" width="14.42578125" style="74" customWidth="1"/>
    <col min="1301" max="1301" width="11.140625" style="74" customWidth="1"/>
    <col min="1302" max="1302" width="10.140625" style="74" bestFit="1" customWidth="1"/>
    <col min="1303" max="1305" width="9.140625" style="74"/>
    <col min="1306" max="1306" width="14.42578125" style="74" bestFit="1" customWidth="1"/>
    <col min="1307" max="1537" width="9.140625" style="74"/>
    <col min="1538" max="1538" width="11.5703125" style="74" customWidth="1"/>
    <col min="1539" max="1539" width="68.5703125" style="74" customWidth="1"/>
    <col min="1540" max="1540" width="10.140625" style="74" customWidth="1"/>
    <col min="1541" max="1541" width="14" style="74" customWidth="1"/>
    <col min="1542" max="1542" width="11.5703125" style="74" customWidth="1"/>
    <col min="1543" max="1543" width="10.42578125" style="74" customWidth="1"/>
    <col min="1544" max="1544" width="12.140625" style="74" customWidth="1"/>
    <col min="1545" max="1545" width="11.5703125" style="74" customWidth="1"/>
    <col min="1546" max="1546" width="9.85546875" style="74" customWidth="1"/>
    <col min="1547" max="1547" width="13.5703125" style="74" customWidth="1"/>
    <col min="1548" max="1548" width="11.140625" style="74" customWidth="1"/>
    <col min="1549" max="1549" width="10" style="74" customWidth="1"/>
    <col min="1550" max="1550" width="13.42578125" style="74" customWidth="1"/>
    <col min="1551" max="1552" width="11.140625" style="74" customWidth="1"/>
    <col min="1553" max="1553" width="14.5703125" style="74" customWidth="1"/>
    <col min="1554" max="1554" width="11.140625" style="74" customWidth="1"/>
    <col min="1555" max="1555" width="9.5703125" style="74" customWidth="1"/>
    <col min="1556" max="1556" width="14.42578125" style="74" customWidth="1"/>
    <col min="1557" max="1557" width="11.140625" style="74" customWidth="1"/>
    <col min="1558" max="1558" width="10.140625" style="74" bestFit="1" customWidth="1"/>
    <col min="1559" max="1561" width="9.140625" style="74"/>
    <col min="1562" max="1562" width="14.42578125" style="74" bestFit="1" customWidth="1"/>
    <col min="1563" max="1793" width="9.140625" style="74"/>
    <col min="1794" max="1794" width="11.5703125" style="74" customWidth="1"/>
    <col min="1795" max="1795" width="68.5703125" style="74" customWidth="1"/>
    <col min="1796" max="1796" width="10.140625" style="74" customWidth="1"/>
    <col min="1797" max="1797" width="14" style="74" customWidth="1"/>
    <col min="1798" max="1798" width="11.5703125" style="74" customWidth="1"/>
    <col min="1799" max="1799" width="10.42578125" style="74" customWidth="1"/>
    <col min="1800" max="1800" width="12.140625" style="74" customWidth="1"/>
    <col min="1801" max="1801" width="11.5703125" style="74" customWidth="1"/>
    <col min="1802" max="1802" width="9.85546875" style="74" customWidth="1"/>
    <col min="1803" max="1803" width="13.5703125" style="74" customWidth="1"/>
    <col min="1804" max="1804" width="11.140625" style="74" customWidth="1"/>
    <col min="1805" max="1805" width="10" style="74" customWidth="1"/>
    <col min="1806" max="1806" width="13.42578125" style="74" customWidth="1"/>
    <col min="1807" max="1808" width="11.140625" style="74" customWidth="1"/>
    <col min="1809" max="1809" width="14.5703125" style="74" customWidth="1"/>
    <col min="1810" max="1810" width="11.140625" style="74" customWidth="1"/>
    <col min="1811" max="1811" width="9.5703125" style="74" customWidth="1"/>
    <col min="1812" max="1812" width="14.42578125" style="74" customWidth="1"/>
    <col min="1813" max="1813" width="11.140625" style="74" customWidth="1"/>
    <col min="1814" max="1814" width="10.140625" style="74" bestFit="1" customWidth="1"/>
    <col min="1815" max="1817" width="9.140625" style="74"/>
    <col min="1818" max="1818" width="14.42578125" style="74" bestFit="1" customWidth="1"/>
    <col min="1819" max="2049" width="9.140625" style="74"/>
    <col min="2050" max="2050" width="11.5703125" style="74" customWidth="1"/>
    <col min="2051" max="2051" width="68.5703125" style="74" customWidth="1"/>
    <col min="2052" max="2052" width="10.140625" style="74" customWidth="1"/>
    <col min="2053" max="2053" width="14" style="74" customWidth="1"/>
    <col min="2054" max="2054" width="11.5703125" style="74" customWidth="1"/>
    <col min="2055" max="2055" width="10.42578125" style="74" customWidth="1"/>
    <col min="2056" max="2056" width="12.140625" style="74" customWidth="1"/>
    <col min="2057" max="2057" width="11.5703125" style="74" customWidth="1"/>
    <col min="2058" max="2058" width="9.85546875" style="74" customWidth="1"/>
    <col min="2059" max="2059" width="13.5703125" style="74" customWidth="1"/>
    <col min="2060" max="2060" width="11.140625" style="74" customWidth="1"/>
    <col min="2061" max="2061" width="10" style="74" customWidth="1"/>
    <col min="2062" max="2062" width="13.42578125" style="74" customWidth="1"/>
    <col min="2063" max="2064" width="11.140625" style="74" customWidth="1"/>
    <col min="2065" max="2065" width="14.5703125" style="74" customWidth="1"/>
    <col min="2066" max="2066" width="11.140625" style="74" customWidth="1"/>
    <col min="2067" max="2067" width="9.5703125" style="74" customWidth="1"/>
    <col min="2068" max="2068" width="14.42578125" style="74" customWidth="1"/>
    <col min="2069" max="2069" width="11.140625" style="74" customWidth="1"/>
    <col min="2070" max="2070" width="10.140625" style="74" bestFit="1" customWidth="1"/>
    <col min="2071" max="2073" width="9.140625" style="74"/>
    <col min="2074" max="2074" width="14.42578125" style="74" bestFit="1" customWidth="1"/>
    <col min="2075" max="2305" width="9.140625" style="74"/>
    <col min="2306" max="2306" width="11.5703125" style="74" customWidth="1"/>
    <col min="2307" max="2307" width="68.5703125" style="74" customWidth="1"/>
    <col min="2308" max="2308" width="10.140625" style="74" customWidth="1"/>
    <col min="2309" max="2309" width="14" style="74" customWidth="1"/>
    <col min="2310" max="2310" width="11.5703125" style="74" customWidth="1"/>
    <col min="2311" max="2311" width="10.42578125" style="74" customWidth="1"/>
    <col min="2312" max="2312" width="12.140625" style="74" customWidth="1"/>
    <col min="2313" max="2313" width="11.5703125" style="74" customWidth="1"/>
    <col min="2314" max="2314" width="9.85546875" style="74" customWidth="1"/>
    <col min="2315" max="2315" width="13.5703125" style="74" customWidth="1"/>
    <col min="2316" max="2316" width="11.140625" style="74" customWidth="1"/>
    <col min="2317" max="2317" width="10" style="74" customWidth="1"/>
    <col min="2318" max="2318" width="13.42578125" style="74" customWidth="1"/>
    <col min="2319" max="2320" width="11.140625" style="74" customWidth="1"/>
    <col min="2321" max="2321" width="14.5703125" style="74" customWidth="1"/>
    <col min="2322" max="2322" width="11.140625" style="74" customWidth="1"/>
    <col min="2323" max="2323" width="9.5703125" style="74" customWidth="1"/>
    <col min="2324" max="2324" width="14.42578125" style="74" customWidth="1"/>
    <col min="2325" max="2325" width="11.140625" style="74" customWidth="1"/>
    <col min="2326" max="2326" width="10.140625" style="74" bestFit="1" customWidth="1"/>
    <col min="2327" max="2329" width="9.140625" style="74"/>
    <col min="2330" max="2330" width="14.42578125" style="74" bestFit="1" customWidth="1"/>
    <col min="2331" max="2561" width="9.140625" style="74"/>
    <col min="2562" max="2562" width="11.5703125" style="74" customWidth="1"/>
    <col min="2563" max="2563" width="68.5703125" style="74" customWidth="1"/>
    <col min="2564" max="2564" width="10.140625" style="74" customWidth="1"/>
    <col min="2565" max="2565" width="14" style="74" customWidth="1"/>
    <col min="2566" max="2566" width="11.5703125" style="74" customWidth="1"/>
    <col min="2567" max="2567" width="10.42578125" style="74" customWidth="1"/>
    <col min="2568" max="2568" width="12.140625" style="74" customWidth="1"/>
    <col min="2569" max="2569" width="11.5703125" style="74" customWidth="1"/>
    <col min="2570" max="2570" width="9.85546875" style="74" customWidth="1"/>
    <col min="2571" max="2571" width="13.5703125" style="74" customWidth="1"/>
    <col min="2572" max="2572" width="11.140625" style="74" customWidth="1"/>
    <col min="2573" max="2573" width="10" style="74" customWidth="1"/>
    <col min="2574" max="2574" width="13.42578125" style="74" customWidth="1"/>
    <col min="2575" max="2576" width="11.140625" style="74" customWidth="1"/>
    <col min="2577" max="2577" width="14.5703125" style="74" customWidth="1"/>
    <col min="2578" max="2578" width="11.140625" style="74" customWidth="1"/>
    <col min="2579" max="2579" width="9.5703125" style="74" customWidth="1"/>
    <col min="2580" max="2580" width="14.42578125" style="74" customWidth="1"/>
    <col min="2581" max="2581" width="11.140625" style="74" customWidth="1"/>
    <col min="2582" max="2582" width="10.140625" style="74" bestFit="1" customWidth="1"/>
    <col min="2583" max="2585" width="9.140625" style="74"/>
    <col min="2586" max="2586" width="14.42578125" style="74" bestFit="1" customWidth="1"/>
    <col min="2587" max="2817" width="9.140625" style="74"/>
    <col min="2818" max="2818" width="11.5703125" style="74" customWidth="1"/>
    <col min="2819" max="2819" width="68.5703125" style="74" customWidth="1"/>
    <col min="2820" max="2820" width="10.140625" style="74" customWidth="1"/>
    <col min="2821" max="2821" width="14" style="74" customWidth="1"/>
    <col min="2822" max="2822" width="11.5703125" style="74" customWidth="1"/>
    <col min="2823" max="2823" width="10.42578125" style="74" customWidth="1"/>
    <col min="2824" max="2824" width="12.140625" style="74" customWidth="1"/>
    <col min="2825" max="2825" width="11.5703125" style="74" customWidth="1"/>
    <col min="2826" max="2826" width="9.85546875" style="74" customWidth="1"/>
    <col min="2827" max="2827" width="13.5703125" style="74" customWidth="1"/>
    <col min="2828" max="2828" width="11.140625" style="74" customWidth="1"/>
    <col min="2829" max="2829" width="10" style="74" customWidth="1"/>
    <col min="2830" max="2830" width="13.42578125" style="74" customWidth="1"/>
    <col min="2831" max="2832" width="11.140625" style="74" customWidth="1"/>
    <col min="2833" max="2833" width="14.5703125" style="74" customWidth="1"/>
    <col min="2834" max="2834" width="11.140625" style="74" customWidth="1"/>
    <col min="2835" max="2835" width="9.5703125" style="74" customWidth="1"/>
    <col min="2836" max="2836" width="14.42578125" style="74" customWidth="1"/>
    <col min="2837" max="2837" width="11.140625" style="74" customWidth="1"/>
    <col min="2838" max="2838" width="10.140625" style="74" bestFit="1" customWidth="1"/>
    <col min="2839" max="2841" width="9.140625" style="74"/>
    <col min="2842" max="2842" width="14.42578125" style="74" bestFit="1" customWidth="1"/>
    <col min="2843" max="3073" width="9.140625" style="74"/>
    <col min="3074" max="3074" width="11.5703125" style="74" customWidth="1"/>
    <col min="3075" max="3075" width="68.5703125" style="74" customWidth="1"/>
    <col min="3076" max="3076" width="10.140625" style="74" customWidth="1"/>
    <col min="3077" max="3077" width="14" style="74" customWidth="1"/>
    <col min="3078" max="3078" width="11.5703125" style="74" customWidth="1"/>
    <col min="3079" max="3079" width="10.42578125" style="74" customWidth="1"/>
    <col min="3080" max="3080" width="12.140625" style="74" customWidth="1"/>
    <col min="3081" max="3081" width="11.5703125" style="74" customWidth="1"/>
    <col min="3082" max="3082" width="9.85546875" style="74" customWidth="1"/>
    <col min="3083" max="3083" width="13.5703125" style="74" customWidth="1"/>
    <col min="3084" max="3084" width="11.140625" style="74" customWidth="1"/>
    <col min="3085" max="3085" width="10" style="74" customWidth="1"/>
    <col min="3086" max="3086" width="13.42578125" style="74" customWidth="1"/>
    <col min="3087" max="3088" width="11.140625" style="74" customWidth="1"/>
    <col min="3089" max="3089" width="14.5703125" style="74" customWidth="1"/>
    <col min="3090" max="3090" width="11.140625" style="74" customWidth="1"/>
    <col min="3091" max="3091" width="9.5703125" style="74" customWidth="1"/>
    <col min="3092" max="3092" width="14.42578125" style="74" customWidth="1"/>
    <col min="3093" max="3093" width="11.140625" style="74" customWidth="1"/>
    <col min="3094" max="3094" width="10.140625" style="74" bestFit="1" customWidth="1"/>
    <col min="3095" max="3097" width="9.140625" style="74"/>
    <col min="3098" max="3098" width="14.42578125" style="74" bestFit="1" customWidth="1"/>
    <col min="3099" max="3329" width="9.140625" style="74"/>
    <col min="3330" max="3330" width="11.5703125" style="74" customWidth="1"/>
    <col min="3331" max="3331" width="68.5703125" style="74" customWidth="1"/>
    <col min="3332" max="3332" width="10.140625" style="74" customWidth="1"/>
    <col min="3333" max="3333" width="14" style="74" customWidth="1"/>
    <col min="3334" max="3334" width="11.5703125" style="74" customWidth="1"/>
    <col min="3335" max="3335" width="10.42578125" style="74" customWidth="1"/>
    <col min="3336" max="3336" width="12.140625" style="74" customWidth="1"/>
    <col min="3337" max="3337" width="11.5703125" style="74" customWidth="1"/>
    <col min="3338" max="3338" width="9.85546875" style="74" customWidth="1"/>
    <col min="3339" max="3339" width="13.5703125" style="74" customWidth="1"/>
    <col min="3340" max="3340" width="11.140625" style="74" customWidth="1"/>
    <col min="3341" max="3341" width="10" style="74" customWidth="1"/>
    <col min="3342" max="3342" width="13.42578125" style="74" customWidth="1"/>
    <col min="3343" max="3344" width="11.140625" style="74" customWidth="1"/>
    <col min="3345" max="3345" width="14.5703125" style="74" customWidth="1"/>
    <col min="3346" max="3346" width="11.140625" style="74" customWidth="1"/>
    <col min="3347" max="3347" width="9.5703125" style="74" customWidth="1"/>
    <col min="3348" max="3348" width="14.42578125" style="74" customWidth="1"/>
    <col min="3349" max="3349" width="11.140625" style="74" customWidth="1"/>
    <col min="3350" max="3350" width="10.140625" style="74" bestFit="1" customWidth="1"/>
    <col min="3351" max="3353" width="9.140625" style="74"/>
    <col min="3354" max="3354" width="14.42578125" style="74" bestFit="1" customWidth="1"/>
    <col min="3355" max="3585" width="9.140625" style="74"/>
    <col min="3586" max="3586" width="11.5703125" style="74" customWidth="1"/>
    <col min="3587" max="3587" width="68.5703125" style="74" customWidth="1"/>
    <col min="3588" max="3588" width="10.140625" style="74" customWidth="1"/>
    <col min="3589" max="3589" width="14" style="74" customWidth="1"/>
    <col min="3590" max="3590" width="11.5703125" style="74" customWidth="1"/>
    <col min="3591" max="3591" width="10.42578125" style="74" customWidth="1"/>
    <col min="3592" max="3592" width="12.140625" style="74" customWidth="1"/>
    <col min="3593" max="3593" width="11.5703125" style="74" customWidth="1"/>
    <col min="3594" max="3594" width="9.85546875" style="74" customWidth="1"/>
    <col min="3595" max="3595" width="13.5703125" style="74" customWidth="1"/>
    <col min="3596" max="3596" width="11.140625" style="74" customWidth="1"/>
    <col min="3597" max="3597" width="10" style="74" customWidth="1"/>
    <col min="3598" max="3598" width="13.42578125" style="74" customWidth="1"/>
    <col min="3599" max="3600" width="11.140625" style="74" customWidth="1"/>
    <col min="3601" max="3601" width="14.5703125" style="74" customWidth="1"/>
    <col min="3602" max="3602" width="11.140625" style="74" customWidth="1"/>
    <col min="3603" max="3603" width="9.5703125" style="74" customWidth="1"/>
    <col min="3604" max="3604" width="14.42578125" style="74" customWidth="1"/>
    <col min="3605" max="3605" width="11.140625" style="74" customWidth="1"/>
    <col min="3606" max="3606" width="10.140625" style="74" bestFit="1" customWidth="1"/>
    <col min="3607" max="3609" width="9.140625" style="74"/>
    <col min="3610" max="3610" width="14.42578125" style="74" bestFit="1" customWidth="1"/>
    <col min="3611" max="3841" width="9.140625" style="74"/>
    <col min="3842" max="3842" width="11.5703125" style="74" customWidth="1"/>
    <col min="3843" max="3843" width="68.5703125" style="74" customWidth="1"/>
    <col min="3844" max="3844" width="10.140625" style="74" customWidth="1"/>
    <col min="3845" max="3845" width="14" style="74" customWidth="1"/>
    <col min="3846" max="3846" width="11.5703125" style="74" customWidth="1"/>
    <col min="3847" max="3847" width="10.42578125" style="74" customWidth="1"/>
    <col min="3848" max="3848" width="12.140625" style="74" customWidth="1"/>
    <col min="3849" max="3849" width="11.5703125" style="74" customWidth="1"/>
    <col min="3850" max="3850" width="9.85546875" style="74" customWidth="1"/>
    <col min="3851" max="3851" width="13.5703125" style="74" customWidth="1"/>
    <col min="3852" max="3852" width="11.140625" style="74" customWidth="1"/>
    <col min="3853" max="3853" width="10" style="74" customWidth="1"/>
    <col min="3854" max="3854" width="13.42578125" style="74" customWidth="1"/>
    <col min="3855" max="3856" width="11.140625" style="74" customWidth="1"/>
    <col min="3857" max="3857" width="14.5703125" style="74" customWidth="1"/>
    <col min="3858" max="3858" width="11.140625" style="74" customWidth="1"/>
    <col min="3859" max="3859" width="9.5703125" style="74" customWidth="1"/>
    <col min="3860" max="3860" width="14.42578125" style="74" customWidth="1"/>
    <col min="3861" max="3861" width="11.140625" style="74" customWidth="1"/>
    <col min="3862" max="3862" width="10.140625" style="74" bestFit="1" customWidth="1"/>
    <col min="3863" max="3865" width="9.140625" style="74"/>
    <col min="3866" max="3866" width="14.42578125" style="74" bestFit="1" customWidth="1"/>
    <col min="3867" max="4097" width="9.140625" style="74"/>
    <col min="4098" max="4098" width="11.5703125" style="74" customWidth="1"/>
    <col min="4099" max="4099" width="68.5703125" style="74" customWidth="1"/>
    <col min="4100" max="4100" width="10.140625" style="74" customWidth="1"/>
    <col min="4101" max="4101" width="14" style="74" customWidth="1"/>
    <col min="4102" max="4102" width="11.5703125" style="74" customWidth="1"/>
    <col min="4103" max="4103" width="10.42578125" style="74" customWidth="1"/>
    <col min="4104" max="4104" width="12.140625" style="74" customWidth="1"/>
    <col min="4105" max="4105" width="11.5703125" style="74" customWidth="1"/>
    <col min="4106" max="4106" width="9.85546875" style="74" customWidth="1"/>
    <col min="4107" max="4107" width="13.5703125" style="74" customWidth="1"/>
    <col min="4108" max="4108" width="11.140625" style="74" customWidth="1"/>
    <col min="4109" max="4109" width="10" style="74" customWidth="1"/>
    <col min="4110" max="4110" width="13.42578125" style="74" customWidth="1"/>
    <col min="4111" max="4112" width="11.140625" style="74" customWidth="1"/>
    <col min="4113" max="4113" width="14.5703125" style="74" customWidth="1"/>
    <col min="4114" max="4114" width="11.140625" style="74" customWidth="1"/>
    <col min="4115" max="4115" width="9.5703125" style="74" customWidth="1"/>
    <col min="4116" max="4116" width="14.42578125" style="74" customWidth="1"/>
    <col min="4117" max="4117" width="11.140625" style="74" customWidth="1"/>
    <col min="4118" max="4118" width="10.140625" style="74" bestFit="1" customWidth="1"/>
    <col min="4119" max="4121" width="9.140625" style="74"/>
    <col min="4122" max="4122" width="14.42578125" style="74" bestFit="1" customWidth="1"/>
    <col min="4123" max="4353" width="9.140625" style="74"/>
    <col min="4354" max="4354" width="11.5703125" style="74" customWidth="1"/>
    <col min="4355" max="4355" width="68.5703125" style="74" customWidth="1"/>
    <col min="4356" max="4356" width="10.140625" style="74" customWidth="1"/>
    <col min="4357" max="4357" width="14" style="74" customWidth="1"/>
    <col min="4358" max="4358" width="11.5703125" style="74" customWidth="1"/>
    <col min="4359" max="4359" width="10.42578125" style="74" customWidth="1"/>
    <col min="4360" max="4360" width="12.140625" style="74" customWidth="1"/>
    <col min="4361" max="4361" width="11.5703125" style="74" customWidth="1"/>
    <col min="4362" max="4362" width="9.85546875" style="74" customWidth="1"/>
    <col min="4363" max="4363" width="13.5703125" style="74" customWidth="1"/>
    <col min="4364" max="4364" width="11.140625" style="74" customWidth="1"/>
    <col min="4365" max="4365" width="10" style="74" customWidth="1"/>
    <col min="4366" max="4366" width="13.42578125" style="74" customWidth="1"/>
    <col min="4367" max="4368" width="11.140625" style="74" customWidth="1"/>
    <col min="4369" max="4369" width="14.5703125" style="74" customWidth="1"/>
    <col min="4370" max="4370" width="11.140625" style="74" customWidth="1"/>
    <col min="4371" max="4371" width="9.5703125" style="74" customWidth="1"/>
    <col min="4372" max="4372" width="14.42578125" style="74" customWidth="1"/>
    <col min="4373" max="4373" width="11.140625" style="74" customWidth="1"/>
    <col min="4374" max="4374" width="10.140625" style="74" bestFit="1" customWidth="1"/>
    <col min="4375" max="4377" width="9.140625" style="74"/>
    <col min="4378" max="4378" width="14.42578125" style="74" bestFit="1" customWidth="1"/>
    <col min="4379" max="4609" width="9.140625" style="74"/>
    <col min="4610" max="4610" width="11.5703125" style="74" customWidth="1"/>
    <col min="4611" max="4611" width="68.5703125" style="74" customWidth="1"/>
    <col min="4612" max="4612" width="10.140625" style="74" customWidth="1"/>
    <col min="4613" max="4613" width="14" style="74" customWidth="1"/>
    <col min="4614" max="4614" width="11.5703125" style="74" customWidth="1"/>
    <col min="4615" max="4615" width="10.42578125" style="74" customWidth="1"/>
    <col min="4616" max="4616" width="12.140625" style="74" customWidth="1"/>
    <col min="4617" max="4617" width="11.5703125" style="74" customWidth="1"/>
    <col min="4618" max="4618" width="9.85546875" style="74" customWidth="1"/>
    <col min="4619" max="4619" width="13.5703125" style="74" customWidth="1"/>
    <col min="4620" max="4620" width="11.140625" style="74" customWidth="1"/>
    <col min="4621" max="4621" width="10" style="74" customWidth="1"/>
    <col min="4622" max="4622" width="13.42578125" style="74" customWidth="1"/>
    <col min="4623" max="4624" width="11.140625" style="74" customWidth="1"/>
    <col min="4625" max="4625" width="14.5703125" style="74" customWidth="1"/>
    <col min="4626" max="4626" width="11.140625" style="74" customWidth="1"/>
    <col min="4627" max="4627" width="9.5703125" style="74" customWidth="1"/>
    <col min="4628" max="4628" width="14.42578125" style="74" customWidth="1"/>
    <col min="4629" max="4629" width="11.140625" style="74" customWidth="1"/>
    <col min="4630" max="4630" width="10.140625" style="74" bestFit="1" customWidth="1"/>
    <col min="4631" max="4633" width="9.140625" style="74"/>
    <col min="4634" max="4634" width="14.42578125" style="74" bestFit="1" customWidth="1"/>
    <col min="4635" max="4865" width="9.140625" style="74"/>
    <col min="4866" max="4866" width="11.5703125" style="74" customWidth="1"/>
    <col min="4867" max="4867" width="68.5703125" style="74" customWidth="1"/>
    <col min="4868" max="4868" width="10.140625" style="74" customWidth="1"/>
    <col min="4869" max="4869" width="14" style="74" customWidth="1"/>
    <col min="4870" max="4870" width="11.5703125" style="74" customWidth="1"/>
    <col min="4871" max="4871" width="10.42578125" style="74" customWidth="1"/>
    <col min="4872" max="4872" width="12.140625" style="74" customWidth="1"/>
    <col min="4873" max="4873" width="11.5703125" style="74" customWidth="1"/>
    <col min="4874" max="4874" width="9.85546875" style="74" customWidth="1"/>
    <col min="4875" max="4875" width="13.5703125" style="74" customWidth="1"/>
    <col min="4876" max="4876" width="11.140625" style="74" customWidth="1"/>
    <col min="4877" max="4877" width="10" style="74" customWidth="1"/>
    <col min="4878" max="4878" width="13.42578125" style="74" customWidth="1"/>
    <col min="4879" max="4880" width="11.140625" style="74" customWidth="1"/>
    <col min="4881" max="4881" width="14.5703125" style="74" customWidth="1"/>
    <col min="4882" max="4882" width="11.140625" style="74" customWidth="1"/>
    <col min="4883" max="4883" width="9.5703125" style="74" customWidth="1"/>
    <col min="4884" max="4884" width="14.42578125" style="74" customWidth="1"/>
    <col min="4885" max="4885" width="11.140625" style="74" customWidth="1"/>
    <col min="4886" max="4886" width="10.140625" style="74" bestFit="1" customWidth="1"/>
    <col min="4887" max="4889" width="9.140625" style="74"/>
    <col min="4890" max="4890" width="14.42578125" style="74" bestFit="1" customWidth="1"/>
    <col min="4891" max="5121" width="9.140625" style="74"/>
    <col min="5122" max="5122" width="11.5703125" style="74" customWidth="1"/>
    <col min="5123" max="5123" width="68.5703125" style="74" customWidth="1"/>
    <col min="5124" max="5124" width="10.140625" style="74" customWidth="1"/>
    <col min="5125" max="5125" width="14" style="74" customWidth="1"/>
    <col min="5126" max="5126" width="11.5703125" style="74" customWidth="1"/>
    <col min="5127" max="5127" width="10.42578125" style="74" customWidth="1"/>
    <col min="5128" max="5128" width="12.140625" style="74" customWidth="1"/>
    <col min="5129" max="5129" width="11.5703125" style="74" customWidth="1"/>
    <col min="5130" max="5130" width="9.85546875" style="74" customWidth="1"/>
    <col min="5131" max="5131" width="13.5703125" style="74" customWidth="1"/>
    <col min="5132" max="5132" width="11.140625" style="74" customWidth="1"/>
    <col min="5133" max="5133" width="10" style="74" customWidth="1"/>
    <col min="5134" max="5134" width="13.42578125" style="74" customWidth="1"/>
    <col min="5135" max="5136" width="11.140625" style="74" customWidth="1"/>
    <col min="5137" max="5137" width="14.5703125" style="74" customWidth="1"/>
    <col min="5138" max="5138" width="11.140625" style="74" customWidth="1"/>
    <col min="5139" max="5139" width="9.5703125" style="74" customWidth="1"/>
    <col min="5140" max="5140" width="14.42578125" style="74" customWidth="1"/>
    <col min="5141" max="5141" width="11.140625" style="74" customWidth="1"/>
    <col min="5142" max="5142" width="10.140625" style="74" bestFit="1" customWidth="1"/>
    <col min="5143" max="5145" width="9.140625" style="74"/>
    <col min="5146" max="5146" width="14.42578125" style="74" bestFit="1" customWidth="1"/>
    <col min="5147" max="5377" width="9.140625" style="74"/>
    <col min="5378" max="5378" width="11.5703125" style="74" customWidth="1"/>
    <col min="5379" max="5379" width="68.5703125" style="74" customWidth="1"/>
    <col min="5380" max="5380" width="10.140625" style="74" customWidth="1"/>
    <col min="5381" max="5381" width="14" style="74" customWidth="1"/>
    <col min="5382" max="5382" width="11.5703125" style="74" customWidth="1"/>
    <col min="5383" max="5383" width="10.42578125" style="74" customWidth="1"/>
    <col min="5384" max="5384" width="12.140625" style="74" customWidth="1"/>
    <col min="5385" max="5385" width="11.5703125" style="74" customWidth="1"/>
    <col min="5386" max="5386" width="9.85546875" style="74" customWidth="1"/>
    <col min="5387" max="5387" width="13.5703125" style="74" customWidth="1"/>
    <col min="5388" max="5388" width="11.140625" style="74" customWidth="1"/>
    <col min="5389" max="5389" width="10" style="74" customWidth="1"/>
    <col min="5390" max="5390" width="13.42578125" style="74" customWidth="1"/>
    <col min="5391" max="5392" width="11.140625" style="74" customWidth="1"/>
    <col min="5393" max="5393" width="14.5703125" style="74" customWidth="1"/>
    <col min="5394" max="5394" width="11.140625" style="74" customWidth="1"/>
    <col min="5395" max="5395" width="9.5703125" style="74" customWidth="1"/>
    <col min="5396" max="5396" width="14.42578125" style="74" customWidth="1"/>
    <col min="5397" max="5397" width="11.140625" style="74" customWidth="1"/>
    <col min="5398" max="5398" width="10.140625" style="74" bestFit="1" customWidth="1"/>
    <col min="5399" max="5401" width="9.140625" style="74"/>
    <col min="5402" max="5402" width="14.42578125" style="74" bestFit="1" customWidth="1"/>
    <col min="5403" max="5633" width="9.140625" style="74"/>
    <col min="5634" max="5634" width="11.5703125" style="74" customWidth="1"/>
    <col min="5635" max="5635" width="68.5703125" style="74" customWidth="1"/>
    <col min="5636" max="5636" width="10.140625" style="74" customWidth="1"/>
    <col min="5637" max="5637" width="14" style="74" customWidth="1"/>
    <col min="5638" max="5638" width="11.5703125" style="74" customWidth="1"/>
    <col min="5639" max="5639" width="10.42578125" style="74" customWidth="1"/>
    <col min="5640" max="5640" width="12.140625" style="74" customWidth="1"/>
    <col min="5641" max="5641" width="11.5703125" style="74" customWidth="1"/>
    <col min="5642" max="5642" width="9.85546875" style="74" customWidth="1"/>
    <col min="5643" max="5643" width="13.5703125" style="74" customWidth="1"/>
    <col min="5644" max="5644" width="11.140625" style="74" customWidth="1"/>
    <col min="5645" max="5645" width="10" style="74" customWidth="1"/>
    <col min="5646" max="5646" width="13.42578125" style="74" customWidth="1"/>
    <col min="5647" max="5648" width="11.140625" style="74" customWidth="1"/>
    <col min="5649" max="5649" width="14.5703125" style="74" customWidth="1"/>
    <col min="5650" max="5650" width="11.140625" style="74" customWidth="1"/>
    <col min="5651" max="5651" width="9.5703125" style="74" customWidth="1"/>
    <col min="5652" max="5652" width="14.42578125" style="74" customWidth="1"/>
    <col min="5653" max="5653" width="11.140625" style="74" customWidth="1"/>
    <col min="5654" max="5654" width="10.140625" style="74" bestFit="1" customWidth="1"/>
    <col min="5655" max="5657" width="9.140625" style="74"/>
    <col min="5658" max="5658" width="14.42578125" style="74" bestFit="1" customWidth="1"/>
    <col min="5659" max="5889" width="9.140625" style="74"/>
    <col min="5890" max="5890" width="11.5703125" style="74" customWidth="1"/>
    <col min="5891" max="5891" width="68.5703125" style="74" customWidth="1"/>
    <col min="5892" max="5892" width="10.140625" style="74" customWidth="1"/>
    <col min="5893" max="5893" width="14" style="74" customWidth="1"/>
    <col min="5894" max="5894" width="11.5703125" style="74" customWidth="1"/>
    <col min="5895" max="5895" width="10.42578125" style="74" customWidth="1"/>
    <col min="5896" max="5896" width="12.140625" style="74" customWidth="1"/>
    <col min="5897" max="5897" width="11.5703125" style="74" customWidth="1"/>
    <col min="5898" max="5898" width="9.85546875" style="74" customWidth="1"/>
    <col min="5899" max="5899" width="13.5703125" style="74" customWidth="1"/>
    <col min="5900" max="5900" width="11.140625" style="74" customWidth="1"/>
    <col min="5901" max="5901" width="10" style="74" customWidth="1"/>
    <col min="5902" max="5902" width="13.42578125" style="74" customWidth="1"/>
    <col min="5903" max="5904" width="11.140625" style="74" customWidth="1"/>
    <col min="5905" max="5905" width="14.5703125" style="74" customWidth="1"/>
    <col min="5906" max="5906" width="11.140625" style="74" customWidth="1"/>
    <col min="5907" max="5907" width="9.5703125" style="74" customWidth="1"/>
    <col min="5908" max="5908" width="14.42578125" style="74" customWidth="1"/>
    <col min="5909" max="5909" width="11.140625" style="74" customWidth="1"/>
    <col min="5910" max="5910" width="10.140625" style="74" bestFit="1" customWidth="1"/>
    <col min="5911" max="5913" width="9.140625" style="74"/>
    <col min="5914" max="5914" width="14.42578125" style="74" bestFit="1" customWidth="1"/>
    <col min="5915" max="6145" width="9.140625" style="74"/>
    <col min="6146" max="6146" width="11.5703125" style="74" customWidth="1"/>
    <col min="6147" max="6147" width="68.5703125" style="74" customWidth="1"/>
    <col min="6148" max="6148" width="10.140625" style="74" customWidth="1"/>
    <col min="6149" max="6149" width="14" style="74" customWidth="1"/>
    <col min="6150" max="6150" width="11.5703125" style="74" customWidth="1"/>
    <col min="6151" max="6151" width="10.42578125" style="74" customWidth="1"/>
    <col min="6152" max="6152" width="12.140625" style="74" customWidth="1"/>
    <col min="6153" max="6153" width="11.5703125" style="74" customWidth="1"/>
    <col min="6154" max="6154" width="9.85546875" style="74" customWidth="1"/>
    <col min="6155" max="6155" width="13.5703125" style="74" customWidth="1"/>
    <col min="6156" max="6156" width="11.140625" style="74" customWidth="1"/>
    <col min="6157" max="6157" width="10" style="74" customWidth="1"/>
    <col min="6158" max="6158" width="13.42578125" style="74" customWidth="1"/>
    <col min="6159" max="6160" width="11.140625" style="74" customWidth="1"/>
    <col min="6161" max="6161" width="14.5703125" style="74" customWidth="1"/>
    <col min="6162" max="6162" width="11.140625" style="74" customWidth="1"/>
    <col min="6163" max="6163" width="9.5703125" style="74" customWidth="1"/>
    <col min="6164" max="6164" width="14.42578125" style="74" customWidth="1"/>
    <col min="6165" max="6165" width="11.140625" style="74" customWidth="1"/>
    <col min="6166" max="6166" width="10.140625" style="74" bestFit="1" customWidth="1"/>
    <col min="6167" max="6169" width="9.140625" style="74"/>
    <col min="6170" max="6170" width="14.42578125" style="74" bestFit="1" customWidth="1"/>
    <col min="6171" max="6401" width="9.140625" style="74"/>
    <col min="6402" max="6402" width="11.5703125" style="74" customWidth="1"/>
    <col min="6403" max="6403" width="68.5703125" style="74" customWidth="1"/>
    <col min="6404" max="6404" width="10.140625" style="74" customWidth="1"/>
    <col min="6405" max="6405" width="14" style="74" customWidth="1"/>
    <col min="6406" max="6406" width="11.5703125" style="74" customWidth="1"/>
    <col min="6407" max="6407" width="10.42578125" style="74" customWidth="1"/>
    <col min="6408" max="6408" width="12.140625" style="74" customWidth="1"/>
    <col min="6409" max="6409" width="11.5703125" style="74" customWidth="1"/>
    <col min="6410" max="6410" width="9.85546875" style="74" customWidth="1"/>
    <col min="6411" max="6411" width="13.5703125" style="74" customWidth="1"/>
    <col min="6412" max="6412" width="11.140625" style="74" customWidth="1"/>
    <col min="6413" max="6413" width="10" style="74" customWidth="1"/>
    <col min="6414" max="6414" width="13.42578125" style="74" customWidth="1"/>
    <col min="6415" max="6416" width="11.140625" style="74" customWidth="1"/>
    <col min="6417" max="6417" width="14.5703125" style="74" customWidth="1"/>
    <col min="6418" max="6418" width="11.140625" style="74" customWidth="1"/>
    <col min="6419" max="6419" width="9.5703125" style="74" customWidth="1"/>
    <col min="6420" max="6420" width="14.42578125" style="74" customWidth="1"/>
    <col min="6421" max="6421" width="11.140625" style="74" customWidth="1"/>
    <col min="6422" max="6422" width="10.140625" style="74" bestFit="1" customWidth="1"/>
    <col min="6423" max="6425" width="9.140625" style="74"/>
    <col min="6426" max="6426" width="14.42578125" style="74" bestFit="1" customWidth="1"/>
    <col min="6427" max="6657" width="9.140625" style="74"/>
    <col min="6658" max="6658" width="11.5703125" style="74" customWidth="1"/>
    <col min="6659" max="6659" width="68.5703125" style="74" customWidth="1"/>
    <col min="6660" max="6660" width="10.140625" style="74" customWidth="1"/>
    <col min="6661" max="6661" width="14" style="74" customWidth="1"/>
    <col min="6662" max="6662" width="11.5703125" style="74" customWidth="1"/>
    <col min="6663" max="6663" width="10.42578125" style="74" customWidth="1"/>
    <col min="6664" max="6664" width="12.140625" style="74" customWidth="1"/>
    <col min="6665" max="6665" width="11.5703125" style="74" customWidth="1"/>
    <col min="6666" max="6666" width="9.85546875" style="74" customWidth="1"/>
    <col min="6667" max="6667" width="13.5703125" style="74" customWidth="1"/>
    <col min="6668" max="6668" width="11.140625" style="74" customWidth="1"/>
    <col min="6669" max="6669" width="10" style="74" customWidth="1"/>
    <col min="6670" max="6670" width="13.42578125" style="74" customWidth="1"/>
    <col min="6671" max="6672" width="11.140625" style="74" customWidth="1"/>
    <col min="6673" max="6673" width="14.5703125" style="74" customWidth="1"/>
    <col min="6674" max="6674" width="11.140625" style="74" customWidth="1"/>
    <col min="6675" max="6675" width="9.5703125" style="74" customWidth="1"/>
    <col min="6676" max="6676" width="14.42578125" style="74" customWidth="1"/>
    <col min="6677" max="6677" width="11.140625" style="74" customWidth="1"/>
    <col min="6678" max="6678" width="10.140625" style="74" bestFit="1" customWidth="1"/>
    <col min="6679" max="6681" width="9.140625" style="74"/>
    <col min="6682" max="6682" width="14.42578125" style="74" bestFit="1" customWidth="1"/>
    <col min="6683" max="6913" width="9.140625" style="74"/>
    <col min="6914" max="6914" width="11.5703125" style="74" customWidth="1"/>
    <col min="6915" max="6915" width="68.5703125" style="74" customWidth="1"/>
    <col min="6916" max="6916" width="10.140625" style="74" customWidth="1"/>
    <col min="6917" max="6917" width="14" style="74" customWidth="1"/>
    <col min="6918" max="6918" width="11.5703125" style="74" customWidth="1"/>
    <col min="6919" max="6919" width="10.42578125" style="74" customWidth="1"/>
    <col min="6920" max="6920" width="12.140625" style="74" customWidth="1"/>
    <col min="6921" max="6921" width="11.5703125" style="74" customWidth="1"/>
    <col min="6922" max="6922" width="9.85546875" style="74" customWidth="1"/>
    <col min="6923" max="6923" width="13.5703125" style="74" customWidth="1"/>
    <col min="6924" max="6924" width="11.140625" style="74" customWidth="1"/>
    <col min="6925" max="6925" width="10" style="74" customWidth="1"/>
    <col min="6926" max="6926" width="13.42578125" style="74" customWidth="1"/>
    <col min="6927" max="6928" width="11.140625" style="74" customWidth="1"/>
    <col min="6929" max="6929" width="14.5703125" style="74" customWidth="1"/>
    <col min="6930" max="6930" width="11.140625" style="74" customWidth="1"/>
    <col min="6931" max="6931" width="9.5703125" style="74" customWidth="1"/>
    <col min="6932" max="6932" width="14.42578125" style="74" customWidth="1"/>
    <col min="6933" max="6933" width="11.140625" style="74" customWidth="1"/>
    <col min="6934" max="6934" width="10.140625" style="74" bestFit="1" customWidth="1"/>
    <col min="6935" max="6937" width="9.140625" style="74"/>
    <col min="6938" max="6938" width="14.42578125" style="74" bestFit="1" customWidth="1"/>
    <col min="6939" max="7169" width="9.140625" style="74"/>
    <col min="7170" max="7170" width="11.5703125" style="74" customWidth="1"/>
    <col min="7171" max="7171" width="68.5703125" style="74" customWidth="1"/>
    <col min="7172" max="7172" width="10.140625" style="74" customWidth="1"/>
    <col min="7173" max="7173" width="14" style="74" customWidth="1"/>
    <col min="7174" max="7174" width="11.5703125" style="74" customWidth="1"/>
    <col min="7175" max="7175" width="10.42578125" style="74" customWidth="1"/>
    <col min="7176" max="7176" width="12.140625" style="74" customWidth="1"/>
    <col min="7177" max="7177" width="11.5703125" style="74" customWidth="1"/>
    <col min="7178" max="7178" width="9.85546875" style="74" customWidth="1"/>
    <col min="7179" max="7179" width="13.5703125" style="74" customWidth="1"/>
    <col min="7180" max="7180" width="11.140625" style="74" customWidth="1"/>
    <col min="7181" max="7181" width="10" style="74" customWidth="1"/>
    <col min="7182" max="7182" width="13.42578125" style="74" customWidth="1"/>
    <col min="7183" max="7184" width="11.140625" style="74" customWidth="1"/>
    <col min="7185" max="7185" width="14.5703125" style="74" customWidth="1"/>
    <col min="7186" max="7186" width="11.140625" style="74" customWidth="1"/>
    <col min="7187" max="7187" width="9.5703125" style="74" customWidth="1"/>
    <col min="7188" max="7188" width="14.42578125" style="74" customWidth="1"/>
    <col min="7189" max="7189" width="11.140625" style="74" customWidth="1"/>
    <col min="7190" max="7190" width="10.140625" style="74" bestFit="1" customWidth="1"/>
    <col min="7191" max="7193" width="9.140625" style="74"/>
    <col min="7194" max="7194" width="14.42578125" style="74" bestFit="1" customWidth="1"/>
    <col min="7195" max="7425" width="9.140625" style="74"/>
    <col min="7426" max="7426" width="11.5703125" style="74" customWidth="1"/>
    <col min="7427" max="7427" width="68.5703125" style="74" customWidth="1"/>
    <col min="7428" max="7428" width="10.140625" style="74" customWidth="1"/>
    <col min="7429" max="7429" width="14" style="74" customWidth="1"/>
    <col min="7430" max="7430" width="11.5703125" style="74" customWidth="1"/>
    <col min="7431" max="7431" width="10.42578125" style="74" customWidth="1"/>
    <col min="7432" max="7432" width="12.140625" style="74" customWidth="1"/>
    <col min="7433" max="7433" width="11.5703125" style="74" customWidth="1"/>
    <col min="7434" max="7434" width="9.85546875" style="74" customWidth="1"/>
    <col min="7435" max="7435" width="13.5703125" style="74" customWidth="1"/>
    <col min="7436" max="7436" width="11.140625" style="74" customWidth="1"/>
    <col min="7437" max="7437" width="10" style="74" customWidth="1"/>
    <col min="7438" max="7438" width="13.42578125" style="74" customWidth="1"/>
    <col min="7439" max="7440" width="11.140625" style="74" customWidth="1"/>
    <col min="7441" max="7441" width="14.5703125" style="74" customWidth="1"/>
    <col min="7442" max="7442" width="11.140625" style="74" customWidth="1"/>
    <col min="7443" max="7443" width="9.5703125" style="74" customWidth="1"/>
    <col min="7444" max="7444" width="14.42578125" style="74" customWidth="1"/>
    <col min="7445" max="7445" width="11.140625" style="74" customWidth="1"/>
    <col min="7446" max="7446" width="10.140625" style="74" bestFit="1" customWidth="1"/>
    <col min="7447" max="7449" width="9.140625" style="74"/>
    <col min="7450" max="7450" width="14.42578125" style="74" bestFit="1" customWidth="1"/>
    <col min="7451" max="7681" width="9.140625" style="74"/>
    <col min="7682" max="7682" width="11.5703125" style="74" customWidth="1"/>
    <col min="7683" max="7683" width="68.5703125" style="74" customWidth="1"/>
    <col min="7684" max="7684" width="10.140625" style="74" customWidth="1"/>
    <col min="7685" max="7685" width="14" style="74" customWidth="1"/>
    <col min="7686" max="7686" width="11.5703125" style="74" customWidth="1"/>
    <col min="7687" max="7687" width="10.42578125" style="74" customWidth="1"/>
    <col min="7688" max="7688" width="12.140625" style="74" customWidth="1"/>
    <col min="7689" max="7689" width="11.5703125" style="74" customWidth="1"/>
    <col min="7690" max="7690" width="9.85546875" style="74" customWidth="1"/>
    <col min="7691" max="7691" width="13.5703125" style="74" customWidth="1"/>
    <col min="7692" max="7692" width="11.140625" style="74" customWidth="1"/>
    <col min="7693" max="7693" width="10" style="74" customWidth="1"/>
    <col min="7694" max="7694" width="13.42578125" style="74" customWidth="1"/>
    <col min="7695" max="7696" width="11.140625" style="74" customWidth="1"/>
    <col min="7697" max="7697" width="14.5703125" style="74" customWidth="1"/>
    <col min="7698" max="7698" width="11.140625" style="74" customWidth="1"/>
    <col min="7699" max="7699" width="9.5703125" style="74" customWidth="1"/>
    <col min="7700" max="7700" width="14.42578125" style="74" customWidth="1"/>
    <col min="7701" max="7701" width="11.140625" style="74" customWidth="1"/>
    <col min="7702" max="7702" width="10.140625" style="74" bestFit="1" customWidth="1"/>
    <col min="7703" max="7705" width="9.140625" style="74"/>
    <col min="7706" max="7706" width="14.42578125" style="74" bestFit="1" customWidth="1"/>
    <col min="7707" max="7937" width="9.140625" style="74"/>
    <col min="7938" max="7938" width="11.5703125" style="74" customWidth="1"/>
    <col min="7939" max="7939" width="68.5703125" style="74" customWidth="1"/>
    <col min="7940" max="7940" width="10.140625" style="74" customWidth="1"/>
    <col min="7941" max="7941" width="14" style="74" customWidth="1"/>
    <col min="7942" max="7942" width="11.5703125" style="74" customWidth="1"/>
    <col min="7943" max="7943" width="10.42578125" style="74" customWidth="1"/>
    <col min="7944" max="7944" width="12.140625" style="74" customWidth="1"/>
    <col min="7945" max="7945" width="11.5703125" style="74" customWidth="1"/>
    <col min="7946" max="7946" width="9.85546875" style="74" customWidth="1"/>
    <col min="7947" max="7947" width="13.5703125" style="74" customWidth="1"/>
    <col min="7948" max="7948" width="11.140625" style="74" customWidth="1"/>
    <col min="7949" max="7949" width="10" style="74" customWidth="1"/>
    <col min="7950" max="7950" width="13.42578125" style="74" customWidth="1"/>
    <col min="7951" max="7952" width="11.140625" style="74" customWidth="1"/>
    <col min="7953" max="7953" width="14.5703125" style="74" customWidth="1"/>
    <col min="7954" max="7954" width="11.140625" style="74" customWidth="1"/>
    <col min="7955" max="7955" width="9.5703125" style="74" customWidth="1"/>
    <col min="7956" max="7956" width="14.42578125" style="74" customWidth="1"/>
    <col min="7957" max="7957" width="11.140625" style="74" customWidth="1"/>
    <col min="7958" max="7958" width="10.140625" style="74" bestFit="1" customWidth="1"/>
    <col min="7959" max="7961" width="9.140625" style="74"/>
    <col min="7962" max="7962" width="14.42578125" style="74" bestFit="1" customWidth="1"/>
    <col min="7963" max="8193" width="9.140625" style="74"/>
    <col min="8194" max="8194" width="11.5703125" style="74" customWidth="1"/>
    <col min="8195" max="8195" width="68.5703125" style="74" customWidth="1"/>
    <col min="8196" max="8196" width="10.140625" style="74" customWidth="1"/>
    <col min="8197" max="8197" width="14" style="74" customWidth="1"/>
    <col min="8198" max="8198" width="11.5703125" style="74" customWidth="1"/>
    <col min="8199" max="8199" width="10.42578125" style="74" customWidth="1"/>
    <col min="8200" max="8200" width="12.140625" style="74" customWidth="1"/>
    <col min="8201" max="8201" width="11.5703125" style="74" customWidth="1"/>
    <col min="8202" max="8202" width="9.85546875" style="74" customWidth="1"/>
    <col min="8203" max="8203" width="13.5703125" style="74" customWidth="1"/>
    <col min="8204" max="8204" width="11.140625" style="74" customWidth="1"/>
    <col min="8205" max="8205" width="10" style="74" customWidth="1"/>
    <col min="8206" max="8206" width="13.42578125" style="74" customWidth="1"/>
    <col min="8207" max="8208" width="11.140625" style="74" customWidth="1"/>
    <col min="8209" max="8209" width="14.5703125" style="74" customWidth="1"/>
    <col min="8210" max="8210" width="11.140625" style="74" customWidth="1"/>
    <col min="8211" max="8211" width="9.5703125" style="74" customWidth="1"/>
    <col min="8212" max="8212" width="14.42578125" style="74" customWidth="1"/>
    <col min="8213" max="8213" width="11.140625" style="74" customWidth="1"/>
    <col min="8214" max="8214" width="10.140625" style="74" bestFit="1" customWidth="1"/>
    <col min="8215" max="8217" width="9.140625" style="74"/>
    <col min="8218" max="8218" width="14.42578125" style="74" bestFit="1" customWidth="1"/>
    <col min="8219" max="8449" width="9.140625" style="74"/>
    <col min="8450" max="8450" width="11.5703125" style="74" customWidth="1"/>
    <col min="8451" max="8451" width="68.5703125" style="74" customWidth="1"/>
    <col min="8452" max="8452" width="10.140625" style="74" customWidth="1"/>
    <col min="8453" max="8453" width="14" style="74" customWidth="1"/>
    <col min="8454" max="8454" width="11.5703125" style="74" customWidth="1"/>
    <col min="8455" max="8455" width="10.42578125" style="74" customWidth="1"/>
    <col min="8456" max="8456" width="12.140625" style="74" customWidth="1"/>
    <col min="8457" max="8457" width="11.5703125" style="74" customWidth="1"/>
    <col min="8458" max="8458" width="9.85546875" style="74" customWidth="1"/>
    <col min="8459" max="8459" width="13.5703125" style="74" customWidth="1"/>
    <col min="8460" max="8460" width="11.140625" style="74" customWidth="1"/>
    <col min="8461" max="8461" width="10" style="74" customWidth="1"/>
    <col min="8462" max="8462" width="13.42578125" style="74" customWidth="1"/>
    <col min="8463" max="8464" width="11.140625" style="74" customWidth="1"/>
    <col min="8465" max="8465" width="14.5703125" style="74" customWidth="1"/>
    <col min="8466" max="8466" width="11.140625" style="74" customWidth="1"/>
    <col min="8467" max="8467" width="9.5703125" style="74" customWidth="1"/>
    <col min="8468" max="8468" width="14.42578125" style="74" customWidth="1"/>
    <col min="8469" max="8469" width="11.140625" style="74" customWidth="1"/>
    <col min="8470" max="8470" width="10.140625" style="74" bestFit="1" customWidth="1"/>
    <col min="8471" max="8473" width="9.140625" style="74"/>
    <col min="8474" max="8474" width="14.42578125" style="74" bestFit="1" customWidth="1"/>
    <col min="8475" max="8705" width="9.140625" style="74"/>
    <col min="8706" max="8706" width="11.5703125" style="74" customWidth="1"/>
    <col min="8707" max="8707" width="68.5703125" style="74" customWidth="1"/>
    <col min="8708" max="8708" width="10.140625" style="74" customWidth="1"/>
    <col min="8709" max="8709" width="14" style="74" customWidth="1"/>
    <col min="8710" max="8710" width="11.5703125" style="74" customWidth="1"/>
    <col min="8711" max="8711" width="10.42578125" style="74" customWidth="1"/>
    <col min="8712" max="8712" width="12.140625" style="74" customWidth="1"/>
    <col min="8713" max="8713" width="11.5703125" style="74" customWidth="1"/>
    <col min="8714" max="8714" width="9.85546875" style="74" customWidth="1"/>
    <col min="8715" max="8715" width="13.5703125" style="74" customWidth="1"/>
    <col min="8716" max="8716" width="11.140625" style="74" customWidth="1"/>
    <col min="8717" max="8717" width="10" style="74" customWidth="1"/>
    <col min="8718" max="8718" width="13.42578125" style="74" customWidth="1"/>
    <col min="8719" max="8720" width="11.140625" style="74" customWidth="1"/>
    <col min="8721" max="8721" width="14.5703125" style="74" customWidth="1"/>
    <col min="8722" max="8722" width="11.140625" style="74" customWidth="1"/>
    <col min="8723" max="8723" width="9.5703125" style="74" customWidth="1"/>
    <col min="8724" max="8724" width="14.42578125" style="74" customWidth="1"/>
    <col min="8725" max="8725" width="11.140625" style="74" customWidth="1"/>
    <col min="8726" max="8726" width="10.140625" style="74" bestFit="1" customWidth="1"/>
    <col min="8727" max="8729" width="9.140625" style="74"/>
    <col min="8730" max="8730" width="14.42578125" style="74" bestFit="1" customWidth="1"/>
    <col min="8731" max="8961" width="9.140625" style="74"/>
    <col min="8962" max="8962" width="11.5703125" style="74" customWidth="1"/>
    <col min="8963" max="8963" width="68.5703125" style="74" customWidth="1"/>
    <col min="8964" max="8964" width="10.140625" style="74" customWidth="1"/>
    <col min="8965" max="8965" width="14" style="74" customWidth="1"/>
    <col min="8966" max="8966" width="11.5703125" style="74" customWidth="1"/>
    <col min="8967" max="8967" width="10.42578125" style="74" customWidth="1"/>
    <col min="8968" max="8968" width="12.140625" style="74" customWidth="1"/>
    <col min="8969" max="8969" width="11.5703125" style="74" customWidth="1"/>
    <col min="8970" max="8970" width="9.85546875" style="74" customWidth="1"/>
    <col min="8971" max="8971" width="13.5703125" style="74" customWidth="1"/>
    <col min="8972" max="8972" width="11.140625" style="74" customWidth="1"/>
    <col min="8973" max="8973" width="10" style="74" customWidth="1"/>
    <col min="8974" max="8974" width="13.42578125" style="74" customWidth="1"/>
    <col min="8975" max="8976" width="11.140625" style="74" customWidth="1"/>
    <col min="8977" max="8977" width="14.5703125" style="74" customWidth="1"/>
    <col min="8978" max="8978" width="11.140625" style="74" customWidth="1"/>
    <col min="8979" max="8979" width="9.5703125" style="74" customWidth="1"/>
    <col min="8980" max="8980" width="14.42578125" style="74" customWidth="1"/>
    <col min="8981" max="8981" width="11.140625" style="74" customWidth="1"/>
    <col min="8982" max="8982" width="10.140625" style="74" bestFit="1" customWidth="1"/>
    <col min="8983" max="8985" width="9.140625" style="74"/>
    <col min="8986" max="8986" width="14.42578125" style="74" bestFit="1" customWidth="1"/>
    <col min="8987" max="9217" width="9.140625" style="74"/>
    <col min="9218" max="9218" width="11.5703125" style="74" customWidth="1"/>
    <col min="9219" max="9219" width="68.5703125" style="74" customWidth="1"/>
    <col min="9220" max="9220" width="10.140625" style="74" customWidth="1"/>
    <col min="9221" max="9221" width="14" style="74" customWidth="1"/>
    <col min="9222" max="9222" width="11.5703125" style="74" customWidth="1"/>
    <col min="9223" max="9223" width="10.42578125" style="74" customWidth="1"/>
    <col min="9224" max="9224" width="12.140625" style="74" customWidth="1"/>
    <col min="9225" max="9225" width="11.5703125" style="74" customWidth="1"/>
    <col min="9226" max="9226" width="9.85546875" style="74" customWidth="1"/>
    <col min="9227" max="9227" width="13.5703125" style="74" customWidth="1"/>
    <col min="9228" max="9228" width="11.140625" style="74" customWidth="1"/>
    <col min="9229" max="9229" width="10" style="74" customWidth="1"/>
    <col min="9230" max="9230" width="13.42578125" style="74" customWidth="1"/>
    <col min="9231" max="9232" width="11.140625" style="74" customWidth="1"/>
    <col min="9233" max="9233" width="14.5703125" style="74" customWidth="1"/>
    <col min="9234" max="9234" width="11.140625" style="74" customWidth="1"/>
    <col min="9235" max="9235" width="9.5703125" style="74" customWidth="1"/>
    <col min="9236" max="9236" width="14.42578125" style="74" customWidth="1"/>
    <col min="9237" max="9237" width="11.140625" style="74" customWidth="1"/>
    <col min="9238" max="9238" width="10.140625" style="74" bestFit="1" customWidth="1"/>
    <col min="9239" max="9241" width="9.140625" style="74"/>
    <col min="9242" max="9242" width="14.42578125" style="74" bestFit="1" customWidth="1"/>
    <col min="9243" max="9473" width="9.140625" style="74"/>
    <col min="9474" max="9474" width="11.5703125" style="74" customWidth="1"/>
    <col min="9475" max="9475" width="68.5703125" style="74" customWidth="1"/>
    <col min="9476" max="9476" width="10.140625" style="74" customWidth="1"/>
    <col min="9477" max="9477" width="14" style="74" customWidth="1"/>
    <col min="9478" max="9478" width="11.5703125" style="74" customWidth="1"/>
    <col min="9479" max="9479" width="10.42578125" style="74" customWidth="1"/>
    <col min="9480" max="9480" width="12.140625" style="74" customWidth="1"/>
    <col min="9481" max="9481" width="11.5703125" style="74" customWidth="1"/>
    <col min="9482" max="9482" width="9.85546875" style="74" customWidth="1"/>
    <col min="9483" max="9483" width="13.5703125" style="74" customWidth="1"/>
    <col min="9484" max="9484" width="11.140625" style="74" customWidth="1"/>
    <col min="9485" max="9485" width="10" style="74" customWidth="1"/>
    <col min="9486" max="9486" width="13.42578125" style="74" customWidth="1"/>
    <col min="9487" max="9488" width="11.140625" style="74" customWidth="1"/>
    <col min="9489" max="9489" width="14.5703125" style="74" customWidth="1"/>
    <col min="9490" max="9490" width="11.140625" style="74" customWidth="1"/>
    <col min="9491" max="9491" width="9.5703125" style="74" customWidth="1"/>
    <col min="9492" max="9492" width="14.42578125" style="74" customWidth="1"/>
    <col min="9493" max="9493" width="11.140625" style="74" customWidth="1"/>
    <col min="9494" max="9494" width="10.140625" style="74" bestFit="1" customWidth="1"/>
    <col min="9495" max="9497" width="9.140625" style="74"/>
    <col min="9498" max="9498" width="14.42578125" style="74" bestFit="1" customWidth="1"/>
    <col min="9499" max="9729" width="9.140625" style="74"/>
    <col min="9730" max="9730" width="11.5703125" style="74" customWidth="1"/>
    <col min="9731" max="9731" width="68.5703125" style="74" customWidth="1"/>
    <col min="9732" max="9732" width="10.140625" style="74" customWidth="1"/>
    <col min="9733" max="9733" width="14" style="74" customWidth="1"/>
    <col min="9734" max="9734" width="11.5703125" style="74" customWidth="1"/>
    <col min="9735" max="9735" width="10.42578125" style="74" customWidth="1"/>
    <col min="9736" max="9736" width="12.140625" style="74" customWidth="1"/>
    <col min="9737" max="9737" width="11.5703125" style="74" customWidth="1"/>
    <col min="9738" max="9738" width="9.85546875" style="74" customWidth="1"/>
    <col min="9739" max="9739" width="13.5703125" style="74" customWidth="1"/>
    <col min="9740" max="9740" width="11.140625" style="74" customWidth="1"/>
    <col min="9741" max="9741" width="10" style="74" customWidth="1"/>
    <col min="9742" max="9742" width="13.42578125" style="74" customWidth="1"/>
    <col min="9743" max="9744" width="11.140625" style="74" customWidth="1"/>
    <col min="9745" max="9745" width="14.5703125" style="74" customWidth="1"/>
    <col min="9746" max="9746" width="11.140625" style="74" customWidth="1"/>
    <col min="9747" max="9747" width="9.5703125" style="74" customWidth="1"/>
    <col min="9748" max="9748" width="14.42578125" style="74" customWidth="1"/>
    <col min="9749" max="9749" width="11.140625" style="74" customWidth="1"/>
    <col min="9750" max="9750" width="10.140625" style="74" bestFit="1" customWidth="1"/>
    <col min="9751" max="9753" width="9.140625" style="74"/>
    <col min="9754" max="9754" width="14.42578125" style="74" bestFit="1" customWidth="1"/>
    <col min="9755" max="9985" width="9.140625" style="74"/>
    <col min="9986" max="9986" width="11.5703125" style="74" customWidth="1"/>
    <col min="9987" max="9987" width="68.5703125" style="74" customWidth="1"/>
    <col min="9988" max="9988" width="10.140625" style="74" customWidth="1"/>
    <col min="9989" max="9989" width="14" style="74" customWidth="1"/>
    <col min="9990" max="9990" width="11.5703125" style="74" customWidth="1"/>
    <col min="9991" max="9991" width="10.42578125" style="74" customWidth="1"/>
    <col min="9992" max="9992" width="12.140625" style="74" customWidth="1"/>
    <col min="9993" max="9993" width="11.5703125" style="74" customWidth="1"/>
    <col min="9994" max="9994" width="9.85546875" style="74" customWidth="1"/>
    <col min="9995" max="9995" width="13.5703125" style="74" customWidth="1"/>
    <col min="9996" max="9996" width="11.140625" style="74" customWidth="1"/>
    <col min="9997" max="9997" width="10" style="74" customWidth="1"/>
    <col min="9998" max="9998" width="13.42578125" style="74" customWidth="1"/>
    <col min="9999" max="10000" width="11.140625" style="74" customWidth="1"/>
    <col min="10001" max="10001" width="14.5703125" style="74" customWidth="1"/>
    <col min="10002" max="10002" width="11.140625" style="74" customWidth="1"/>
    <col min="10003" max="10003" width="9.5703125" style="74" customWidth="1"/>
    <col min="10004" max="10004" width="14.42578125" style="74" customWidth="1"/>
    <col min="10005" max="10005" width="11.140625" style="74" customWidth="1"/>
    <col min="10006" max="10006" width="10.140625" style="74" bestFit="1" customWidth="1"/>
    <col min="10007" max="10009" width="9.140625" style="74"/>
    <col min="10010" max="10010" width="14.42578125" style="74" bestFit="1" customWidth="1"/>
    <col min="10011" max="10241" width="9.140625" style="74"/>
    <col min="10242" max="10242" width="11.5703125" style="74" customWidth="1"/>
    <col min="10243" max="10243" width="68.5703125" style="74" customWidth="1"/>
    <col min="10244" max="10244" width="10.140625" style="74" customWidth="1"/>
    <col min="10245" max="10245" width="14" style="74" customWidth="1"/>
    <col min="10246" max="10246" width="11.5703125" style="74" customWidth="1"/>
    <col min="10247" max="10247" width="10.42578125" style="74" customWidth="1"/>
    <col min="10248" max="10248" width="12.140625" style="74" customWidth="1"/>
    <col min="10249" max="10249" width="11.5703125" style="74" customWidth="1"/>
    <col min="10250" max="10250" width="9.85546875" style="74" customWidth="1"/>
    <col min="10251" max="10251" width="13.5703125" style="74" customWidth="1"/>
    <col min="10252" max="10252" width="11.140625" style="74" customWidth="1"/>
    <col min="10253" max="10253" width="10" style="74" customWidth="1"/>
    <col min="10254" max="10254" width="13.42578125" style="74" customWidth="1"/>
    <col min="10255" max="10256" width="11.140625" style="74" customWidth="1"/>
    <col min="10257" max="10257" width="14.5703125" style="74" customWidth="1"/>
    <col min="10258" max="10258" width="11.140625" style="74" customWidth="1"/>
    <col min="10259" max="10259" width="9.5703125" style="74" customWidth="1"/>
    <col min="10260" max="10260" width="14.42578125" style="74" customWidth="1"/>
    <col min="10261" max="10261" width="11.140625" style="74" customWidth="1"/>
    <col min="10262" max="10262" width="10.140625" style="74" bestFit="1" customWidth="1"/>
    <col min="10263" max="10265" width="9.140625" style="74"/>
    <col min="10266" max="10266" width="14.42578125" style="74" bestFit="1" customWidth="1"/>
    <col min="10267" max="10497" width="9.140625" style="74"/>
    <col min="10498" max="10498" width="11.5703125" style="74" customWidth="1"/>
    <col min="10499" max="10499" width="68.5703125" style="74" customWidth="1"/>
    <col min="10500" max="10500" width="10.140625" style="74" customWidth="1"/>
    <col min="10501" max="10501" width="14" style="74" customWidth="1"/>
    <col min="10502" max="10502" width="11.5703125" style="74" customWidth="1"/>
    <col min="10503" max="10503" width="10.42578125" style="74" customWidth="1"/>
    <col min="10504" max="10504" width="12.140625" style="74" customWidth="1"/>
    <col min="10505" max="10505" width="11.5703125" style="74" customWidth="1"/>
    <col min="10506" max="10506" width="9.85546875" style="74" customWidth="1"/>
    <col min="10507" max="10507" width="13.5703125" style="74" customWidth="1"/>
    <col min="10508" max="10508" width="11.140625" style="74" customWidth="1"/>
    <col min="10509" max="10509" width="10" style="74" customWidth="1"/>
    <col min="10510" max="10510" width="13.42578125" style="74" customWidth="1"/>
    <col min="10511" max="10512" width="11.140625" style="74" customWidth="1"/>
    <col min="10513" max="10513" width="14.5703125" style="74" customWidth="1"/>
    <col min="10514" max="10514" width="11.140625" style="74" customWidth="1"/>
    <col min="10515" max="10515" width="9.5703125" style="74" customWidth="1"/>
    <col min="10516" max="10516" width="14.42578125" style="74" customWidth="1"/>
    <col min="10517" max="10517" width="11.140625" style="74" customWidth="1"/>
    <col min="10518" max="10518" width="10.140625" style="74" bestFit="1" customWidth="1"/>
    <col min="10519" max="10521" width="9.140625" style="74"/>
    <col min="10522" max="10522" width="14.42578125" style="74" bestFit="1" customWidth="1"/>
    <col min="10523" max="10753" width="9.140625" style="74"/>
    <col min="10754" max="10754" width="11.5703125" style="74" customWidth="1"/>
    <col min="10755" max="10755" width="68.5703125" style="74" customWidth="1"/>
    <col min="10756" max="10756" width="10.140625" style="74" customWidth="1"/>
    <col min="10757" max="10757" width="14" style="74" customWidth="1"/>
    <col min="10758" max="10758" width="11.5703125" style="74" customWidth="1"/>
    <col min="10759" max="10759" width="10.42578125" style="74" customWidth="1"/>
    <col min="10760" max="10760" width="12.140625" style="74" customWidth="1"/>
    <col min="10761" max="10761" width="11.5703125" style="74" customWidth="1"/>
    <col min="10762" max="10762" width="9.85546875" style="74" customWidth="1"/>
    <col min="10763" max="10763" width="13.5703125" style="74" customWidth="1"/>
    <col min="10764" max="10764" width="11.140625" style="74" customWidth="1"/>
    <col min="10765" max="10765" width="10" style="74" customWidth="1"/>
    <col min="10766" max="10766" width="13.42578125" style="74" customWidth="1"/>
    <col min="10767" max="10768" width="11.140625" style="74" customWidth="1"/>
    <col min="10769" max="10769" width="14.5703125" style="74" customWidth="1"/>
    <col min="10770" max="10770" width="11.140625" style="74" customWidth="1"/>
    <col min="10771" max="10771" width="9.5703125" style="74" customWidth="1"/>
    <col min="10772" max="10772" width="14.42578125" style="74" customWidth="1"/>
    <col min="10773" max="10773" width="11.140625" style="74" customWidth="1"/>
    <col min="10774" max="10774" width="10.140625" style="74" bestFit="1" customWidth="1"/>
    <col min="10775" max="10777" width="9.140625" style="74"/>
    <col min="10778" max="10778" width="14.42578125" style="74" bestFit="1" customWidth="1"/>
    <col min="10779" max="11009" width="9.140625" style="74"/>
    <col min="11010" max="11010" width="11.5703125" style="74" customWidth="1"/>
    <col min="11011" max="11011" width="68.5703125" style="74" customWidth="1"/>
    <col min="11012" max="11012" width="10.140625" style="74" customWidth="1"/>
    <col min="11013" max="11013" width="14" style="74" customWidth="1"/>
    <col min="11014" max="11014" width="11.5703125" style="74" customWidth="1"/>
    <col min="11015" max="11015" width="10.42578125" style="74" customWidth="1"/>
    <col min="11016" max="11016" width="12.140625" style="74" customWidth="1"/>
    <col min="11017" max="11017" width="11.5703125" style="74" customWidth="1"/>
    <col min="11018" max="11018" width="9.85546875" style="74" customWidth="1"/>
    <col min="11019" max="11019" width="13.5703125" style="74" customWidth="1"/>
    <col min="11020" max="11020" width="11.140625" style="74" customWidth="1"/>
    <col min="11021" max="11021" width="10" style="74" customWidth="1"/>
    <col min="11022" max="11022" width="13.42578125" style="74" customWidth="1"/>
    <col min="11023" max="11024" width="11.140625" style="74" customWidth="1"/>
    <col min="11025" max="11025" width="14.5703125" style="74" customWidth="1"/>
    <col min="11026" max="11026" width="11.140625" style="74" customWidth="1"/>
    <col min="11027" max="11027" width="9.5703125" style="74" customWidth="1"/>
    <col min="11028" max="11028" width="14.42578125" style="74" customWidth="1"/>
    <col min="11029" max="11029" width="11.140625" style="74" customWidth="1"/>
    <col min="11030" max="11030" width="10.140625" style="74" bestFit="1" customWidth="1"/>
    <col min="11031" max="11033" width="9.140625" style="74"/>
    <col min="11034" max="11034" width="14.42578125" style="74" bestFit="1" customWidth="1"/>
    <col min="11035" max="11265" width="9.140625" style="74"/>
    <col min="11266" max="11266" width="11.5703125" style="74" customWidth="1"/>
    <col min="11267" max="11267" width="68.5703125" style="74" customWidth="1"/>
    <col min="11268" max="11268" width="10.140625" style="74" customWidth="1"/>
    <col min="11269" max="11269" width="14" style="74" customWidth="1"/>
    <col min="11270" max="11270" width="11.5703125" style="74" customWidth="1"/>
    <col min="11271" max="11271" width="10.42578125" style="74" customWidth="1"/>
    <col min="11272" max="11272" width="12.140625" style="74" customWidth="1"/>
    <col min="11273" max="11273" width="11.5703125" style="74" customWidth="1"/>
    <col min="11274" max="11274" width="9.85546875" style="74" customWidth="1"/>
    <col min="11275" max="11275" width="13.5703125" style="74" customWidth="1"/>
    <col min="11276" max="11276" width="11.140625" style="74" customWidth="1"/>
    <col min="11277" max="11277" width="10" style="74" customWidth="1"/>
    <col min="11278" max="11278" width="13.42578125" style="74" customWidth="1"/>
    <col min="11279" max="11280" width="11.140625" style="74" customWidth="1"/>
    <col min="11281" max="11281" width="14.5703125" style="74" customWidth="1"/>
    <col min="11282" max="11282" width="11.140625" style="74" customWidth="1"/>
    <col min="11283" max="11283" width="9.5703125" style="74" customWidth="1"/>
    <col min="11284" max="11284" width="14.42578125" style="74" customWidth="1"/>
    <col min="11285" max="11285" width="11.140625" style="74" customWidth="1"/>
    <col min="11286" max="11286" width="10.140625" style="74" bestFit="1" customWidth="1"/>
    <col min="11287" max="11289" width="9.140625" style="74"/>
    <col min="11290" max="11290" width="14.42578125" style="74" bestFit="1" customWidth="1"/>
    <col min="11291" max="11521" width="9.140625" style="74"/>
    <col min="11522" max="11522" width="11.5703125" style="74" customWidth="1"/>
    <col min="11523" max="11523" width="68.5703125" style="74" customWidth="1"/>
    <col min="11524" max="11524" width="10.140625" style="74" customWidth="1"/>
    <col min="11525" max="11525" width="14" style="74" customWidth="1"/>
    <col min="11526" max="11526" width="11.5703125" style="74" customWidth="1"/>
    <col min="11527" max="11527" width="10.42578125" style="74" customWidth="1"/>
    <col min="11528" max="11528" width="12.140625" style="74" customWidth="1"/>
    <col min="11529" max="11529" width="11.5703125" style="74" customWidth="1"/>
    <col min="11530" max="11530" width="9.85546875" style="74" customWidth="1"/>
    <col min="11531" max="11531" width="13.5703125" style="74" customWidth="1"/>
    <col min="11532" max="11532" width="11.140625" style="74" customWidth="1"/>
    <col min="11533" max="11533" width="10" style="74" customWidth="1"/>
    <col min="11534" max="11534" width="13.42578125" style="74" customWidth="1"/>
    <col min="11535" max="11536" width="11.140625" style="74" customWidth="1"/>
    <col min="11537" max="11537" width="14.5703125" style="74" customWidth="1"/>
    <col min="11538" max="11538" width="11.140625" style="74" customWidth="1"/>
    <col min="11539" max="11539" width="9.5703125" style="74" customWidth="1"/>
    <col min="11540" max="11540" width="14.42578125" style="74" customWidth="1"/>
    <col min="11541" max="11541" width="11.140625" style="74" customWidth="1"/>
    <col min="11542" max="11542" width="10.140625" style="74" bestFit="1" customWidth="1"/>
    <col min="11543" max="11545" width="9.140625" style="74"/>
    <col min="11546" max="11546" width="14.42578125" style="74" bestFit="1" customWidth="1"/>
    <col min="11547" max="11777" width="9.140625" style="74"/>
    <col min="11778" max="11778" width="11.5703125" style="74" customWidth="1"/>
    <col min="11779" max="11779" width="68.5703125" style="74" customWidth="1"/>
    <col min="11780" max="11780" width="10.140625" style="74" customWidth="1"/>
    <col min="11781" max="11781" width="14" style="74" customWidth="1"/>
    <col min="11782" max="11782" width="11.5703125" style="74" customWidth="1"/>
    <col min="11783" max="11783" width="10.42578125" style="74" customWidth="1"/>
    <col min="11784" max="11784" width="12.140625" style="74" customWidth="1"/>
    <col min="11785" max="11785" width="11.5703125" style="74" customWidth="1"/>
    <col min="11786" max="11786" width="9.85546875" style="74" customWidth="1"/>
    <col min="11787" max="11787" width="13.5703125" style="74" customWidth="1"/>
    <col min="11788" max="11788" width="11.140625" style="74" customWidth="1"/>
    <col min="11789" max="11789" width="10" style="74" customWidth="1"/>
    <col min="11790" max="11790" width="13.42578125" style="74" customWidth="1"/>
    <col min="11791" max="11792" width="11.140625" style="74" customWidth="1"/>
    <col min="11793" max="11793" width="14.5703125" style="74" customWidth="1"/>
    <col min="11794" max="11794" width="11.140625" style="74" customWidth="1"/>
    <col min="11795" max="11795" width="9.5703125" style="74" customWidth="1"/>
    <col min="11796" max="11796" width="14.42578125" style="74" customWidth="1"/>
    <col min="11797" max="11797" width="11.140625" style="74" customWidth="1"/>
    <col min="11798" max="11798" width="10.140625" style="74" bestFit="1" customWidth="1"/>
    <col min="11799" max="11801" width="9.140625" style="74"/>
    <col min="11802" max="11802" width="14.42578125" style="74" bestFit="1" customWidth="1"/>
    <col min="11803" max="12033" width="9.140625" style="74"/>
    <col min="12034" max="12034" width="11.5703125" style="74" customWidth="1"/>
    <col min="12035" max="12035" width="68.5703125" style="74" customWidth="1"/>
    <col min="12036" max="12036" width="10.140625" style="74" customWidth="1"/>
    <col min="12037" max="12037" width="14" style="74" customWidth="1"/>
    <col min="12038" max="12038" width="11.5703125" style="74" customWidth="1"/>
    <col min="12039" max="12039" width="10.42578125" style="74" customWidth="1"/>
    <col min="12040" max="12040" width="12.140625" style="74" customWidth="1"/>
    <col min="12041" max="12041" width="11.5703125" style="74" customWidth="1"/>
    <col min="12042" max="12042" width="9.85546875" style="74" customWidth="1"/>
    <col min="12043" max="12043" width="13.5703125" style="74" customWidth="1"/>
    <col min="12044" max="12044" width="11.140625" style="74" customWidth="1"/>
    <col min="12045" max="12045" width="10" style="74" customWidth="1"/>
    <col min="12046" max="12046" width="13.42578125" style="74" customWidth="1"/>
    <col min="12047" max="12048" width="11.140625" style="74" customWidth="1"/>
    <col min="12049" max="12049" width="14.5703125" style="74" customWidth="1"/>
    <col min="12050" max="12050" width="11.140625" style="74" customWidth="1"/>
    <col min="12051" max="12051" width="9.5703125" style="74" customWidth="1"/>
    <col min="12052" max="12052" width="14.42578125" style="74" customWidth="1"/>
    <col min="12053" max="12053" width="11.140625" style="74" customWidth="1"/>
    <col min="12054" max="12054" width="10.140625" style="74" bestFit="1" customWidth="1"/>
    <col min="12055" max="12057" width="9.140625" style="74"/>
    <col min="12058" max="12058" width="14.42578125" style="74" bestFit="1" customWidth="1"/>
    <col min="12059" max="12289" width="9.140625" style="74"/>
    <col min="12290" max="12290" width="11.5703125" style="74" customWidth="1"/>
    <col min="12291" max="12291" width="68.5703125" style="74" customWidth="1"/>
    <col min="12292" max="12292" width="10.140625" style="74" customWidth="1"/>
    <col min="12293" max="12293" width="14" style="74" customWidth="1"/>
    <col min="12294" max="12294" width="11.5703125" style="74" customWidth="1"/>
    <col min="12295" max="12295" width="10.42578125" style="74" customWidth="1"/>
    <col min="12296" max="12296" width="12.140625" style="74" customWidth="1"/>
    <col min="12297" max="12297" width="11.5703125" style="74" customWidth="1"/>
    <col min="12298" max="12298" width="9.85546875" style="74" customWidth="1"/>
    <col min="12299" max="12299" width="13.5703125" style="74" customWidth="1"/>
    <col min="12300" max="12300" width="11.140625" style="74" customWidth="1"/>
    <col min="12301" max="12301" width="10" style="74" customWidth="1"/>
    <col min="12302" max="12302" width="13.42578125" style="74" customWidth="1"/>
    <col min="12303" max="12304" width="11.140625" style="74" customWidth="1"/>
    <col min="12305" max="12305" width="14.5703125" style="74" customWidth="1"/>
    <col min="12306" max="12306" width="11.140625" style="74" customWidth="1"/>
    <col min="12307" max="12307" width="9.5703125" style="74" customWidth="1"/>
    <col min="12308" max="12308" width="14.42578125" style="74" customWidth="1"/>
    <col min="12309" max="12309" width="11.140625" style="74" customWidth="1"/>
    <col min="12310" max="12310" width="10.140625" style="74" bestFit="1" customWidth="1"/>
    <col min="12311" max="12313" width="9.140625" style="74"/>
    <col min="12314" max="12314" width="14.42578125" style="74" bestFit="1" customWidth="1"/>
    <col min="12315" max="12545" width="9.140625" style="74"/>
    <col min="12546" max="12546" width="11.5703125" style="74" customWidth="1"/>
    <col min="12547" max="12547" width="68.5703125" style="74" customWidth="1"/>
    <col min="12548" max="12548" width="10.140625" style="74" customWidth="1"/>
    <col min="12549" max="12549" width="14" style="74" customWidth="1"/>
    <col min="12550" max="12550" width="11.5703125" style="74" customWidth="1"/>
    <col min="12551" max="12551" width="10.42578125" style="74" customWidth="1"/>
    <col min="12552" max="12552" width="12.140625" style="74" customWidth="1"/>
    <col min="12553" max="12553" width="11.5703125" style="74" customWidth="1"/>
    <col min="12554" max="12554" width="9.85546875" style="74" customWidth="1"/>
    <col min="12555" max="12555" width="13.5703125" style="74" customWidth="1"/>
    <col min="12556" max="12556" width="11.140625" style="74" customWidth="1"/>
    <col min="12557" max="12557" width="10" style="74" customWidth="1"/>
    <col min="12558" max="12558" width="13.42578125" style="74" customWidth="1"/>
    <col min="12559" max="12560" width="11.140625" style="74" customWidth="1"/>
    <col min="12561" max="12561" width="14.5703125" style="74" customWidth="1"/>
    <col min="12562" max="12562" width="11.140625" style="74" customWidth="1"/>
    <col min="12563" max="12563" width="9.5703125" style="74" customWidth="1"/>
    <col min="12564" max="12564" width="14.42578125" style="74" customWidth="1"/>
    <col min="12565" max="12565" width="11.140625" style="74" customWidth="1"/>
    <col min="12566" max="12566" width="10.140625" style="74" bestFit="1" customWidth="1"/>
    <col min="12567" max="12569" width="9.140625" style="74"/>
    <col min="12570" max="12570" width="14.42578125" style="74" bestFit="1" customWidth="1"/>
    <col min="12571" max="12801" width="9.140625" style="74"/>
    <col min="12802" max="12802" width="11.5703125" style="74" customWidth="1"/>
    <col min="12803" max="12803" width="68.5703125" style="74" customWidth="1"/>
    <col min="12804" max="12804" width="10.140625" style="74" customWidth="1"/>
    <col min="12805" max="12805" width="14" style="74" customWidth="1"/>
    <col min="12806" max="12806" width="11.5703125" style="74" customWidth="1"/>
    <col min="12807" max="12807" width="10.42578125" style="74" customWidth="1"/>
    <col min="12808" max="12808" width="12.140625" style="74" customWidth="1"/>
    <col min="12809" max="12809" width="11.5703125" style="74" customWidth="1"/>
    <col min="12810" max="12810" width="9.85546875" style="74" customWidth="1"/>
    <col min="12811" max="12811" width="13.5703125" style="74" customWidth="1"/>
    <col min="12812" max="12812" width="11.140625" style="74" customWidth="1"/>
    <col min="12813" max="12813" width="10" style="74" customWidth="1"/>
    <col min="12814" max="12814" width="13.42578125" style="74" customWidth="1"/>
    <col min="12815" max="12816" width="11.140625" style="74" customWidth="1"/>
    <col min="12817" max="12817" width="14.5703125" style="74" customWidth="1"/>
    <col min="12818" max="12818" width="11.140625" style="74" customWidth="1"/>
    <col min="12819" max="12819" width="9.5703125" style="74" customWidth="1"/>
    <col min="12820" max="12820" width="14.42578125" style="74" customWidth="1"/>
    <col min="12821" max="12821" width="11.140625" style="74" customWidth="1"/>
    <col min="12822" max="12822" width="10.140625" style="74" bestFit="1" customWidth="1"/>
    <col min="12823" max="12825" width="9.140625" style="74"/>
    <col min="12826" max="12826" width="14.42578125" style="74" bestFit="1" customWidth="1"/>
    <col min="12827" max="13057" width="9.140625" style="74"/>
    <col min="13058" max="13058" width="11.5703125" style="74" customWidth="1"/>
    <col min="13059" max="13059" width="68.5703125" style="74" customWidth="1"/>
    <col min="13060" max="13060" width="10.140625" style="74" customWidth="1"/>
    <col min="13061" max="13061" width="14" style="74" customWidth="1"/>
    <col min="13062" max="13062" width="11.5703125" style="74" customWidth="1"/>
    <col min="13063" max="13063" width="10.42578125" style="74" customWidth="1"/>
    <col min="13064" max="13064" width="12.140625" style="74" customWidth="1"/>
    <col min="13065" max="13065" width="11.5703125" style="74" customWidth="1"/>
    <col min="13066" max="13066" width="9.85546875" style="74" customWidth="1"/>
    <col min="13067" max="13067" width="13.5703125" style="74" customWidth="1"/>
    <col min="13068" max="13068" width="11.140625" style="74" customWidth="1"/>
    <col min="13069" max="13069" width="10" style="74" customWidth="1"/>
    <col min="13070" max="13070" width="13.42578125" style="74" customWidth="1"/>
    <col min="13071" max="13072" width="11.140625" style="74" customWidth="1"/>
    <col min="13073" max="13073" width="14.5703125" style="74" customWidth="1"/>
    <col min="13074" max="13074" width="11.140625" style="74" customWidth="1"/>
    <col min="13075" max="13075" width="9.5703125" style="74" customWidth="1"/>
    <col min="13076" max="13076" width="14.42578125" style="74" customWidth="1"/>
    <col min="13077" max="13077" width="11.140625" style="74" customWidth="1"/>
    <col min="13078" max="13078" width="10.140625" style="74" bestFit="1" customWidth="1"/>
    <col min="13079" max="13081" width="9.140625" style="74"/>
    <col min="13082" max="13082" width="14.42578125" style="74" bestFit="1" customWidth="1"/>
    <col min="13083" max="13313" width="9.140625" style="74"/>
    <col min="13314" max="13314" width="11.5703125" style="74" customWidth="1"/>
    <col min="13315" max="13315" width="68.5703125" style="74" customWidth="1"/>
    <col min="13316" max="13316" width="10.140625" style="74" customWidth="1"/>
    <col min="13317" max="13317" width="14" style="74" customWidth="1"/>
    <col min="13318" max="13318" width="11.5703125" style="74" customWidth="1"/>
    <col min="13319" max="13319" width="10.42578125" style="74" customWidth="1"/>
    <col min="13320" max="13320" width="12.140625" style="74" customWidth="1"/>
    <col min="13321" max="13321" width="11.5703125" style="74" customWidth="1"/>
    <col min="13322" max="13322" width="9.85546875" style="74" customWidth="1"/>
    <col min="13323" max="13323" width="13.5703125" style="74" customWidth="1"/>
    <col min="13324" max="13324" width="11.140625" style="74" customWidth="1"/>
    <col min="13325" max="13325" width="10" style="74" customWidth="1"/>
    <col min="13326" max="13326" width="13.42578125" style="74" customWidth="1"/>
    <col min="13327" max="13328" width="11.140625" style="74" customWidth="1"/>
    <col min="13329" max="13329" width="14.5703125" style="74" customWidth="1"/>
    <col min="13330" max="13330" width="11.140625" style="74" customWidth="1"/>
    <col min="13331" max="13331" width="9.5703125" style="74" customWidth="1"/>
    <col min="13332" max="13332" width="14.42578125" style="74" customWidth="1"/>
    <col min="13333" max="13333" width="11.140625" style="74" customWidth="1"/>
    <col min="13334" max="13334" width="10.140625" style="74" bestFit="1" customWidth="1"/>
    <col min="13335" max="13337" width="9.140625" style="74"/>
    <col min="13338" max="13338" width="14.42578125" style="74" bestFit="1" customWidth="1"/>
    <col min="13339" max="13569" width="9.140625" style="74"/>
    <col min="13570" max="13570" width="11.5703125" style="74" customWidth="1"/>
    <col min="13571" max="13571" width="68.5703125" style="74" customWidth="1"/>
    <col min="13572" max="13572" width="10.140625" style="74" customWidth="1"/>
    <col min="13573" max="13573" width="14" style="74" customWidth="1"/>
    <col min="13574" max="13574" width="11.5703125" style="74" customWidth="1"/>
    <col min="13575" max="13575" width="10.42578125" style="74" customWidth="1"/>
    <col min="13576" max="13576" width="12.140625" style="74" customWidth="1"/>
    <col min="13577" max="13577" width="11.5703125" style="74" customWidth="1"/>
    <col min="13578" max="13578" width="9.85546875" style="74" customWidth="1"/>
    <col min="13579" max="13579" width="13.5703125" style="74" customWidth="1"/>
    <col min="13580" max="13580" width="11.140625" style="74" customWidth="1"/>
    <col min="13581" max="13581" width="10" style="74" customWidth="1"/>
    <col min="13582" max="13582" width="13.42578125" style="74" customWidth="1"/>
    <col min="13583" max="13584" width="11.140625" style="74" customWidth="1"/>
    <col min="13585" max="13585" width="14.5703125" style="74" customWidth="1"/>
    <col min="13586" max="13586" width="11.140625" style="74" customWidth="1"/>
    <col min="13587" max="13587" width="9.5703125" style="74" customWidth="1"/>
    <col min="13588" max="13588" width="14.42578125" style="74" customWidth="1"/>
    <col min="13589" max="13589" width="11.140625" style="74" customWidth="1"/>
    <col min="13590" max="13590" width="10.140625" style="74" bestFit="1" customWidth="1"/>
    <col min="13591" max="13593" width="9.140625" style="74"/>
    <col min="13594" max="13594" width="14.42578125" style="74" bestFit="1" customWidth="1"/>
    <col min="13595" max="13825" width="9.140625" style="74"/>
    <col min="13826" max="13826" width="11.5703125" style="74" customWidth="1"/>
    <col min="13827" max="13827" width="68.5703125" style="74" customWidth="1"/>
    <col min="13828" max="13828" width="10.140625" style="74" customWidth="1"/>
    <col min="13829" max="13829" width="14" style="74" customWidth="1"/>
    <col min="13830" max="13830" width="11.5703125" style="74" customWidth="1"/>
    <col min="13831" max="13831" width="10.42578125" style="74" customWidth="1"/>
    <col min="13832" max="13832" width="12.140625" style="74" customWidth="1"/>
    <col min="13833" max="13833" width="11.5703125" style="74" customWidth="1"/>
    <col min="13834" max="13834" width="9.85546875" style="74" customWidth="1"/>
    <col min="13835" max="13835" width="13.5703125" style="74" customWidth="1"/>
    <col min="13836" max="13836" width="11.140625" style="74" customWidth="1"/>
    <col min="13837" max="13837" width="10" style="74" customWidth="1"/>
    <col min="13838" max="13838" width="13.42578125" style="74" customWidth="1"/>
    <col min="13839" max="13840" width="11.140625" style="74" customWidth="1"/>
    <col min="13841" max="13841" width="14.5703125" style="74" customWidth="1"/>
    <col min="13842" max="13842" width="11.140625" style="74" customWidth="1"/>
    <col min="13843" max="13843" width="9.5703125" style="74" customWidth="1"/>
    <col min="13844" max="13844" width="14.42578125" style="74" customWidth="1"/>
    <col min="13845" max="13845" width="11.140625" style="74" customWidth="1"/>
    <col min="13846" max="13846" width="10.140625" style="74" bestFit="1" customWidth="1"/>
    <col min="13847" max="13849" width="9.140625" style="74"/>
    <col min="13850" max="13850" width="14.42578125" style="74" bestFit="1" customWidth="1"/>
    <col min="13851" max="14081" width="9.140625" style="74"/>
    <col min="14082" max="14082" width="11.5703125" style="74" customWidth="1"/>
    <col min="14083" max="14083" width="68.5703125" style="74" customWidth="1"/>
    <col min="14084" max="14084" width="10.140625" style="74" customWidth="1"/>
    <col min="14085" max="14085" width="14" style="74" customWidth="1"/>
    <col min="14086" max="14086" width="11.5703125" style="74" customWidth="1"/>
    <col min="14087" max="14087" width="10.42578125" style="74" customWidth="1"/>
    <col min="14088" max="14088" width="12.140625" style="74" customWidth="1"/>
    <col min="14089" max="14089" width="11.5703125" style="74" customWidth="1"/>
    <col min="14090" max="14090" width="9.85546875" style="74" customWidth="1"/>
    <col min="14091" max="14091" width="13.5703125" style="74" customWidth="1"/>
    <col min="14092" max="14092" width="11.140625" style="74" customWidth="1"/>
    <col min="14093" max="14093" width="10" style="74" customWidth="1"/>
    <col min="14094" max="14094" width="13.42578125" style="74" customWidth="1"/>
    <col min="14095" max="14096" width="11.140625" style="74" customWidth="1"/>
    <col min="14097" max="14097" width="14.5703125" style="74" customWidth="1"/>
    <col min="14098" max="14098" width="11.140625" style="74" customWidth="1"/>
    <col min="14099" max="14099" width="9.5703125" style="74" customWidth="1"/>
    <col min="14100" max="14100" width="14.42578125" style="74" customWidth="1"/>
    <col min="14101" max="14101" width="11.140625" style="74" customWidth="1"/>
    <col min="14102" max="14102" width="10.140625" style="74" bestFit="1" customWidth="1"/>
    <col min="14103" max="14105" width="9.140625" style="74"/>
    <col min="14106" max="14106" width="14.42578125" style="74" bestFit="1" customWidth="1"/>
    <col min="14107" max="14337" width="9.140625" style="74"/>
    <col min="14338" max="14338" width="11.5703125" style="74" customWidth="1"/>
    <col min="14339" max="14339" width="68.5703125" style="74" customWidth="1"/>
    <col min="14340" max="14340" width="10.140625" style="74" customWidth="1"/>
    <col min="14341" max="14341" width="14" style="74" customWidth="1"/>
    <col min="14342" max="14342" width="11.5703125" style="74" customWidth="1"/>
    <col min="14343" max="14343" width="10.42578125" style="74" customWidth="1"/>
    <col min="14344" max="14344" width="12.140625" style="74" customWidth="1"/>
    <col min="14345" max="14345" width="11.5703125" style="74" customWidth="1"/>
    <col min="14346" max="14346" width="9.85546875" style="74" customWidth="1"/>
    <col min="14347" max="14347" width="13.5703125" style="74" customWidth="1"/>
    <col min="14348" max="14348" width="11.140625" style="74" customWidth="1"/>
    <col min="14349" max="14349" width="10" style="74" customWidth="1"/>
    <col min="14350" max="14350" width="13.42578125" style="74" customWidth="1"/>
    <col min="14351" max="14352" width="11.140625" style="74" customWidth="1"/>
    <col min="14353" max="14353" width="14.5703125" style="74" customWidth="1"/>
    <col min="14354" max="14354" width="11.140625" style="74" customWidth="1"/>
    <col min="14355" max="14355" width="9.5703125" style="74" customWidth="1"/>
    <col min="14356" max="14356" width="14.42578125" style="74" customWidth="1"/>
    <col min="14357" max="14357" width="11.140625" style="74" customWidth="1"/>
    <col min="14358" max="14358" width="10.140625" style="74" bestFit="1" customWidth="1"/>
    <col min="14359" max="14361" width="9.140625" style="74"/>
    <col min="14362" max="14362" width="14.42578125" style="74" bestFit="1" customWidth="1"/>
    <col min="14363" max="14593" width="9.140625" style="74"/>
    <col min="14594" max="14594" width="11.5703125" style="74" customWidth="1"/>
    <col min="14595" max="14595" width="68.5703125" style="74" customWidth="1"/>
    <col min="14596" max="14596" width="10.140625" style="74" customWidth="1"/>
    <col min="14597" max="14597" width="14" style="74" customWidth="1"/>
    <col min="14598" max="14598" width="11.5703125" style="74" customWidth="1"/>
    <col min="14599" max="14599" width="10.42578125" style="74" customWidth="1"/>
    <col min="14600" max="14600" width="12.140625" style="74" customWidth="1"/>
    <col min="14601" max="14601" width="11.5703125" style="74" customWidth="1"/>
    <col min="14602" max="14602" width="9.85546875" style="74" customWidth="1"/>
    <col min="14603" max="14603" width="13.5703125" style="74" customWidth="1"/>
    <col min="14604" max="14604" width="11.140625" style="74" customWidth="1"/>
    <col min="14605" max="14605" width="10" style="74" customWidth="1"/>
    <col min="14606" max="14606" width="13.42578125" style="74" customWidth="1"/>
    <col min="14607" max="14608" width="11.140625" style="74" customWidth="1"/>
    <col min="14609" max="14609" width="14.5703125" style="74" customWidth="1"/>
    <col min="14610" max="14610" width="11.140625" style="74" customWidth="1"/>
    <col min="14611" max="14611" width="9.5703125" style="74" customWidth="1"/>
    <col min="14612" max="14612" width="14.42578125" style="74" customWidth="1"/>
    <col min="14613" max="14613" width="11.140625" style="74" customWidth="1"/>
    <col min="14614" max="14614" width="10.140625" style="74" bestFit="1" customWidth="1"/>
    <col min="14615" max="14617" width="9.140625" style="74"/>
    <col min="14618" max="14618" width="14.42578125" style="74" bestFit="1" customWidth="1"/>
    <col min="14619" max="14849" width="9.140625" style="74"/>
    <col min="14850" max="14850" width="11.5703125" style="74" customWidth="1"/>
    <col min="14851" max="14851" width="68.5703125" style="74" customWidth="1"/>
    <col min="14852" max="14852" width="10.140625" style="74" customWidth="1"/>
    <col min="14853" max="14853" width="14" style="74" customWidth="1"/>
    <col min="14854" max="14854" width="11.5703125" style="74" customWidth="1"/>
    <col min="14855" max="14855" width="10.42578125" style="74" customWidth="1"/>
    <col min="14856" max="14856" width="12.140625" style="74" customWidth="1"/>
    <col min="14857" max="14857" width="11.5703125" style="74" customWidth="1"/>
    <col min="14858" max="14858" width="9.85546875" style="74" customWidth="1"/>
    <col min="14859" max="14859" width="13.5703125" style="74" customWidth="1"/>
    <col min="14860" max="14860" width="11.140625" style="74" customWidth="1"/>
    <col min="14861" max="14861" width="10" style="74" customWidth="1"/>
    <col min="14862" max="14862" width="13.42578125" style="74" customWidth="1"/>
    <col min="14863" max="14864" width="11.140625" style="74" customWidth="1"/>
    <col min="14865" max="14865" width="14.5703125" style="74" customWidth="1"/>
    <col min="14866" max="14866" width="11.140625" style="74" customWidth="1"/>
    <col min="14867" max="14867" width="9.5703125" style="74" customWidth="1"/>
    <col min="14868" max="14868" width="14.42578125" style="74" customWidth="1"/>
    <col min="14869" max="14869" width="11.140625" style="74" customWidth="1"/>
    <col min="14870" max="14870" width="10.140625" style="74" bestFit="1" customWidth="1"/>
    <col min="14871" max="14873" width="9.140625" style="74"/>
    <col min="14874" max="14874" width="14.42578125" style="74" bestFit="1" customWidth="1"/>
    <col min="14875" max="15105" width="9.140625" style="74"/>
    <col min="15106" max="15106" width="11.5703125" style="74" customWidth="1"/>
    <col min="15107" max="15107" width="68.5703125" style="74" customWidth="1"/>
    <col min="15108" max="15108" width="10.140625" style="74" customWidth="1"/>
    <col min="15109" max="15109" width="14" style="74" customWidth="1"/>
    <col min="15110" max="15110" width="11.5703125" style="74" customWidth="1"/>
    <col min="15111" max="15111" width="10.42578125" style="74" customWidth="1"/>
    <col min="15112" max="15112" width="12.140625" style="74" customWidth="1"/>
    <col min="15113" max="15113" width="11.5703125" style="74" customWidth="1"/>
    <col min="15114" max="15114" width="9.85546875" style="74" customWidth="1"/>
    <col min="15115" max="15115" width="13.5703125" style="74" customWidth="1"/>
    <col min="15116" max="15116" width="11.140625" style="74" customWidth="1"/>
    <col min="15117" max="15117" width="10" style="74" customWidth="1"/>
    <col min="15118" max="15118" width="13.42578125" style="74" customWidth="1"/>
    <col min="15119" max="15120" width="11.140625" style="74" customWidth="1"/>
    <col min="15121" max="15121" width="14.5703125" style="74" customWidth="1"/>
    <col min="15122" max="15122" width="11.140625" style="74" customWidth="1"/>
    <col min="15123" max="15123" width="9.5703125" style="74" customWidth="1"/>
    <col min="15124" max="15124" width="14.42578125" style="74" customWidth="1"/>
    <col min="15125" max="15125" width="11.140625" style="74" customWidth="1"/>
    <col min="15126" max="15126" width="10.140625" style="74" bestFit="1" customWidth="1"/>
    <col min="15127" max="15129" width="9.140625" style="74"/>
    <col min="15130" max="15130" width="14.42578125" style="74" bestFit="1" customWidth="1"/>
    <col min="15131" max="15361" width="9.140625" style="74"/>
    <col min="15362" max="15362" width="11.5703125" style="74" customWidth="1"/>
    <col min="15363" max="15363" width="68.5703125" style="74" customWidth="1"/>
    <col min="15364" max="15364" width="10.140625" style="74" customWidth="1"/>
    <col min="15365" max="15365" width="14" style="74" customWidth="1"/>
    <col min="15366" max="15366" width="11.5703125" style="74" customWidth="1"/>
    <col min="15367" max="15367" width="10.42578125" style="74" customWidth="1"/>
    <col min="15368" max="15368" width="12.140625" style="74" customWidth="1"/>
    <col min="15369" max="15369" width="11.5703125" style="74" customWidth="1"/>
    <col min="15370" max="15370" width="9.85546875" style="74" customWidth="1"/>
    <col min="15371" max="15371" width="13.5703125" style="74" customWidth="1"/>
    <col min="15372" max="15372" width="11.140625" style="74" customWidth="1"/>
    <col min="15373" max="15373" width="10" style="74" customWidth="1"/>
    <col min="15374" max="15374" width="13.42578125" style="74" customWidth="1"/>
    <col min="15375" max="15376" width="11.140625" style="74" customWidth="1"/>
    <col min="15377" max="15377" width="14.5703125" style="74" customWidth="1"/>
    <col min="15378" max="15378" width="11.140625" style="74" customWidth="1"/>
    <col min="15379" max="15379" width="9.5703125" style="74" customWidth="1"/>
    <col min="15380" max="15380" width="14.42578125" style="74" customWidth="1"/>
    <col min="15381" max="15381" width="11.140625" style="74" customWidth="1"/>
    <col min="15382" max="15382" width="10.140625" style="74" bestFit="1" customWidth="1"/>
    <col min="15383" max="15385" width="9.140625" style="74"/>
    <col min="15386" max="15386" width="14.42578125" style="74" bestFit="1" customWidth="1"/>
    <col min="15387" max="15617" width="9.140625" style="74"/>
    <col min="15618" max="15618" width="11.5703125" style="74" customWidth="1"/>
    <col min="15619" max="15619" width="68.5703125" style="74" customWidth="1"/>
    <col min="15620" max="15620" width="10.140625" style="74" customWidth="1"/>
    <col min="15621" max="15621" width="14" style="74" customWidth="1"/>
    <col min="15622" max="15622" width="11.5703125" style="74" customWidth="1"/>
    <col min="15623" max="15623" width="10.42578125" style="74" customWidth="1"/>
    <col min="15624" max="15624" width="12.140625" style="74" customWidth="1"/>
    <col min="15625" max="15625" width="11.5703125" style="74" customWidth="1"/>
    <col min="15626" max="15626" width="9.85546875" style="74" customWidth="1"/>
    <col min="15627" max="15627" width="13.5703125" style="74" customWidth="1"/>
    <col min="15628" max="15628" width="11.140625" style="74" customWidth="1"/>
    <col min="15629" max="15629" width="10" style="74" customWidth="1"/>
    <col min="15630" max="15630" width="13.42578125" style="74" customWidth="1"/>
    <col min="15631" max="15632" width="11.140625" style="74" customWidth="1"/>
    <col min="15633" max="15633" width="14.5703125" style="74" customWidth="1"/>
    <col min="15634" max="15634" width="11.140625" style="74" customWidth="1"/>
    <col min="15635" max="15635" width="9.5703125" style="74" customWidth="1"/>
    <col min="15636" max="15636" width="14.42578125" style="74" customWidth="1"/>
    <col min="15637" max="15637" width="11.140625" style="74" customWidth="1"/>
    <col min="15638" max="15638" width="10.140625" style="74" bestFit="1" customWidth="1"/>
    <col min="15639" max="15641" width="9.140625" style="74"/>
    <col min="15642" max="15642" width="14.42578125" style="74" bestFit="1" customWidth="1"/>
    <col min="15643" max="15873" width="9.140625" style="74"/>
    <col min="15874" max="15874" width="11.5703125" style="74" customWidth="1"/>
    <col min="15875" max="15875" width="68.5703125" style="74" customWidth="1"/>
    <col min="15876" max="15876" width="10.140625" style="74" customWidth="1"/>
    <col min="15877" max="15877" width="14" style="74" customWidth="1"/>
    <col min="15878" max="15878" width="11.5703125" style="74" customWidth="1"/>
    <col min="15879" max="15879" width="10.42578125" style="74" customWidth="1"/>
    <col min="15880" max="15880" width="12.140625" style="74" customWidth="1"/>
    <col min="15881" max="15881" width="11.5703125" style="74" customWidth="1"/>
    <col min="15882" max="15882" width="9.85546875" style="74" customWidth="1"/>
    <col min="15883" max="15883" width="13.5703125" style="74" customWidth="1"/>
    <col min="15884" max="15884" width="11.140625" style="74" customWidth="1"/>
    <col min="15885" max="15885" width="10" style="74" customWidth="1"/>
    <col min="15886" max="15886" width="13.42578125" style="74" customWidth="1"/>
    <col min="15887" max="15888" width="11.140625" style="74" customWidth="1"/>
    <col min="15889" max="15889" width="14.5703125" style="74" customWidth="1"/>
    <col min="15890" max="15890" width="11.140625" style="74" customWidth="1"/>
    <col min="15891" max="15891" width="9.5703125" style="74" customWidth="1"/>
    <col min="15892" max="15892" width="14.42578125" style="74" customWidth="1"/>
    <col min="15893" max="15893" width="11.140625" style="74" customWidth="1"/>
    <col min="15894" max="15894" width="10.140625" style="74" bestFit="1" customWidth="1"/>
    <col min="15895" max="15897" width="9.140625" style="74"/>
    <col min="15898" max="15898" width="14.42578125" style="74" bestFit="1" customWidth="1"/>
    <col min="15899" max="16129" width="9.140625" style="74"/>
    <col min="16130" max="16130" width="11.5703125" style="74" customWidth="1"/>
    <col min="16131" max="16131" width="68.5703125" style="74" customWidth="1"/>
    <col min="16132" max="16132" width="10.140625" style="74" customWidth="1"/>
    <col min="16133" max="16133" width="14" style="74" customWidth="1"/>
    <col min="16134" max="16134" width="11.5703125" style="74" customWidth="1"/>
    <col min="16135" max="16135" width="10.42578125" style="74" customWidth="1"/>
    <col min="16136" max="16136" width="12.140625" style="74" customWidth="1"/>
    <col min="16137" max="16137" width="11.5703125" style="74" customWidth="1"/>
    <col min="16138" max="16138" width="9.85546875" style="74" customWidth="1"/>
    <col min="16139" max="16139" width="13.5703125" style="74" customWidth="1"/>
    <col min="16140" max="16140" width="11.140625" style="74" customWidth="1"/>
    <col min="16141" max="16141" width="10" style="74" customWidth="1"/>
    <col min="16142" max="16142" width="13.42578125" style="74" customWidth="1"/>
    <col min="16143" max="16144" width="11.140625" style="74" customWidth="1"/>
    <col min="16145" max="16145" width="14.5703125" style="74" customWidth="1"/>
    <col min="16146" max="16146" width="11.140625" style="74" customWidth="1"/>
    <col min="16147" max="16147" width="9.5703125" style="74" customWidth="1"/>
    <col min="16148" max="16148" width="14.42578125" style="74" customWidth="1"/>
    <col min="16149" max="16149" width="11.140625" style="74" customWidth="1"/>
    <col min="16150" max="16150" width="10.140625" style="74" bestFit="1" customWidth="1"/>
    <col min="16151" max="16153" width="9.140625" style="74"/>
    <col min="16154" max="16154" width="14.42578125" style="74" bestFit="1" customWidth="1"/>
    <col min="16155" max="16384" width="9.140625" style="74"/>
  </cols>
  <sheetData>
    <row r="1" spans="2:21" s="91" customFormat="1" ht="22.5" customHeight="1" x14ac:dyDescent="0.2"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  <c r="P1" s="3871"/>
      <c r="Q1" s="3871"/>
      <c r="R1" s="3871"/>
      <c r="S1" s="3871"/>
      <c r="T1" s="3871"/>
      <c r="U1" s="3871"/>
    </row>
    <row r="2" spans="2:21" s="91" customFormat="1" ht="22.5" customHeight="1" x14ac:dyDescent="0.2">
      <c r="B2" s="3875" t="s">
        <v>239</v>
      </c>
      <c r="C2" s="3875"/>
      <c r="D2" s="3875"/>
      <c r="E2" s="3875"/>
      <c r="F2" s="3875"/>
      <c r="G2" s="3875"/>
      <c r="H2" s="3875"/>
      <c r="I2" s="3871" t="str">
        <f>[2]СПО!F3</f>
        <v>01.10.2020 г.</v>
      </c>
      <c r="J2" s="3871"/>
      <c r="K2" s="3872" t="s">
        <v>238</v>
      </c>
      <c r="L2" s="3872"/>
      <c r="M2" s="3872"/>
      <c r="N2" s="3872"/>
      <c r="O2" s="3872"/>
      <c r="P2" s="3872"/>
      <c r="Q2" s="3872"/>
      <c r="R2" s="3872"/>
      <c r="S2" s="3872"/>
      <c r="T2" s="3872"/>
      <c r="U2" s="3872"/>
    </row>
    <row r="3" spans="2:21" s="91" customFormat="1" ht="22.5" customHeight="1" thickBot="1" x14ac:dyDescent="0.25">
      <c r="B3" s="224"/>
      <c r="C3" s="1564"/>
      <c r="F3" s="92"/>
      <c r="I3" s="92"/>
      <c r="L3" s="92"/>
      <c r="O3" s="92"/>
      <c r="R3" s="92"/>
      <c r="U3" s="92"/>
    </row>
    <row r="4" spans="2:21" s="91" customFormat="1" ht="22.5" customHeight="1" thickBot="1" x14ac:dyDescent="0.25">
      <c r="B4" s="3963" t="s">
        <v>9</v>
      </c>
      <c r="C4" s="3938"/>
      <c r="D4" s="3943" t="s">
        <v>0</v>
      </c>
      <c r="E4" s="3930"/>
      <c r="F4" s="3930"/>
      <c r="G4" s="3904" t="s">
        <v>1</v>
      </c>
      <c r="H4" s="3904"/>
      <c r="I4" s="3904"/>
      <c r="J4" s="3944" t="s">
        <v>2</v>
      </c>
      <c r="K4" s="3944"/>
      <c r="L4" s="3944"/>
      <c r="M4" s="3904" t="s">
        <v>3</v>
      </c>
      <c r="N4" s="3904"/>
      <c r="O4" s="3904"/>
      <c r="P4" s="3930">
        <v>5</v>
      </c>
      <c r="Q4" s="3930"/>
      <c r="R4" s="3930"/>
      <c r="S4" s="3932" t="s">
        <v>6</v>
      </c>
      <c r="T4" s="3932"/>
      <c r="U4" s="3933"/>
    </row>
    <row r="5" spans="2:21" s="91" customFormat="1" ht="9" customHeight="1" thickBot="1" x14ac:dyDescent="0.25">
      <c r="B5" s="3964"/>
      <c r="C5" s="3940"/>
      <c r="D5" s="3945"/>
      <c r="E5" s="3931"/>
      <c r="F5" s="3931"/>
      <c r="G5" s="3870"/>
      <c r="H5" s="3870"/>
      <c r="I5" s="3870"/>
      <c r="J5" s="3946"/>
      <c r="K5" s="3946"/>
      <c r="L5" s="3946"/>
      <c r="M5" s="3870"/>
      <c r="N5" s="3870"/>
      <c r="O5" s="3870"/>
      <c r="P5" s="3931"/>
      <c r="Q5" s="3931"/>
      <c r="R5" s="3931"/>
      <c r="S5" s="3874"/>
      <c r="T5" s="3874"/>
      <c r="U5" s="3915"/>
    </row>
    <row r="6" spans="2:21" s="91" customFormat="1" ht="46.5" customHeight="1" thickBot="1" x14ac:dyDescent="0.25">
      <c r="B6" s="3964"/>
      <c r="C6" s="3940"/>
      <c r="D6" s="1783" t="s">
        <v>26</v>
      </c>
      <c r="E6" s="1761" t="s">
        <v>27</v>
      </c>
      <c r="F6" s="1759" t="s">
        <v>4</v>
      </c>
      <c r="G6" s="1760" t="s">
        <v>26</v>
      </c>
      <c r="H6" s="1761" t="s">
        <v>27</v>
      </c>
      <c r="I6" s="1759" t="s">
        <v>4</v>
      </c>
      <c r="J6" s="1760" t="s">
        <v>26</v>
      </c>
      <c r="K6" s="1761" t="s">
        <v>27</v>
      </c>
      <c r="L6" s="1759" t="s">
        <v>4</v>
      </c>
      <c r="M6" s="1760" t="s">
        <v>26</v>
      </c>
      <c r="N6" s="1761" t="s">
        <v>27</v>
      </c>
      <c r="O6" s="1759" t="s">
        <v>4</v>
      </c>
      <c r="P6" s="1760" t="s">
        <v>26</v>
      </c>
      <c r="Q6" s="1761" t="s">
        <v>27</v>
      </c>
      <c r="R6" s="1759" t="s">
        <v>4</v>
      </c>
      <c r="S6" s="1760" t="s">
        <v>26</v>
      </c>
      <c r="T6" s="1761" t="s">
        <v>27</v>
      </c>
      <c r="U6" s="1719" t="s">
        <v>4</v>
      </c>
    </row>
    <row r="7" spans="2:21" s="91" customFormat="1" ht="22.5" customHeight="1" thickBot="1" x14ac:dyDescent="0.25">
      <c r="B7" s="3947" t="s">
        <v>22</v>
      </c>
      <c r="C7" s="3948"/>
      <c r="D7" s="1766">
        <f t="shared" ref="D7:U7" si="0">SUM(D8:D22)</f>
        <v>11</v>
      </c>
      <c r="E7" s="1767">
        <f t="shared" si="0"/>
        <v>1</v>
      </c>
      <c r="F7" s="1741">
        <f t="shared" si="0"/>
        <v>12</v>
      </c>
      <c r="G7" s="1768">
        <f t="shared" si="0"/>
        <v>38</v>
      </c>
      <c r="H7" s="1767">
        <f t="shared" si="0"/>
        <v>38</v>
      </c>
      <c r="I7" s="1741">
        <f t="shared" si="0"/>
        <v>76</v>
      </c>
      <c r="J7" s="1768">
        <f t="shared" si="0"/>
        <v>90</v>
      </c>
      <c r="K7" s="1767">
        <f t="shared" si="0"/>
        <v>43</v>
      </c>
      <c r="L7" s="1741">
        <f t="shared" si="0"/>
        <v>133</v>
      </c>
      <c r="M7" s="1768">
        <f t="shared" si="0"/>
        <v>59</v>
      </c>
      <c r="N7" s="1767">
        <f t="shared" si="0"/>
        <v>17</v>
      </c>
      <c r="O7" s="1741">
        <f t="shared" si="0"/>
        <v>76</v>
      </c>
      <c r="P7" s="1768">
        <f t="shared" si="0"/>
        <v>69</v>
      </c>
      <c r="Q7" s="1767">
        <f t="shared" si="0"/>
        <v>36</v>
      </c>
      <c r="R7" s="1741">
        <f t="shared" si="0"/>
        <v>105</v>
      </c>
      <c r="S7" s="1768">
        <f t="shared" si="0"/>
        <v>267</v>
      </c>
      <c r="T7" s="1767">
        <f t="shared" si="0"/>
        <v>135</v>
      </c>
      <c r="U7" s="1741">
        <f t="shared" si="0"/>
        <v>402</v>
      </c>
    </row>
    <row r="8" spans="2:21" s="91" customFormat="1" ht="18.75" x14ac:dyDescent="0.2">
      <c r="B8" s="191" t="s">
        <v>179</v>
      </c>
      <c r="C8" s="164" t="s">
        <v>180</v>
      </c>
      <c r="D8" s="192">
        <v>0</v>
      </c>
      <c r="E8" s="193">
        <v>0</v>
      </c>
      <c r="F8" s="194">
        <v>0</v>
      </c>
      <c r="G8" s="195">
        <v>0</v>
      </c>
      <c r="H8" s="193">
        <v>1</v>
      </c>
      <c r="I8" s="194">
        <v>1</v>
      </c>
      <c r="J8" s="195">
        <v>7</v>
      </c>
      <c r="K8" s="193">
        <v>0</v>
      </c>
      <c r="L8" s="194">
        <v>7</v>
      </c>
      <c r="M8" s="195">
        <v>8</v>
      </c>
      <c r="N8" s="193">
        <v>0</v>
      </c>
      <c r="O8" s="194">
        <v>8</v>
      </c>
      <c r="P8" s="195">
        <v>3</v>
      </c>
      <c r="Q8" s="193">
        <v>1</v>
      </c>
      <c r="R8" s="194">
        <v>4</v>
      </c>
      <c r="S8" s="195">
        <v>18</v>
      </c>
      <c r="T8" s="193">
        <v>2</v>
      </c>
      <c r="U8" s="194">
        <v>20</v>
      </c>
    </row>
    <row r="9" spans="2:21" ht="18.75" x14ac:dyDescent="0.2">
      <c r="B9" s="1727" t="s">
        <v>181</v>
      </c>
      <c r="C9" s="1728" t="s">
        <v>182</v>
      </c>
      <c r="D9" s="1729">
        <v>0</v>
      </c>
      <c r="E9" s="1730">
        <v>0</v>
      </c>
      <c r="F9" s="1731">
        <v>0</v>
      </c>
      <c r="G9" s="1732">
        <v>0</v>
      </c>
      <c r="H9" s="1730">
        <v>0</v>
      </c>
      <c r="I9" s="1731">
        <v>0</v>
      </c>
      <c r="J9" s="1732">
        <v>8</v>
      </c>
      <c r="K9" s="1730">
        <v>7</v>
      </c>
      <c r="L9" s="1731">
        <v>15</v>
      </c>
      <c r="M9" s="1732">
        <v>6</v>
      </c>
      <c r="N9" s="1730">
        <v>0</v>
      </c>
      <c r="O9" s="1731">
        <v>6</v>
      </c>
      <c r="P9" s="1732">
        <v>5</v>
      </c>
      <c r="Q9" s="1730">
        <v>6</v>
      </c>
      <c r="R9" s="1731">
        <v>11</v>
      </c>
      <c r="S9" s="1732">
        <v>19</v>
      </c>
      <c r="T9" s="1730">
        <v>13</v>
      </c>
      <c r="U9" s="1731">
        <v>32</v>
      </c>
    </row>
    <row r="10" spans="2:21" ht="18.75" x14ac:dyDescent="0.2">
      <c r="B10" s="1727" t="s">
        <v>183</v>
      </c>
      <c r="C10" s="1728" t="s">
        <v>184</v>
      </c>
      <c r="D10" s="1729">
        <v>0</v>
      </c>
      <c r="E10" s="1730">
        <v>0</v>
      </c>
      <c r="F10" s="1731">
        <v>0</v>
      </c>
      <c r="G10" s="1732">
        <v>2</v>
      </c>
      <c r="H10" s="1730">
        <v>9</v>
      </c>
      <c r="I10" s="1731">
        <v>11</v>
      </c>
      <c r="J10" s="1732">
        <v>14</v>
      </c>
      <c r="K10" s="1730">
        <v>1</v>
      </c>
      <c r="L10" s="1731">
        <v>15</v>
      </c>
      <c r="M10" s="1732">
        <v>8</v>
      </c>
      <c r="N10" s="1730">
        <v>1</v>
      </c>
      <c r="O10" s="1731">
        <v>9</v>
      </c>
      <c r="P10" s="1732">
        <v>8</v>
      </c>
      <c r="Q10" s="1730">
        <v>6</v>
      </c>
      <c r="R10" s="1731">
        <v>14</v>
      </c>
      <c r="S10" s="1732">
        <v>32</v>
      </c>
      <c r="T10" s="1730">
        <v>17</v>
      </c>
      <c r="U10" s="1731">
        <v>49</v>
      </c>
    </row>
    <row r="11" spans="2:21" ht="18.75" x14ac:dyDescent="0.2">
      <c r="B11" s="1727" t="s">
        <v>185</v>
      </c>
      <c r="C11" s="1728" t="s">
        <v>186</v>
      </c>
      <c r="D11" s="1729">
        <v>0</v>
      </c>
      <c r="E11" s="1730">
        <v>0</v>
      </c>
      <c r="F11" s="1731">
        <v>0</v>
      </c>
      <c r="G11" s="1732">
        <v>0</v>
      </c>
      <c r="H11" s="1730">
        <v>6</v>
      </c>
      <c r="I11" s="1731">
        <v>6</v>
      </c>
      <c r="J11" s="1732">
        <v>12</v>
      </c>
      <c r="K11" s="1730">
        <v>6</v>
      </c>
      <c r="L11" s="1731">
        <v>18</v>
      </c>
      <c r="M11" s="1732">
        <v>0</v>
      </c>
      <c r="N11" s="1730">
        <v>0</v>
      </c>
      <c r="O11" s="1731">
        <v>0</v>
      </c>
      <c r="P11" s="1732">
        <v>6</v>
      </c>
      <c r="Q11" s="1730">
        <v>6</v>
      </c>
      <c r="R11" s="1731">
        <v>12</v>
      </c>
      <c r="S11" s="1732">
        <v>18</v>
      </c>
      <c r="T11" s="1730">
        <v>18</v>
      </c>
      <c r="U11" s="1731">
        <v>36</v>
      </c>
    </row>
    <row r="12" spans="2:21" ht="18.75" x14ac:dyDescent="0.2">
      <c r="B12" s="1727" t="s">
        <v>187</v>
      </c>
      <c r="C12" s="1728" t="s">
        <v>188</v>
      </c>
      <c r="D12" s="1729">
        <v>2</v>
      </c>
      <c r="E12" s="1730">
        <v>0</v>
      </c>
      <c r="F12" s="1731">
        <v>2</v>
      </c>
      <c r="G12" s="1732">
        <v>7</v>
      </c>
      <c r="H12" s="1730">
        <v>5</v>
      </c>
      <c r="I12" s="1731">
        <v>12</v>
      </c>
      <c r="J12" s="1732">
        <v>10</v>
      </c>
      <c r="K12" s="1730">
        <v>0</v>
      </c>
      <c r="L12" s="1731">
        <v>10</v>
      </c>
      <c r="M12" s="1732">
        <v>4</v>
      </c>
      <c r="N12" s="1730">
        <v>1</v>
      </c>
      <c r="O12" s="1731">
        <v>5</v>
      </c>
      <c r="P12" s="1732">
        <v>6</v>
      </c>
      <c r="Q12" s="1730">
        <v>2</v>
      </c>
      <c r="R12" s="1731">
        <v>8</v>
      </c>
      <c r="S12" s="1732">
        <v>29</v>
      </c>
      <c r="T12" s="1730">
        <v>8</v>
      </c>
      <c r="U12" s="1731">
        <v>37</v>
      </c>
    </row>
    <row r="13" spans="2:21" ht="18.75" x14ac:dyDescent="0.2">
      <c r="B13" s="1727" t="s">
        <v>189</v>
      </c>
      <c r="C13" s="1728" t="s">
        <v>190</v>
      </c>
      <c r="D13" s="1729">
        <v>9</v>
      </c>
      <c r="E13" s="1730">
        <v>1</v>
      </c>
      <c r="F13" s="1731">
        <v>10</v>
      </c>
      <c r="G13" s="1732">
        <v>12</v>
      </c>
      <c r="H13" s="1730">
        <v>2</v>
      </c>
      <c r="I13" s="1731">
        <v>14</v>
      </c>
      <c r="J13" s="1732">
        <v>5</v>
      </c>
      <c r="K13" s="1730">
        <v>0</v>
      </c>
      <c r="L13" s="1731">
        <v>5</v>
      </c>
      <c r="M13" s="1732">
        <v>12</v>
      </c>
      <c r="N13" s="1730">
        <v>2</v>
      </c>
      <c r="O13" s="1731">
        <v>14</v>
      </c>
      <c r="P13" s="1732">
        <v>13</v>
      </c>
      <c r="Q13" s="1730">
        <v>3</v>
      </c>
      <c r="R13" s="1731">
        <v>16</v>
      </c>
      <c r="S13" s="1732">
        <v>51</v>
      </c>
      <c r="T13" s="1730">
        <v>8</v>
      </c>
      <c r="U13" s="1731">
        <v>59</v>
      </c>
    </row>
    <row r="14" spans="2:21" ht="18.75" x14ac:dyDescent="0.2">
      <c r="B14" s="1727" t="s">
        <v>191</v>
      </c>
      <c r="C14" s="1728" t="s">
        <v>192</v>
      </c>
      <c r="D14" s="1729">
        <v>0</v>
      </c>
      <c r="E14" s="1730">
        <v>0</v>
      </c>
      <c r="F14" s="1731">
        <v>0</v>
      </c>
      <c r="G14" s="1732">
        <v>4</v>
      </c>
      <c r="H14" s="1730">
        <v>8</v>
      </c>
      <c r="I14" s="1731">
        <v>12</v>
      </c>
      <c r="J14" s="1732">
        <v>10</v>
      </c>
      <c r="K14" s="1730">
        <v>2</v>
      </c>
      <c r="L14" s="1731">
        <v>12</v>
      </c>
      <c r="M14" s="1732">
        <v>5</v>
      </c>
      <c r="N14" s="1730">
        <v>0</v>
      </c>
      <c r="O14" s="1731">
        <v>5</v>
      </c>
      <c r="P14" s="1732">
        <v>4</v>
      </c>
      <c r="Q14" s="1730">
        <v>2</v>
      </c>
      <c r="R14" s="1731">
        <v>6</v>
      </c>
      <c r="S14" s="1732">
        <v>23</v>
      </c>
      <c r="T14" s="1730">
        <v>12</v>
      </c>
      <c r="U14" s="1731">
        <v>35</v>
      </c>
    </row>
    <row r="15" spans="2:21" ht="37.5" x14ac:dyDescent="0.2">
      <c r="B15" s="1727" t="s">
        <v>193</v>
      </c>
      <c r="C15" s="1728" t="s">
        <v>194</v>
      </c>
      <c r="D15" s="1729">
        <v>0</v>
      </c>
      <c r="E15" s="1730">
        <v>0</v>
      </c>
      <c r="F15" s="1731">
        <v>0</v>
      </c>
      <c r="G15" s="1732">
        <v>0</v>
      </c>
      <c r="H15" s="1730">
        <v>0</v>
      </c>
      <c r="I15" s="1731">
        <v>0</v>
      </c>
      <c r="J15" s="1732">
        <v>10</v>
      </c>
      <c r="K15" s="1730">
        <v>3</v>
      </c>
      <c r="L15" s="1731">
        <v>13</v>
      </c>
      <c r="M15" s="1732">
        <v>0</v>
      </c>
      <c r="N15" s="1730">
        <v>0</v>
      </c>
      <c r="O15" s="1731">
        <v>0</v>
      </c>
      <c r="P15" s="1732">
        <v>0</v>
      </c>
      <c r="Q15" s="1730">
        <v>0</v>
      </c>
      <c r="R15" s="1731">
        <v>0</v>
      </c>
      <c r="S15" s="1732">
        <v>10</v>
      </c>
      <c r="T15" s="1730">
        <v>3</v>
      </c>
      <c r="U15" s="1731">
        <v>13</v>
      </c>
    </row>
    <row r="16" spans="2:21" ht="18.75" x14ac:dyDescent="0.2">
      <c r="B16" s="1727" t="s">
        <v>195</v>
      </c>
      <c r="C16" s="1728" t="s">
        <v>196</v>
      </c>
      <c r="D16" s="1729">
        <v>0</v>
      </c>
      <c r="E16" s="1730">
        <v>0</v>
      </c>
      <c r="F16" s="1731">
        <v>0</v>
      </c>
      <c r="G16" s="1732">
        <v>13</v>
      </c>
      <c r="H16" s="1730">
        <v>0</v>
      </c>
      <c r="I16" s="1731">
        <v>13</v>
      </c>
      <c r="J16" s="1732">
        <v>12</v>
      </c>
      <c r="K16" s="1730">
        <v>8</v>
      </c>
      <c r="L16" s="1731">
        <v>20</v>
      </c>
      <c r="M16" s="1732">
        <v>13</v>
      </c>
      <c r="N16" s="1730">
        <v>4</v>
      </c>
      <c r="O16" s="1731">
        <v>17</v>
      </c>
      <c r="P16" s="1732">
        <v>19</v>
      </c>
      <c r="Q16" s="1730">
        <v>5</v>
      </c>
      <c r="R16" s="1731">
        <v>24</v>
      </c>
      <c r="S16" s="1732">
        <v>57</v>
      </c>
      <c r="T16" s="1730">
        <v>17</v>
      </c>
      <c r="U16" s="1731">
        <v>74</v>
      </c>
    </row>
    <row r="17" spans="2:21" ht="37.5" x14ac:dyDescent="0.2">
      <c r="B17" s="1727" t="s">
        <v>201</v>
      </c>
      <c r="C17" s="1728" t="s">
        <v>202</v>
      </c>
      <c r="D17" s="1729">
        <v>0</v>
      </c>
      <c r="E17" s="1730">
        <v>0</v>
      </c>
      <c r="F17" s="1731">
        <v>0</v>
      </c>
      <c r="G17" s="1732">
        <v>0</v>
      </c>
      <c r="H17" s="1730">
        <v>0</v>
      </c>
      <c r="I17" s="1731">
        <v>0</v>
      </c>
      <c r="J17" s="1732">
        <v>0</v>
      </c>
      <c r="K17" s="1730">
        <v>9</v>
      </c>
      <c r="L17" s="1731">
        <v>9</v>
      </c>
      <c r="M17" s="1732">
        <v>0</v>
      </c>
      <c r="N17" s="1730">
        <v>2</v>
      </c>
      <c r="O17" s="1731">
        <v>2</v>
      </c>
      <c r="P17" s="1732">
        <v>0</v>
      </c>
      <c r="Q17" s="1730">
        <v>4</v>
      </c>
      <c r="R17" s="1731">
        <v>4</v>
      </c>
      <c r="S17" s="1732">
        <v>0</v>
      </c>
      <c r="T17" s="1730">
        <v>15</v>
      </c>
      <c r="U17" s="1731">
        <v>15</v>
      </c>
    </row>
    <row r="18" spans="2:21" ht="18.75" x14ac:dyDescent="0.2">
      <c r="B18" s="1727" t="s">
        <v>203</v>
      </c>
      <c r="C18" s="1728" t="s">
        <v>204</v>
      </c>
      <c r="D18" s="1729">
        <v>0</v>
      </c>
      <c r="E18" s="1730">
        <v>0</v>
      </c>
      <c r="F18" s="1731">
        <v>0</v>
      </c>
      <c r="G18" s="1732">
        <v>0</v>
      </c>
      <c r="H18" s="1730">
        <v>0</v>
      </c>
      <c r="I18" s="1731">
        <v>0</v>
      </c>
      <c r="J18" s="1732">
        <v>2</v>
      </c>
      <c r="K18" s="1730">
        <v>0</v>
      </c>
      <c r="L18" s="1731">
        <v>2</v>
      </c>
      <c r="M18" s="1732">
        <v>3</v>
      </c>
      <c r="N18" s="1730">
        <v>1</v>
      </c>
      <c r="O18" s="1731">
        <v>4</v>
      </c>
      <c r="P18" s="1732">
        <v>0</v>
      </c>
      <c r="Q18" s="1730">
        <v>0</v>
      </c>
      <c r="R18" s="1731">
        <v>0</v>
      </c>
      <c r="S18" s="1732">
        <v>5</v>
      </c>
      <c r="T18" s="1730">
        <v>1</v>
      </c>
      <c r="U18" s="1731">
        <v>6</v>
      </c>
    </row>
    <row r="19" spans="2:21" ht="18.75" x14ac:dyDescent="0.2">
      <c r="B19" s="1727" t="s">
        <v>205</v>
      </c>
      <c r="C19" s="1728" t="s">
        <v>206</v>
      </c>
      <c r="D19" s="1729">
        <v>0</v>
      </c>
      <c r="E19" s="1730">
        <v>0</v>
      </c>
      <c r="F19" s="1731">
        <v>0</v>
      </c>
      <c r="G19" s="1732">
        <v>0</v>
      </c>
      <c r="H19" s="1730">
        <v>1</v>
      </c>
      <c r="I19" s="1731">
        <v>1</v>
      </c>
      <c r="J19" s="1732">
        <v>0</v>
      </c>
      <c r="K19" s="1730">
        <v>1</v>
      </c>
      <c r="L19" s="1731">
        <v>1</v>
      </c>
      <c r="M19" s="1732">
        <v>0</v>
      </c>
      <c r="N19" s="1730">
        <v>5</v>
      </c>
      <c r="O19" s="1731">
        <v>5</v>
      </c>
      <c r="P19" s="1732">
        <v>0</v>
      </c>
      <c r="Q19" s="1730">
        <v>1</v>
      </c>
      <c r="R19" s="1731">
        <v>1</v>
      </c>
      <c r="S19" s="1732">
        <v>0</v>
      </c>
      <c r="T19" s="1730">
        <v>8</v>
      </c>
      <c r="U19" s="1731">
        <v>8</v>
      </c>
    </row>
    <row r="20" spans="2:21" ht="18.75" x14ac:dyDescent="0.2">
      <c r="B20" s="1727" t="s">
        <v>207</v>
      </c>
      <c r="C20" s="1728" t="s">
        <v>208</v>
      </c>
      <c r="D20" s="1729">
        <v>0</v>
      </c>
      <c r="E20" s="1730">
        <v>0</v>
      </c>
      <c r="F20" s="1731">
        <v>0</v>
      </c>
      <c r="G20" s="1732">
        <v>0</v>
      </c>
      <c r="H20" s="1730">
        <v>4</v>
      </c>
      <c r="I20" s="1731">
        <v>4</v>
      </c>
      <c r="J20" s="1732">
        <v>0</v>
      </c>
      <c r="K20" s="1730">
        <v>6</v>
      </c>
      <c r="L20" s="1731">
        <v>6</v>
      </c>
      <c r="M20" s="1732">
        <v>0</v>
      </c>
      <c r="N20" s="1730">
        <v>0</v>
      </c>
      <c r="O20" s="1731">
        <v>0</v>
      </c>
      <c r="P20" s="1732">
        <v>5</v>
      </c>
      <c r="Q20" s="1730">
        <v>0</v>
      </c>
      <c r="R20" s="1731">
        <v>5</v>
      </c>
      <c r="S20" s="1732">
        <v>5</v>
      </c>
      <c r="T20" s="1730">
        <v>10</v>
      </c>
      <c r="U20" s="1731">
        <v>15</v>
      </c>
    </row>
    <row r="21" spans="2:21" ht="18.75" x14ac:dyDescent="0.2">
      <c r="B21" s="1727" t="s">
        <v>209</v>
      </c>
      <c r="C21" s="1728" t="s">
        <v>210</v>
      </c>
      <c r="D21" s="1729">
        <v>0</v>
      </c>
      <c r="E21" s="1730">
        <v>0</v>
      </c>
      <c r="F21" s="1731">
        <v>0</v>
      </c>
      <c r="G21" s="1732">
        <v>0</v>
      </c>
      <c r="H21" s="1730">
        <v>2</v>
      </c>
      <c r="I21" s="1731">
        <v>2</v>
      </c>
      <c r="J21" s="1732">
        <v>0</v>
      </c>
      <c r="K21" s="1730">
        <v>0</v>
      </c>
      <c r="L21" s="1731">
        <v>0</v>
      </c>
      <c r="M21" s="1732">
        <v>0</v>
      </c>
      <c r="N21" s="1730">
        <v>0</v>
      </c>
      <c r="O21" s="1731">
        <v>0</v>
      </c>
      <c r="P21" s="1732">
        <v>0</v>
      </c>
      <c r="Q21" s="1730">
        <v>0</v>
      </c>
      <c r="R21" s="1731">
        <v>0</v>
      </c>
      <c r="S21" s="1732">
        <v>0</v>
      </c>
      <c r="T21" s="1730">
        <v>2</v>
      </c>
      <c r="U21" s="1731">
        <v>2</v>
      </c>
    </row>
    <row r="22" spans="2:21" ht="19.5" thickBot="1" x14ac:dyDescent="0.25">
      <c r="B22" s="1727" t="s">
        <v>215</v>
      </c>
      <c r="C22" s="1728" t="s">
        <v>216</v>
      </c>
      <c r="D22" s="1729">
        <v>0</v>
      </c>
      <c r="E22" s="1730">
        <v>0</v>
      </c>
      <c r="F22" s="1731">
        <v>0</v>
      </c>
      <c r="G22" s="1732">
        <v>0</v>
      </c>
      <c r="H22" s="1730">
        <v>0</v>
      </c>
      <c r="I22" s="1731">
        <v>0</v>
      </c>
      <c r="J22" s="1732">
        <v>0</v>
      </c>
      <c r="K22" s="1730">
        <v>0</v>
      </c>
      <c r="L22" s="1731">
        <v>0</v>
      </c>
      <c r="M22" s="1732">
        <v>0</v>
      </c>
      <c r="N22" s="1730">
        <v>1</v>
      </c>
      <c r="O22" s="1731">
        <v>1</v>
      </c>
      <c r="P22" s="1732">
        <v>0</v>
      </c>
      <c r="Q22" s="1730">
        <v>0</v>
      </c>
      <c r="R22" s="1731">
        <v>0</v>
      </c>
      <c r="S22" s="1732">
        <v>0</v>
      </c>
      <c r="T22" s="1730">
        <v>1</v>
      </c>
      <c r="U22" s="1731">
        <v>1</v>
      </c>
    </row>
    <row r="23" spans="2:21" ht="22.5" customHeight="1" thickBot="1" x14ac:dyDescent="0.25">
      <c r="B23" s="3895" t="s">
        <v>16</v>
      </c>
      <c r="C23" s="3896"/>
      <c r="D23" s="666">
        <f t="shared" ref="D23:U23" si="1">SUM(D8:D22)</f>
        <v>11</v>
      </c>
      <c r="E23" s="129">
        <f t="shared" si="1"/>
        <v>1</v>
      </c>
      <c r="F23" s="208">
        <f t="shared" si="1"/>
        <v>12</v>
      </c>
      <c r="G23" s="1769">
        <f t="shared" si="1"/>
        <v>38</v>
      </c>
      <c r="H23" s="129">
        <f t="shared" si="1"/>
        <v>38</v>
      </c>
      <c r="I23" s="208">
        <f t="shared" si="1"/>
        <v>76</v>
      </c>
      <c r="J23" s="1769">
        <f t="shared" si="1"/>
        <v>90</v>
      </c>
      <c r="K23" s="129">
        <f t="shared" si="1"/>
        <v>43</v>
      </c>
      <c r="L23" s="208">
        <f t="shared" si="1"/>
        <v>133</v>
      </c>
      <c r="M23" s="1769">
        <f t="shared" si="1"/>
        <v>59</v>
      </c>
      <c r="N23" s="129">
        <f t="shared" si="1"/>
        <v>17</v>
      </c>
      <c r="O23" s="208">
        <f t="shared" si="1"/>
        <v>76</v>
      </c>
      <c r="P23" s="1769">
        <f t="shared" si="1"/>
        <v>69</v>
      </c>
      <c r="Q23" s="129">
        <f t="shared" si="1"/>
        <v>36</v>
      </c>
      <c r="R23" s="208">
        <f t="shared" si="1"/>
        <v>105</v>
      </c>
      <c r="S23" s="1769">
        <f t="shared" si="1"/>
        <v>267</v>
      </c>
      <c r="T23" s="129">
        <f t="shared" si="1"/>
        <v>135</v>
      </c>
      <c r="U23" s="208">
        <f t="shared" si="1"/>
        <v>402</v>
      </c>
    </row>
    <row r="24" spans="2:21" s="91" customFormat="1" ht="22.5" customHeight="1" thickBot="1" x14ac:dyDescent="0.25">
      <c r="B24" s="3951" t="s">
        <v>23</v>
      </c>
      <c r="C24" s="3952"/>
      <c r="D24" s="3531"/>
      <c r="E24" s="3532"/>
      <c r="F24" s="3533"/>
      <c r="G24" s="3532"/>
      <c r="H24" s="3532"/>
      <c r="I24" s="3533"/>
      <c r="J24" s="3532"/>
      <c r="K24" s="3532"/>
      <c r="L24" s="3533"/>
      <c r="M24" s="3532"/>
      <c r="N24" s="3532"/>
      <c r="O24" s="3533"/>
      <c r="P24" s="3532"/>
      <c r="Q24" s="3532"/>
      <c r="R24" s="3533"/>
      <c r="S24" s="3532"/>
      <c r="T24" s="3532"/>
      <c r="U24" s="3533"/>
    </row>
    <row r="25" spans="2:21" s="91" customFormat="1" ht="22.5" customHeight="1" x14ac:dyDescent="0.2">
      <c r="B25" s="3953" t="s">
        <v>11</v>
      </c>
      <c r="C25" s="3954"/>
      <c r="D25" s="1771"/>
      <c r="E25" s="444"/>
      <c r="F25" s="1770"/>
      <c r="G25" s="445"/>
      <c r="H25" s="445"/>
      <c r="I25" s="1770"/>
      <c r="J25" s="445"/>
      <c r="K25" s="445"/>
      <c r="L25" s="1770"/>
      <c r="M25" s="445"/>
      <c r="N25" s="445"/>
      <c r="O25" s="1770"/>
      <c r="P25" s="445"/>
      <c r="Q25" s="445"/>
      <c r="R25" s="1770"/>
      <c r="S25" s="445"/>
      <c r="T25" s="445"/>
      <c r="U25" s="1770"/>
    </row>
    <row r="26" spans="2:21" s="91" customFormat="1" ht="22.5" customHeight="1" x14ac:dyDescent="0.2">
      <c r="B26" s="1727" t="s">
        <v>179</v>
      </c>
      <c r="C26" s="1728" t="s">
        <v>180</v>
      </c>
      <c r="D26" s="1729">
        <v>0</v>
      </c>
      <c r="E26" s="1730">
        <v>0</v>
      </c>
      <c r="F26" s="1731">
        <v>0</v>
      </c>
      <c r="G26" s="1732">
        <v>0</v>
      </c>
      <c r="H26" s="1730">
        <v>1</v>
      </c>
      <c r="I26" s="1731">
        <v>1</v>
      </c>
      <c r="J26" s="1732">
        <v>6</v>
      </c>
      <c r="K26" s="1730">
        <v>0</v>
      </c>
      <c r="L26" s="1731">
        <v>6</v>
      </c>
      <c r="M26" s="1732">
        <v>8</v>
      </c>
      <c r="N26" s="1730">
        <v>0</v>
      </c>
      <c r="O26" s="1731">
        <v>8</v>
      </c>
      <c r="P26" s="1732">
        <v>3</v>
      </c>
      <c r="Q26" s="1730">
        <v>1</v>
      </c>
      <c r="R26" s="1731">
        <v>4</v>
      </c>
      <c r="S26" s="1732">
        <v>17</v>
      </c>
      <c r="T26" s="1730">
        <v>2</v>
      </c>
      <c r="U26" s="1731">
        <v>19</v>
      </c>
    </row>
    <row r="27" spans="2:21" ht="21.6" customHeight="1" x14ac:dyDescent="0.2">
      <c r="B27" s="1727" t="s">
        <v>181</v>
      </c>
      <c r="C27" s="1728" t="s">
        <v>182</v>
      </c>
      <c r="D27" s="1729">
        <v>0</v>
      </c>
      <c r="E27" s="1730">
        <v>0</v>
      </c>
      <c r="F27" s="1731">
        <v>0</v>
      </c>
      <c r="G27" s="1732">
        <v>0</v>
      </c>
      <c r="H27" s="1730">
        <v>0</v>
      </c>
      <c r="I27" s="1731">
        <v>0</v>
      </c>
      <c r="J27" s="1732">
        <v>8</v>
      </c>
      <c r="K27" s="1730">
        <v>7</v>
      </c>
      <c r="L27" s="1731">
        <v>15</v>
      </c>
      <c r="M27" s="1732">
        <v>6</v>
      </c>
      <c r="N27" s="1730">
        <v>0</v>
      </c>
      <c r="O27" s="1731">
        <v>6</v>
      </c>
      <c r="P27" s="1732">
        <v>5</v>
      </c>
      <c r="Q27" s="1730">
        <v>6</v>
      </c>
      <c r="R27" s="1731">
        <v>11</v>
      </c>
      <c r="S27" s="1732">
        <v>19</v>
      </c>
      <c r="T27" s="1730">
        <v>13</v>
      </c>
      <c r="U27" s="1731">
        <v>32</v>
      </c>
    </row>
    <row r="28" spans="2:21" ht="22.5" customHeight="1" x14ac:dyDescent="0.2">
      <c r="B28" s="1727" t="s">
        <v>183</v>
      </c>
      <c r="C28" s="1728" t="s">
        <v>184</v>
      </c>
      <c r="D28" s="1729">
        <v>0</v>
      </c>
      <c r="E28" s="1730">
        <v>0</v>
      </c>
      <c r="F28" s="1731">
        <v>0</v>
      </c>
      <c r="G28" s="1732">
        <v>2</v>
      </c>
      <c r="H28" s="1730">
        <v>9</v>
      </c>
      <c r="I28" s="1731">
        <v>11</v>
      </c>
      <c r="J28" s="1732">
        <v>13</v>
      </c>
      <c r="K28" s="1730">
        <v>1</v>
      </c>
      <c r="L28" s="1731">
        <v>14</v>
      </c>
      <c r="M28" s="1732">
        <v>8</v>
      </c>
      <c r="N28" s="1730">
        <v>1</v>
      </c>
      <c r="O28" s="1731">
        <v>9</v>
      </c>
      <c r="P28" s="1732">
        <v>8</v>
      </c>
      <c r="Q28" s="1730">
        <v>4</v>
      </c>
      <c r="R28" s="1731">
        <v>12</v>
      </c>
      <c r="S28" s="1732">
        <v>31</v>
      </c>
      <c r="T28" s="1730">
        <v>15</v>
      </c>
      <c r="U28" s="1731">
        <v>46</v>
      </c>
    </row>
    <row r="29" spans="2:21" ht="22.5" customHeight="1" x14ac:dyDescent="0.2">
      <c r="B29" s="1727" t="s">
        <v>185</v>
      </c>
      <c r="C29" s="1728" t="s">
        <v>186</v>
      </c>
      <c r="D29" s="1729">
        <v>0</v>
      </c>
      <c r="E29" s="1730">
        <v>0</v>
      </c>
      <c r="F29" s="1731">
        <v>0</v>
      </c>
      <c r="G29" s="1732">
        <v>0</v>
      </c>
      <c r="H29" s="1730">
        <v>5</v>
      </c>
      <c r="I29" s="1731">
        <v>5</v>
      </c>
      <c r="J29" s="1732">
        <v>12</v>
      </c>
      <c r="K29" s="1730">
        <v>4</v>
      </c>
      <c r="L29" s="1731">
        <v>16</v>
      </c>
      <c r="M29" s="1732">
        <v>0</v>
      </c>
      <c r="N29" s="1730">
        <v>0</v>
      </c>
      <c r="O29" s="1731">
        <v>0</v>
      </c>
      <c r="P29" s="1732">
        <v>6</v>
      </c>
      <c r="Q29" s="1730">
        <v>6</v>
      </c>
      <c r="R29" s="1731">
        <v>12</v>
      </c>
      <c r="S29" s="1732">
        <v>18</v>
      </c>
      <c r="T29" s="1730">
        <v>15</v>
      </c>
      <c r="U29" s="1731">
        <v>33</v>
      </c>
    </row>
    <row r="30" spans="2:21" ht="22.5" customHeight="1" x14ac:dyDescent="0.2">
      <c r="B30" s="1727" t="s">
        <v>187</v>
      </c>
      <c r="C30" s="1728" t="s">
        <v>188</v>
      </c>
      <c r="D30" s="1729">
        <v>2</v>
      </c>
      <c r="E30" s="1730">
        <v>0</v>
      </c>
      <c r="F30" s="1731">
        <v>2</v>
      </c>
      <c r="G30" s="1732">
        <v>6</v>
      </c>
      <c r="H30" s="1730">
        <v>5</v>
      </c>
      <c r="I30" s="1731">
        <v>11</v>
      </c>
      <c r="J30" s="1732">
        <v>8</v>
      </c>
      <c r="K30" s="1730">
        <v>0</v>
      </c>
      <c r="L30" s="1731">
        <v>8</v>
      </c>
      <c r="M30" s="1732">
        <v>4</v>
      </c>
      <c r="N30" s="1730">
        <v>1</v>
      </c>
      <c r="O30" s="1731">
        <v>5</v>
      </c>
      <c r="P30" s="1732">
        <v>5</v>
      </c>
      <c r="Q30" s="1730">
        <v>2</v>
      </c>
      <c r="R30" s="1731">
        <v>7</v>
      </c>
      <c r="S30" s="1732">
        <v>25</v>
      </c>
      <c r="T30" s="1730">
        <v>8</v>
      </c>
      <c r="U30" s="1731">
        <v>33</v>
      </c>
    </row>
    <row r="31" spans="2:21" ht="22.5" customHeight="1" x14ac:dyDescent="0.2">
      <c r="B31" s="1727" t="s">
        <v>189</v>
      </c>
      <c r="C31" s="1728" t="s">
        <v>190</v>
      </c>
      <c r="D31" s="1729">
        <v>9</v>
      </c>
      <c r="E31" s="1730">
        <v>1</v>
      </c>
      <c r="F31" s="1731">
        <v>10</v>
      </c>
      <c r="G31" s="1732">
        <v>12</v>
      </c>
      <c r="H31" s="1730">
        <v>2</v>
      </c>
      <c r="I31" s="1731">
        <v>14</v>
      </c>
      <c r="J31" s="1732">
        <v>3</v>
      </c>
      <c r="K31" s="1730">
        <v>0</v>
      </c>
      <c r="L31" s="1731">
        <v>3</v>
      </c>
      <c r="M31" s="1732">
        <v>12</v>
      </c>
      <c r="N31" s="1730">
        <v>1</v>
      </c>
      <c r="O31" s="1731">
        <v>13</v>
      </c>
      <c r="P31" s="1732">
        <v>13</v>
      </c>
      <c r="Q31" s="1730">
        <v>2</v>
      </c>
      <c r="R31" s="1731">
        <v>15</v>
      </c>
      <c r="S31" s="1732">
        <v>49</v>
      </c>
      <c r="T31" s="1730">
        <v>6</v>
      </c>
      <c r="U31" s="1731">
        <v>55</v>
      </c>
    </row>
    <row r="32" spans="2:21" ht="22.5" customHeight="1" x14ac:dyDescent="0.2">
      <c r="B32" s="1727" t="s">
        <v>191</v>
      </c>
      <c r="C32" s="1728" t="s">
        <v>192</v>
      </c>
      <c r="D32" s="1729">
        <v>0</v>
      </c>
      <c r="E32" s="1730">
        <v>0</v>
      </c>
      <c r="F32" s="1731">
        <v>0</v>
      </c>
      <c r="G32" s="1732">
        <v>4</v>
      </c>
      <c r="H32" s="1730">
        <v>8</v>
      </c>
      <c r="I32" s="1731">
        <v>12</v>
      </c>
      <c r="J32" s="1732">
        <v>9</v>
      </c>
      <c r="K32" s="1730">
        <v>2</v>
      </c>
      <c r="L32" s="1731">
        <v>11</v>
      </c>
      <c r="M32" s="1732">
        <v>5</v>
      </c>
      <c r="N32" s="1730">
        <v>0</v>
      </c>
      <c r="O32" s="1731">
        <v>5</v>
      </c>
      <c r="P32" s="1732">
        <v>4</v>
      </c>
      <c r="Q32" s="1730">
        <v>2</v>
      </c>
      <c r="R32" s="1731">
        <v>6</v>
      </c>
      <c r="S32" s="1732">
        <v>22</v>
      </c>
      <c r="T32" s="1730">
        <v>12</v>
      </c>
      <c r="U32" s="1731">
        <v>34</v>
      </c>
    </row>
    <row r="33" spans="2:21" ht="35.450000000000003" customHeight="1" x14ac:dyDescent="0.2">
      <c r="B33" s="1727" t="s">
        <v>193</v>
      </c>
      <c r="C33" s="1728" t="s">
        <v>194</v>
      </c>
      <c r="D33" s="1729">
        <v>0</v>
      </c>
      <c r="E33" s="1730">
        <v>0</v>
      </c>
      <c r="F33" s="1731">
        <v>0</v>
      </c>
      <c r="G33" s="1732">
        <v>0</v>
      </c>
      <c r="H33" s="1730">
        <v>0</v>
      </c>
      <c r="I33" s="1731">
        <v>0</v>
      </c>
      <c r="J33" s="1732">
        <v>10</v>
      </c>
      <c r="K33" s="1730">
        <v>3</v>
      </c>
      <c r="L33" s="1731">
        <v>13</v>
      </c>
      <c r="M33" s="1732">
        <v>0</v>
      </c>
      <c r="N33" s="1730">
        <v>0</v>
      </c>
      <c r="O33" s="1731">
        <v>0</v>
      </c>
      <c r="P33" s="1732">
        <v>0</v>
      </c>
      <c r="Q33" s="1730">
        <v>0</v>
      </c>
      <c r="R33" s="1731">
        <v>0</v>
      </c>
      <c r="S33" s="1732">
        <v>10</v>
      </c>
      <c r="T33" s="1730">
        <v>3</v>
      </c>
      <c r="U33" s="1731">
        <v>13</v>
      </c>
    </row>
    <row r="34" spans="2:21" ht="18.75" x14ac:dyDescent="0.2">
      <c r="B34" s="1727" t="s">
        <v>195</v>
      </c>
      <c r="C34" s="1728" t="s">
        <v>196</v>
      </c>
      <c r="D34" s="1729">
        <v>0</v>
      </c>
      <c r="E34" s="1730">
        <v>0</v>
      </c>
      <c r="F34" s="1731">
        <v>0</v>
      </c>
      <c r="G34" s="1732">
        <v>12</v>
      </c>
      <c r="H34" s="1730">
        <v>0</v>
      </c>
      <c r="I34" s="1731">
        <v>12</v>
      </c>
      <c r="J34" s="1732">
        <v>10</v>
      </c>
      <c r="K34" s="1730">
        <v>8</v>
      </c>
      <c r="L34" s="1731">
        <v>18</v>
      </c>
      <c r="M34" s="1732">
        <v>13</v>
      </c>
      <c r="N34" s="1730">
        <v>3</v>
      </c>
      <c r="O34" s="1731">
        <v>16</v>
      </c>
      <c r="P34" s="1732">
        <v>18</v>
      </c>
      <c r="Q34" s="1730">
        <v>4</v>
      </c>
      <c r="R34" s="1731">
        <v>22</v>
      </c>
      <c r="S34" s="1732">
        <v>53</v>
      </c>
      <c r="T34" s="1730">
        <v>15</v>
      </c>
      <c r="U34" s="1731">
        <v>68</v>
      </c>
    </row>
    <row r="35" spans="2:21" ht="37.5" x14ac:dyDescent="0.2">
      <c r="B35" s="1727" t="s">
        <v>201</v>
      </c>
      <c r="C35" s="1728" t="s">
        <v>202</v>
      </c>
      <c r="D35" s="1729">
        <v>0</v>
      </c>
      <c r="E35" s="1730">
        <v>0</v>
      </c>
      <c r="F35" s="1731">
        <v>0</v>
      </c>
      <c r="G35" s="1732">
        <v>0</v>
      </c>
      <c r="H35" s="1730">
        <v>0</v>
      </c>
      <c r="I35" s="1731">
        <v>0</v>
      </c>
      <c r="J35" s="1732">
        <v>0</v>
      </c>
      <c r="K35" s="1730">
        <v>9</v>
      </c>
      <c r="L35" s="1731">
        <v>9</v>
      </c>
      <c r="M35" s="1732">
        <v>0</v>
      </c>
      <c r="N35" s="1730">
        <v>2</v>
      </c>
      <c r="O35" s="1731">
        <v>2</v>
      </c>
      <c r="P35" s="1732">
        <v>0</v>
      </c>
      <c r="Q35" s="1730">
        <v>3</v>
      </c>
      <c r="R35" s="1731">
        <v>3</v>
      </c>
      <c r="S35" s="1732">
        <v>0</v>
      </c>
      <c r="T35" s="1730">
        <v>14</v>
      </c>
      <c r="U35" s="1731">
        <v>14</v>
      </c>
    </row>
    <row r="36" spans="2:21" ht="36" customHeight="1" x14ac:dyDescent="0.2">
      <c r="B36" s="1727" t="s">
        <v>203</v>
      </c>
      <c r="C36" s="1728" t="s">
        <v>204</v>
      </c>
      <c r="D36" s="1729">
        <v>0</v>
      </c>
      <c r="E36" s="1730">
        <v>0</v>
      </c>
      <c r="F36" s="1731">
        <v>0</v>
      </c>
      <c r="G36" s="1732">
        <v>0</v>
      </c>
      <c r="H36" s="1730">
        <v>0</v>
      </c>
      <c r="I36" s="1731">
        <v>0</v>
      </c>
      <c r="J36" s="1732">
        <v>2</v>
      </c>
      <c r="K36" s="1730">
        <v>0</v>
      </c>
      <c r="L36" s="1731">
        <v>2</v>
      </c>
      <c r="M36" s="1732">
        <v>3</v>
      </c>
      <c r="N36" s="1730">
        <v>1</v>
      </c>
      <c r="O36" s="1731">
        <v>4</v>
      </c>
      <c r="P36" s="1732">
        <v>0</v>
      </c>
      <c r="Q36" s="1730">
        <v>0</v>
      </c>
      <c r="R36" s="1731">
        <v>0</v>
      </c>
      <c r="S36" s="1732">
        <v>5</v>
      </c>
      <c r="T36" s="1730">
        <v>1</v>
      </c>
      <c r="U36" s="1731">
        <v>6</v>
      </c>
    </row>
    <row r="37" spans="2:21" ht="18.75" x14ac:dyDescent="0.2">
      <c r="B37" s="1727" t="s">
        <v>205</v>
      </c>
      <c r="C37" s="1728" t="s">
        <v>206</v>
      </c>
      <c r="D37" s="1729">
        <v>0</v>
      </c>
      <c r="E37" s="1730">
        <v>0</v>
      </c>
      <c r="F37" s="1731">
        <v>0</v>
      </c>
      <c r="G37" s="1732">
        <v>0</v>
      </c>
      <c r="H37" s="1730">
        <v>1</v>
      </c>
      <c r="I37" s="1731">
        <v>1</v>
      </c>
      <c r="J37" s="1732">
        <v>0</v>
      </c>
      <c r="K37" s="1730">
        <v>1</v>
      </c>
      <c r="L37" s="1731">
        <v>1</v>
      </c>
      <c r="M37" s="1732">
        <v>0</v>
      </c>
      <c r="N37" s="1730">
        <v>5</v>
      </c>
      <c r="O37" s="1731">
        <v>5</v>
      </c>
      <c r="P37" s="1732">
        <v>0</v>
      </c>
      <c r="Q37" s="1730">
        <v>1</v>
      </c>
      <c r="R37" s="1731">
        <v>1</v>
      </c>
      <c r="S37" s="1732">
        <v>0</v>
      </c>
      <c r="T37" s="1730">
        <v>8</v>
      </c>
      <c r="U37" s="1731">
        <v>8</v>
      </c>
    </row>
    <row r="38" spans="2:21" ht="18.75" x14ac:dyDescent="0.2">
      <c r="B38" s="1727" t="s">
        <v>207</v>
      </c>
      <c r="C38" s="1728" t="s">
        <v>208</v>
      </c>
      <c r="D38" s="1729">
        <v>0</v>
      </c>
      <c r="E38" s="1730">
        <v>0</v>
      </c>
      <c r="F38" s="1731">
        <v>0</v>
      </c>
      <c r="G38" s="1732">
        <v>0</v>
      </c>
      <c r="H38" s="1730">
        <v>4</v>
      </c>
      <c r="I38" s="1731">
        <v>4</v>
      </c>
      <c r="J38" s="1732">
        <v>0</v>
      </c>
      <c r="K38" s="1730">
        <v>6</v>
      </c>
      <c r="L38" s="1731">
        <v>6</v>
      </c>
      <c r="M38" s="1732">
        <v>0</v>
      </c>
      <c r="N38" s="1730">
        <v>0</v>
      </c>
      <c r="O38" s="1731">
        <v>0</v>
      </c>
      <c r="P38" s="1732">
        <v>5</v>
      </c>
      <c r="Q38" s="1730">
        <v>0</v>
      </c>
      <c r="R38" s="1731">
        <v>5</v>
      </c>
      <c r="S38" s="1732">
        <v>5</v>
      </c>
      <c r="T38" s="1730">
        <v>10</v>
      </c>
      <c r="U38" s="1731">
        <v>15</v>
      </c>
    </row>
    <row r="39" spans="2:21" ht="22.5" customHeight="1" x14ac:dyDescent="0.2">
      <c r="B39" s="1727" t="s">
        <v>209</v>
      </c>
      <c r="C39" s="1728" t="s">
        <v>210</v>
      </c>
      <c r="D39" s="1729">
        <v>0</v>
      </c>
      <c r="E39" s="1730">
        <v>0</v>
      </c>
      <c r="F39" s="1731">
        <v>0</v>
      </c>
      <c r="G39" s="1732">
        <v>0</v>
      </c>
      <c r="H39" s="1730">
        <v>2</v>
      </c>
      <c r="I39" s="1731">
        <v>2</v>
      </c>
      <c r="J39" s="1732">
        <v>0</v>
      </c>
      <c r="K39" s="1730">
        <v>0</v>
      </c>
      <c r="L39" s="1731">
        <v>0</v>
      </c>
      <c r="M39" s="1732">
        <v>0</v>
      </c>
      <c r="N39" s="1730">
        <v>0</v>
      </c>
      <c r="O39" s="1731">
        <v>0</v>
      </c>
      <c r="P39" s="1732">
        <v>0</v>
      </c>
      <c r="Q39" s="1730">
        <v>0</v>
      </c>
      <c r="R39" s="1731">
        <v>0</v>
      </c>
      <c r="S39" s="1732">
        <v>0</v>
      </c>
      <c r="T39" s="1730">
        <v>2</v>
      </c>
      <c r="U39" s="1731">
        <v>2</v>
      </c>
    </row>
    <row r="40" spans="2:21" ht="22.5" customHeight="1" thickBot="1" x14ac:dyDescent="0.25">
      <c r="B40" s="1727" t="s">
        <v>215</v>
      </c>
      <c r="C40" s="1728" t="s">
        <v>216</v>
      </c>
      <c r="D40" s="1729">
        <v>0</v>
      </c>
      <c r="E40" s="1730">
        <v>0</v>
      </c>
      <c r="F40" s="1731">
        <v>0</v>
      </c>
      <c r="G40" s="1732">
        <v>0</v>
      </c>
      <c r="H40" s="1730">
        <v>0</v>
      </c>
      <c r="I40" s="1731">
        <v>0</v>
      </c>
      <c r="J40" s="1732">
        <v>0</v>
      </c>
      <c r="K40" s="1730">
        <v>0</v>
      </c>
      <c r="L40" s="1731">
        <v>0</v>
      </c>
      <c r="M40" s="1732">
        <v>0</v>
      </c>
      <c r="N40" s="1730">
        <v>1</v>
      </c>
      <c r="O40" s="1731">
        <v>1</v>
      </c>
      <c r="P40" s="1732">
        <v>0</v>
      </c>
      <c r="Q40" s="1730">
        <v>0</v>
      </c>
      <c r="R40" s="1731">
        <v>0</v>
      </c>
      <c r="S40" s="1732">
        <v>0</v>
      </c>
      <c r="T40" s="1730">
        <v>1</v>
      </c>
      <c r="U40" s="1731">
        <v>1</v>
      </c>
    </row>
    <row r="41" spans="2:21" ht="22.5" customHeight="1" thickBot="1" x14ac:dyDescent="0.25">
      <c r="B41" s="3934" t="s">
        <v>16</v>
      </c>
      <c r="C41" s="3955"/>
      <c r="D41" s="667">
        <f t="shared" ref="D41:U41" si="2">SUM(D26:D40)</f>
        <v>11</v>
      </c>
      <c r="E41" s="1772">
        <f t="shared" si="2"/>
        <v>1</v>
      </c>
      <c r="F41" s="479">
        <f t="shared" si="2"/>
        <v>12</v>
      </c>
      <c r="G41" s="1773">
        <f t="shared" si="2"/>
        <v>36</v>
      </c>
      <c r="H41" s="1774">
        <f t="shared" si="2"/>
        <v>37</v>
      </c>
      <c r="I41" s="479">
        <f t="shared" si="2"/>
        <v>73</v>
      </c>
      <c r="J41" s="1773">
        <f t="shared" si="2"/>
        <v>81</v>
      </c>
      <c r="K41" s="1774">
        <f t="shared" si="2"/>
        <v>41</v>
      </c>
      <c r="L41" s="479">
        <f t="shared" si="2"/>
        <v>122</v>
      </c>
      <c r="M41" s="1773">
        <f t="shared" si="2"/>
        <v>59</v>
      </c>
      <c r="N41" s="1774">
        <f t="shared" si="2"/>
        <v>15</v>
      </c>
      <c r="O41" s="479">
        <f t="shared" si="2"/>
        <v>74</v>
      </c>
      <c r="P41" s="1773">
        <f t="shared" si="2"/>
        <v>67</v>
      </c>
      <c r="Q41" s="1774">
        <f t="shared" si="2"/>
        <v>31</v>
      </c>
      <c r="R41" s="479">
        <f t="shared" si="2"/>
        <v>98</v>
      </c>
      <c r="S41" s="1773">
        <f t="shared" si="2"/>
        <v>254</v>
      </c>
      <c r="T41" s="1774">
        <f t="shared" si="2"/>
        <v>125</v>
      </c>
      <c r="U41" s="479">
        <f t="shared" si="2"/>
        <v>379</v>
      </c>
    </row>
    <row r="42" spans="2:21" ht="21.6" customHeight="1" x14ac:dyDescent="0.2">
      <c r="B42" s="3956" t="s">
        <v>25</v>
      </c>
      <c r="C42" s="3957"/>
      <c r="D42" s="1775"/>
      <c r="E42" s="1776"/>
      <c r="F42" s="1777"/>
      <c r="G42" s="1776"/>
      <c r="H42" s="1776"/>
      <c r="I42" s="1777"/>
      <c r="J42" s="1776"/>
      <c r="K42" s="1776"/>
      <c r="L42" s="1777"/>
      <c r="M42" s="1776"/>
      <c r="N42" s="1776"/>
      <c r="O42" s="1777"/>
      <c r="P42" s="1776"/>
      <c r="Q42" s="1776"/>
      <c r="R42" s="1777"/>
      <c r="S42" s="1776"/>
      <c r="T42" s="1776"/>
      <c r="U42" s="1777"/>
    </row>
    <row r="43" spans="2:21" ht="22.5" customHeight="1" x14ac:dyDescent="0.2">
      <c r="B43" s="1727" t="s">
        <v>179</v>
      </c>
      <c r="C43" s="1728" t="s">
        <v>180</v>
      </c>
      <c r="D43" s="1729">
        <v>0</v>
      </c>
      <c r="E43" s="1730">
        <v>0</v>
      </c>
      <c r="F43" s="1731">
        <v>0</v>
      </c>
      <c r="G43" s="1732">
        <v>0</v>
      </c>
      <c r="H43" s="1730">
        <v>0</v>
      </c>
      <c r="I43" s="1731">
        <v>0</v>
      </c>
      <c r="J43" s="1732">
        <v>1</v>
      </c>
      <c r="K43" s="1730">
        <v>0</v>
      </c>
      <c r="L43" s="1731">
        <v>1</v>
      </c>
      <c r="M43" s="1732">
        <v>0</v>
      </c>
      <c r="N43" s="1730">
        <v>0</v>
      </c>
      <c r="O43" s="1731">
        <v>0</v>
      </c>
      <c r="P43" s="1732">
        <v>0</v>
      </c>
      <c r="Q43" s="1730">
        <v>0</v>
      </c>
      <c r="R43" s="1731">
        <v>0</v>
      </c>
      <c r="S43" s="1732">
        <v>1</v>
      </c>
      <c r="T43" s="1730">
        <v>0</v>
      </c>
      <c r="U43" s="1731">
        <v>1</v>
      </c>
    </row>
    <row r="44" spans="2:21" ht="22.5" customHeight="1" x14ac:dyDescent="0.2">
      <c r="B44" s="1727" t="s">
        <v>183</v>
      </c>
      <c r="C44" s="1728" t="s">
        <v>184</v>
      </c>
      <c r="D44" s="1729">
        <v>0</v>
      </c>
      <c r="E44" s="1730">
        <v>0</v>
      </c>
      <c r="F44" s="1731">
        <v>0</v>
      </c>
      <c r="G44" s="1732">
        <v>0</v>
      </c>
      <c r="H44" s="1730">
        <v>0</v>
      </c>
      <c r="I44" s="1731">
        <v>0</v>
      </c>
      <c r="J44" s="1732">
        <v>1</v>
      </c>
      <c r="K44" s="1730">
        <v>0</v>
      </c>
      <c r="L44" s="1731">
        <v>1</v>
      </c>
      <c r="M44" s="1732">
        <v>0</v>
      </c>
      <c r="N44" s="1730">
        <v>0</v>
      </c>
      <c r="O44" s="1731">
        <v>0</v>
      </c>
      <c r="P44" s="1732">
        <v>0</v>
      </c>
      <c r="Q44" s="1730">
        <v>2</v>
      </c>
      <c r="R44" s="1731">
        <v>2</v>
      </c>
      <c r="S44" s="1732">
        <v>1</v>
      </c>
      <c r="T44" s="1730">
        <v>2</v>
      </c>
      <c r="U44" s="1731">
        <v>3</v>
      </c>
    </row>
    <row r="45" spans="2:21" ht="22.5" customHeight="1" x14ac:dyDescent="0.2">
      <c r="B45" s="1727" t="s">
        <v>185</v>
      </c>
      <c r="C45" s="1728" t="s">
        <v>186</v>
      </c>
      <c r="D45" s="1729">
        <v>0</v>
      </c>
      <c r="E45" s="1730">
        <v>0</v>
      </c>
      <c r="F45" s="1731">
        <v>0</v>
      </c>
      <c r="G45" s="1732">
        <v>0</v>
      </c>
      <c r="H45" s="1730">
        <v>1</v>
      </c>
      <c r="I45" s="1731">
        <v>1</v>
      </c>
      <c r="J45" s="1732">
        <v>0</v>
      </c>
      <c r="K45" s="1730">
        <v>2</v>
      </c>
      <c r="L45" s="1731">
        <v>2</v>
      </c>
      <c r="M45" s="1732">
        <v>0</v>
      </c>
      <c r="N45" s="1730">
        <v>0</v>
      </c>
      <c r="O45" s="1731">
        <v>0</v>
      </c>
      <c r="P45" s="1732">
        <v>0</v>
      </c>
      <c r="Q45" s="1730">
        <v>0</v>
      </c>
      <c r="R45" s="1731">
        <v>0</v>
      </c>
      <c r="S45" s="1732">
        <v>0</v>
      </c>
      <c r="T45" s="1730">
        <v>3</v>
      </c>
      <c r="U45" s="1731">
        <v>3</v>
      </c>
    </row>
    <row r="46" spans="2:21" ht="22.5" customHeight="1" x14ac:dyDescent="0.2">
      <c r="B46" s="1727" t="s">
        <v>187</v>
      </c>
      <c r="C46" s="1728" t="s">
        <v>188</v>
      </c>
      <c r="D46" s="1729">
        <v>0</v>
      </c>
      <c r="E46" s="1730">
        <v>0</v>
      </c>
      <c r="F46" s="1731">
        <v>0</v>
      </c>
      <c r="G46" s="1732">
        <v>1</v>
      </c>
      <c r="H46" s="1730">
        <v>0</v>
      </c>
      <c r="I46" s="1731">
        <v>1</v>
      </c>
      <c r="J46" s="1732">
        <v>2</v>
      </c>
      <c r="K46" s="1730">
        <v>0</v>
      </c>
      <c r="L46" s="1731">
        <v>2</v>
      </c>
      <c r="M46" s="1732">
        <v>0</v>
      </c>
      <c r="N46" s="1730">
        <v>0</v>
      </c>
      <c r="O46" s="1731">
        <v>0</v>
      </c>
      <c r="P46" s="1732">
        <v>1</v>
      </c>
      <c r="Q46" s="1730">
        <v>0</v>
      </c>
      <c r="R46" s="1731">
        <v>1</v>
      </c>
      <c r="S46" s="1732">
        <v>4</v>
      </c>
      <c r="T46" s="1730">
        <v>0</v>
      </c>
      <c r="U46" s="1731">
        <v>4</v>
      </c>
    </row>
    <row r="47" spans="2:21" ht="22.5" customHeight="1" x14ac:dyDescent="0.2">
      <c r="B47" s="1727" t="s">
        <v>189</v>
      </c>
      <c r="C47" s="1728" t="s">
        <v>190</v>
      </c>
      <c r="D47" s="1729">
        <v>0</v>
      </c>
      <c r="E47" s="1730">
        <v>0</v>
      </c>
      <c r="F47" s="1731">
        <v>0</v>
      </c>
      <c r="G47" s="1732">
        <v>0</v>
      </c>
      <c r="H47" s="1730">
        <v>0</v>
      </c>
      <c r="I47" s="1731">
        <v>0</v>
      </c>
      <c r="J47" s="1732">
        <v>2</v>
      </c>
      <c r="K47" s="1730">
        <v>0</v>
      </c>
      <c r="L47" s="1731">
        <v>2</v>
      </c>
      <c r="M47" s="1732">
        <v>0</v>
      </c>
      <c r="N47" s="1730">
        <v>1</v>
      </c>
      <c r="O47" s="1731">
        <v>1</v>
      </c>
      <c r="P47" s="1732">
        <v>0</v>
      </c>
      <c r="Q47" s="1730">
        <v>1</v>
      </c>
      <c r="R47" s="1731">
        <v>1</v>
      </c>
      <c r="S47" s="1732">
        <v>2</v>
      </c>
      <c r="T47" s="1730">
        <v>2</v>
      </c>
      <c r="U47" s="1731">
        <v>4</v>
      </c>
    </row>
    <row r="48" spans="2:21" ht="22.5" customHeight="1" x14ac:dyDescent="0.2">
      <c r="B48" s="1727" t="s">
        <v>191</v>
      </c>
      <c r="C48" s="1728" t="s">
        <v>192</v>
      </c>
      <c r="D48" s="1729">
        <v>0</v>
      </c>
      <c r="E48" s="1730">
        <v>0</v>
      </c>
      <c r="F48" s="1731">
        <v>0</v>
      </c>
      <c r="G48" s="1732">
        <v>0</v>
      </c>
      <c r="H48" s="1730">
        <v>0</v>
      </c>
      <c r="I48" s="1731">
        <v>0</v>
      </c>
      <c r="J48" s="1732">
        <v>1</v>
      </c>
      <c r="K48" s="1730">
        <v>0</v>
      </c>
      <c r="L48" s="1731">
        <v>1</v>
      </c>
      <c r="M48" s="1732">
        <v>0</v>
      </c>
      <c r="N48" s="1730">
        <v>0</v>
      </c>
      <c r="O48" s="1731">
        <v>0</v>
      </c>
      <c r="P48" s="1732">
        <v>0</v>
      </c>
      <c r="Q48" s="1730">
        <v>0</v>
      </c>
      <c r="R48" s="1731">
        <v>0</v>
      </c>
      <c r="S48" s="1732">
        <v>1</v>
      </c>
      <c r="T48" s="1730">
        <v>0</v>
      </c>
      <c r="U48" s="1731">
        <v>1</v>
      </c>
    </row>
    <row r="49" spans="2:21" ht="22.5" customHeight="1" x14ac:dyDescent="0.2">
      <c r="B49" s="1727" t="s">
        <v>195</v>
      </c>
      <c r="C49" s="1728" t="s">
        <v>196</v>
      </c>
      <c r="D49" s="1729">
        <v>0</v>
      </c>
      <c r="E49" s="1730">
        <v>0</v>
      </c>
      <c r="F49" s="1731">
        <v>0</v>
      </c>
      <c r="G49" s="1732">
        <v>1</v>
      </c>
      <c r="H49" s="1730">
        <v>0</v>
      </c>
      <c r="I49" s="1731">
        <v>1</v>
      </c>
      <c r="J49" s="1732">
        <v>2</v>
      </c>
      <c r="K49" s="1730">
        <v>0</v>
      </c>
      <c r="L49" s="1731">
        <v>2</v>
      </c>
      <c r="M49" s="1732">
        <v>0</v>
      </c>
      <c r="N49" s="1730">
        <v>1</v>
      </c>
      <c r="O49" s="1731">
        <v>1</v>
      </c>
      <c r="P49" s="1732">
        <v>1</v>
      </c>
      <c r="Q49" s="1730">
        <v>1</v>
      </c>
      <c r="R49" s="1731">
        <v>2</v>
      </c>
      <c r="S49" s="1732">
        <v>4</v>
      </c>
      <c r="T49" s="1730">
        <v>2</v>
      </c>
      <c r="U49" s="1731">
        <v>6</v>
      </c>
    </row>
    <row r="50" spans="2:21" ht="21" customHeight="1" x14ac:dyDescent="0.2">
      <c r="B50" s="1727" t="s">
        <v>201</v>
      </c>
      <c r="C50" s="1728" t="s">
        <v>202</v>
      </c>
      <c r="D50" s="1729">
        <v>0</v>
      </c>
      <c r="E50" s="1730">
        <v>0</v>
      </c>
      <c r="F50" s="1731">
        <v>0</v>
      </c>
      <c r="G50" s="1732">
        <v>0</v>
      </c>
      <c r="H50" s="1730">
        <v>0</v>
      </c>
      <c r="I50" s="1731">
        <v>0</v>
      </c>
      <c r="J50" s="1732">
        <v>0</v>
      </c>
      <c r="K50" s="1730">
        <v>0</v>
      </c>
      <c r="L50" s="1731">
        <v>0</v>
      </c>
      <c r="M50" s="1732">
        <v>0</v>
      </c>
      <c r="N50" s="1730">
        <v>0</v>
      </c>
      <c r="O50" s="1731">
        <v>0</v>
      </c>
      <c r="P50" s="1732">
        <v>0</v>
      </c>
      <c r="Q50" s="1730">
        <v>1</v>
      </c>
      <c r="R50" s="1731">
        <v>1</v>
      </c>
      <c r="S50" s="1732">
        <v>0</v>
      </c>
      <c r="T50" s="1730">
        <v>1</v>
      </c>
      <c r="U50" s="1731">
        <v>1</v>
      </c>
    </row>
    <row r="51" spans="2:21" ht="19.5" thickBot="1" x14ac:dyDescent="0.25">
      <c r="B51" s="1742" t="s">
        <v>209</v>
      </c>
      <c r="C51" s="1743" t="s">
        <v>210</v>
      </c>
      <c r="D51" s="1744">
        <v>0</v>
      </c>
      <c r="E51" s="1745">
        <v>0</v>
      </c>
      <c r="F51" s="1746">
        <v>0</v>
      </c>
      <c r="G51" s="1747">
        <v>0</v>
      </c>
      <c r="H51" s="1745">
        <v>0</v>
      </c>
      <c r="I51" s="1746">
        <v>0</v>
      </c>
      <c r="J51" s="1747">
        <v>0</v>
      </c>
      <c r="K51" s="1745">
        <v>0</v>
      </c>
      <c r="L51" s="1746">
        <v>0</v>
      </c>
      <c r="M51" s="1747">
        <v>0</v>
      </c>
      <c r="N51" s="1745">
        <v>0</v>
      </c>
      <c r="O51" s="1746">
        <v>0</v>
      </c>
      <c r="P51" s="1747">
        <v>0</v>
      </c>
      <c r="Q51" s="1745">
        <v>0</v>
      </c>
      <c r="R51" s="1746">
        <v>0</v>
      </c>
      <c r="S51" s="1747">
        <v>0</v>
      </c>
      <c r="T51" s="1745">
        <v>0</v>
      </c>
      <c r="U51" s="1746">
        <v>0</v>
      </c>
    </row>
    <row r="52" spans="2:21" ht="37.5" customHeight="1" thickBot="1" x14ac:dyDescent="0.25">
      <c r="B52" s="3923" t="s">
        <v>16</v>
      </c>
      <c r="C52" s="3962"/>
      <c r="D52" s="258">
        <f t="shared" ref="D52:U52" si="3">SUM(D43:D51)</f>
        <v>0</v>
      </c>
      <c r="E52" s="1748">
        <f t="shared" si="3"/>
        <v>0</v>
      </c>
      <c r="F52" s="301">
        <f t="shared" si="3"/>
        <v>0</v>
      </c>
      <c r="G52" s="1749">
        <f t="shared" si="3"/>
        <v>2</v>
      </c>
      <c r="H52" s="1748">
        <f t="shared" si="3"/>
        <v>1</v>
      </c>
      <c r="I52" s="301">
        <f t="shared" si="3"/>
        <v>3</v>
      </c>
      <c r="J52" s="1749">
        <f t="shared" si="3"/>
        <v>9</v>
      </c>
      <c r="K52" s="1748">
        <f t="shared" si="3"/>
        <v>2</v>
      </c>
      <c r="L52" s="301">
        <f t="shared" si="3"/>
        <v>11</v>
      </c>
      <c r="M52" s="1749">
        <f t="shared" si="3"/>
        <v>0</v>
      </c>
      <c r="N52" s="1748">
        <f t="shared" si="3"/>
        <v>2</v>
      </c>
      <c r="O52" s="301">
        <f t="shared" si="3"/>
        <v>2</v>
      </c>
      <c r="P52" s="1749">
        <f t="shared" si="3"/>
        <v>2</v>
      </c>
      <c r="Q52" s="1748">
        <f t="shared" si="3"/>
        <v>5</v>
      </c>
      <c r="R52" s="301">
        <f t="shared" si="3"/>
        <v>7</v>
      </c>
      <c r="S52" s="1749">
        <f t="shared" si="3"/>
        <v>13</v>
      </c>
      <c r="T52" s="1748">
        <f t="shared" si="3"/>
        <v>10</v>
      </c>
      <c r="U52" s="301">
        <f t="shared" si="3"/>
        <v>23</v>
      </c>
    </row>
    <row r="53" spans="2:21" ht="22.5" customHeight="1" thickBot="1" x14ac:dyDescent="0.25">
      <c r="B53" s="3958" t="s">
        <v>10</v>
      </c>
      <c r="C53" s="3959"/>
      <c r="D53" s="677">
        <f t="shared" ref="D53:U53" si="4">D41</f>
        <v>11</v>
      </c>
      <c r="E53" s="546">
        <f t="shared" si="4"/>
        <v>1</v>
      </c>
      <c r="F53" s="220">
        <f t="shared" si="4"/>
        <v>12</v>
      </c>
      <c r="G53" s="1778">
        <f t="shared" si="4"/>
        <v>36</v>
      </c>
      <c r="H53" s="546">
        <f t="shared" si="4"/>
        <v>37</v>
      </c>
      <c r="I53" s="220">
        <f t="shared" si="4"/>
        <v>73</v>
      </c>
      <c r="J53" s="1778">
        <f t="shared" si="4"/>
        <v>81</v>
      </c>
      <c r="K53" s="546">
        <f t="shared" si="4"/>
        <v>41</v>
      </c>
      <c r="L53" s="220">
        <f t="shared" si="4"/>
        <v>122</v>
      </c>
      <c r="M53" s="1778">
        <f t="shared" si="4"/>
        <v>59</v>
      </c>
      <c r="N53" s="546">
        <f t="shared" si="4"/>
        <v>15</v>
      </c>
      <c r="O53" s="220">
        <f t="shared" si="4"/>
        <v>74</v>
      </c>
      <c r="P53" s="1778">
        <f t="shared" si="4"/>
        <v>67</v>
      </c>
      <c r="Q53" s="546">
        <f t="shared" si="4"/>
        <v>31</v>
      </c>
      <c r="R53" s="220">
        <f t="shared" si="4"/>
        <v>98</v>
      </c>
      <c r="S53" s="1778">
        <f t="shared" si="4"/>
        <v>254</v>
      </c>
      <c r="T53" s="546">
        <f t="shared" si="4"/>
        <v>125</v>
      </c>
      <c r="U53" s="220">
        <f t="shared" si="4"/>
        <v>379</v>
      </c>
    </row>
    <row r="54" spans="2:21" ht="22.5" customHeight="1" thickBot="1" x14ac:dyDescent="0.25">
      <c r="B54" s="3960" t="s">
        <v>17</v>
      </c>
      <c r="C54" s="3961"/>
      <c r="D54" s="1779">
        <f>D52</f>
        <v>0</v>
      </c>
      <c r="E54" s="1780">
        <f t="shared" ref="E54:U54" si="5">E52</f>
        <v>0</v>
      </c>
      <c r="F54" s="220">
        <f t="shared" si="5"/>
        <v>0</v>
      </c>
      <c r="G54" s="1781">
        <f t="shared" si="5"/>
        <v>2</v>
      </c>
      <c r="H54" s="1780">
        <f t="shared" si="5"/>
        <v>1</v>
      </c>
      <c r="I54" s="179">
        <f t="shared" si="5"/>
        <v>3</v>
      </c>
      <c r="J54" s="1781">
        <f t="shared" si="5"/>
        <v>9</v>
      </c>
      <c r="K54" s="1780">
        <f t="shared" si="5"/>
        <v>2</v>
      </c>
      <c r="L54" s="220">
        <f t="shared" si="5"/>
        <v>11</v>
      </c>
      <c r="M54" s="1781">
        <f t="shared" si="5"/>
        <v>0</v>
      </c>
      <c r="N54" s="1780">
        <f t="shared" si="5"/>
        <v>2</v>
      </c>
      <c r="O54" s="179">
        <f t="shared" si="5"/>
        <v>2</v>
      </c>
      <c r="P54" s="1781">
        <f t="shared" si="5"/>
        <v>2</v>
      </c>
      <c r="Q54" s="1780">
        <f t="shared" si="5"/>
        <v>5</v>
      </c>
      <c r="R54" s="179">
        <f t="shared" si="5"/>
        <v>7</v>
      </c>
      <c r="S54" s="1781">
        <f t="shared" si="5"/>
        <v>13</v>
      </c>
      <c r="T54" s="1780">
        <f t="shared" si="5"/>
        <v>10</v>
      </c>
      <c r="U54" s="179">
        <f t="shared" si="5"/>
        <v>23</v>
      </c>
    </row>
    <row r="55" spans="2:21" ht="22.5" customHeight="1" thickBot="1" x14ac:dyDescent="0.25">
      <c r="B55" s="3929" t="s">
        <v>18</v>
      </c>
      <c r="C55" s="3929"/>
      <c r="D55" s="1785">
        <f>D53+D54</f>
        <v>11</v>
      </c>
      <c r="E55" s="1786">
        <f t="shared" ref="E55:U55" si="6">E53+E54</f>
        <v>1</v>
      </c>
      <c r="F55" s="837">
        <f t="shared" si="6"/>
        <v>12</v>
      </c>
      <c r="G55" s="1787">
        <f t="shared" si="6"/>
        <v>38</v>
      </c>
      <c r="H55" s="1786">
        <f t="shared" si="6"/>
        <v>38</v>
      </c>
      <c r="I55" s="1788">
        <f t="shared" si="6"/>
        <v>76</v>
      </c>
      <c r="J55" s="1787">
        <f t="shared" si="6"/>
        <v>90</v>
      </c>
      <c r="K55" s="1786">
        <f t="shared" si="6"/>
        <v>43</v>
      </c>
      <c r="L55" s="838">
        <f t="shared" si="6"/>
        <v>133</v>
      </c>
      <c r="M55" s="1787">
        <f t="shared" si="6"/>
        <v>59</v>
      </c>
      <c r="N55" s="1786">
        <f t="shared" si="6"/>
        <v>17</v>
      </c>
      <c r="O55" s="1788">
        <f t="shared" si="6"/>
        <v>76</v>
      </c>
      <c r="P55" s="1787">
        <f t="shared" si="6"/>
        <v>69</v>
      </c>
      <c r="Q55" s="1786">
        <f t="shared" si="6"/>
        <v>36</v>
      </c>
      <c r="R55" s="1788">
        <f t="shared" si="6"/>
        <v>105</v>
      </c>
      <c r="S55" s="1787">
        <f t="shared" si="6"/>
        <v>267</v>
      </c>
      <c r="T55" s="1786">
        <f t="shared" si="6"/>
        <v>135</v>
      </c>
      <c r="U55" s="1788">
        <f t="shared" si="6"/>
        <v>402</v>
      </c>
    </row>
    <row r="56" spans="2:21" ht="22.5" customHeight="1" x14ac:dyDescent="0.2">
      <c r="H56" s="221"/>
    </row>
    <row r="57" spans="2:21" ht="22.5" customHeight="1" x14ac:dyDescent="0.2">
      <c r="B57" s="3876"/>
      <c r="C57" s="3876"/>
      <c r="D57" s="3876"/>
      <c r="E57" s="3876"/>
      <c r="F57" s="3876"/>
      <c r="G57" s="3876"/>
      <c r="H57" s="3876"/>
      <c r="I57" s="3876"/>
      <c r="J57" s="3876"/>
      <c r="K57" s="3876"/>
      <c r="L57" s="3876"/>
      <c r="M57" s="3876"/>
      <c r="N57" s="3876"/>
      <c r="O57" s="3876"/>
      <c r="P57" s="3876"/>
      <c r="Q57" s="3876"/>
      <c r="R57" s="92"/>
      <c r="S57" s="91"/>
    </row>
    <row r="59" spans="2:21" ht="22.5" customHeight="1" x14ac:dyDescent="0.2">
      <c r="D59" s="314"/>
      <c r="E59" s="314"/>
      <c r="F59" s="314"/>
      <c r="G59" s="314"/>
      <c r="H59" s="314"/>
      <c r="I59" s="314"/>
      <c r="J59" s="314"/>
      <c r="K59" s="314"/>
      <c r="L59" s="314"/>
      <c r="M59" s="314"/>
      <c r="N59" s="314"/>
      <c r="O59" s="314"/>
      <c r="P59" s="314"/>
      <c r="Q59" s="314"/>
      <c r="R59" s="314"/>
      <c r="S59" s="314"/>
      <c r="T59" s="314"/>
      <c r="U59" s="314"/>
    </row>
  </sheetData>
  <mergeCells count="22">
    <mergeCell ref="M4:O5"/>
    <mergeCell ref="P4:R5"/>
    <mergeCell ref="B1:U1"/>
    <mergeCell ref="B2:H2"/>
    <mergeCell ref="I2:J2"/>
    <mergeCell ref="K2:U2"/>
    <mergeCell ref="S4:U5"/>
    <mergeCell ref="B4:C6"/>
    <mergeCell ref="D4:F5"/>
    <mergeCell ref="G4:I5"/>
    <mergeCell ref="J4:L5"/>
    <mergeCell ref="B57:Q57"/>
    <mergeCell ref="B7:C7"/>
    <mergeCell ref="B24:C24"/>
    <mergeCell ref="B25:C25"/>
    <mergeCell ref="B55:C55"/>
    <mergeCell ref="B23:C23"/>
    <mergeCell ref="B41:C41"/>
    <mergeCell ref="B42:C42"/>
    <mergeCell ref="B53:C53"/>
    <mergeCell ref="B54:C54"/>
    <mergeCell ref="B52:C5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6"/>
  <sheetViews>
    <sheetView zoomScale="60" zoomScaleNormal="60" workbookViewId="0">
      <selection activeCell="Z15" sqref="Z15"/>
    </sheetView>
  </sheetViews>
  <sheetFormatPr defaultRowHeight="18.75" x14ac:dyDescent="0.3"/>
  <cols>
    <col min="1" max="1" width="9.140625" style="75"/>
    <col min="2" max="2" width="11.140625" style="75" customWidth="1"/>
    <col min="3" max="3" width="53" style="842" customWidth="1"/>
    <col min="4" max="4" width="11.42578125" style="75" bestFit="1" customWidth="1"/>
    <col min="5" max="5" width="11" style="75" customWidth="1"/>
    <col min="6" max="6" width="10.5703125" style="76" customWidth="1"/>
    <col min="7" max="7" width="10.5703125" style="75" customWidth="1"/>
    <col min="8" max="8" width="12.7109375" style="75" customWidth="1"/>
    <col min="9" max="9" width="11.140625" style="76" customWidth="1"/>
    <col min="10" max="10" width="11.28515625" style="76" customWidth="1"/>
    <col min="11" max="11" width="13.140625" style="76" customWidth="1"/>
    <col min="12" max="15" width="12.140625" style="76" customWidth="1"/>
    <col min="16" max="16" width="10.85546875" style="75" customWidth="1"/>
    <col min="17" max="17" width="11.140625" style="75" customWidth="1"/>
    <col min="18" max="18" width="11.42578125" style="76" customWidth="1"/>
    <col min="19" max="20" width="11.85546875" style="75" customWidth="1"/>
    <col min="21" max="21" width="11.42578125" style="76" customWidth="1"/>
    <col min="22" max="22" width="12.7109375" style="75" customWidth="1"/>
    <col min="23" max="23" width="12.85546875" style="75" customWidth="1"/>
    <col min="24" max="24" width="12.140625" style="76" customWidth="1"/>
    <col min="25" max="257" width="9.140625" style="75"/>
    <col min="258" max="258" width="11.140625" style="75" customWidth="1"/>
    <col min="259" max="259" width="53" style="75" customWidth="1"/>
    <col min="260" max="260" width="11.42578125" style="75" bestFit="1" customWidth="1"/>
    <col min="261" max="261" width="11" style="75" customWidth="1"/>
    <col min="262" max="262" width="10.5703125" style="75" customWidth="1"/>
    <col min="263" max="263" width="9.140625" style="75"/>
    <col min="264" max="264" width="11.5703125" style="75" customWidth="1"/>
    <col min="265" max="265" width="11.140625" style="75" customWidth="1"/>
    <col min="266" max="266" width="9.140625" style="75"/>
    <col min="267" max="267" width="11.42578125" style="75" customWidth="1"/>
    <col min="268" max="271" width="12.140625" style="75" customWidth="1"/>
    <col min="272" max="272" width="9.140625" style="75"/>
    <col min="273" max="273" width="11.140625" style="75" customWidth="1"/>
    <col min="274" max="274" width="11.42578125" style="75" customWidth="1"/>
    <col min="275" max="275" width="9.140625" style="75"/>
    <col min="276" max="276" width="11.140625" style="75" customWidth="1"/>
    <col min="277" max="277" width="11.42578125" style="75" customWidth="1"/>
    <col min="278" max="278" width="9.140625" style="75"/>
    <col min="279" max="279" width="11.140625" style="75" customWidth="1"/>
    <col min="280" max="280" width="11.42578125" style="75" customWidth="1"/>
    <col min="281" max="513" width="9.140625" style="75"/>
    <col min="514" max="514" width="11.140625" style="75" customWidth="1"/>
    <col min="515" max="515" width="53" style="75" customWidth="1"/>
    <col min="516" max="516" width="11.42578125" style="75" bestFit="1" customWidth="1"/>
    <col min="517" max="517" width="11" style="75" customWidth="1"/>
    <col min="518" max="518" width="10.5703125" style="75" customWidth="1"/>
    <col min="519" max="519" width="9.140625" style="75"/>
    <col min="520" max="520" width="11.5703125" style="75" customWidth="1"/>
    <col min="521" max="521" width="11.140625" style="75" customWidth="1"/>
    <col min="522" max="522" width="9.140625" style="75"/>
    <col min="523" max="523" width="11.42578125" style="75" customWidth="1"/>
    <col min="524" max="527" width="12.140625" style="75" customWidth="1"/>
    <col min="528" max="528" width="9.140625" style="75"/>
    <col min="529" max="529" width="11.140625" style="75" customWidth="1"/>
    <col min="530" max="530" width="11.42578125" style="75" customWidth="1"/>
    <col min="531" max="531" width="9.140625" style="75"/>
    <col min="532" max="532" width="11.140625" style="75" customWidth="1"/>
    <col min="533" max="533" width="11.42578125" style="75" customWidth="1"/>
    <col min="534" max="534" width="9.140625" style="75"/>
    <col min="535" max="535" width="11.140625" style="75" customWidth="1"/>
    <col min="536" max="536" width="11.42578125" style="75" customWidth="1"/>
    <col min="537" max="769" width="9.140625" style="75"/>
    <col min="770" max="770" width="11.140625" style="75" customWidth="1"/>
    <col min="771" max="771" width="53" style="75" customWidth="1"/>
    <col min="772" max="772" width="11.42578125" style="75" bestFit="1" customWidth="1"/>
    <col min="773" max="773" width="11" style="75" customWidth="1"/>
    <col min="774" max="774" width="10.5703125" style="75" customWidth="1"/>
    <col min="775" max="775" width="9.140625" style="75"/>
    <col min="776" max="776" width="11.5703125" style="75" customWidth="1"/>
    <col min="777" max="777" width="11.140625" style="75" customWidth="1"/>
    <col min="778" max="778" width="9.140625" style="75"/>
    <col min="779" max="779" width="11.42578125" style="75" customWidth="1"/>
    <col min="780" max="783" width="12.140625" style="75" customWidth="1"/>
    <col min="784" max="784" width="9.140625" style="75"/>
    <col min="785" max="785" width="11.140625" style="75" customWidth="1"/>
    <col min="786" max="786" width="11.42578125" style="75" customWidth="1"/>
    <col min="787" max="787" width="9.140625" style="75"/>
    <col min="788" max="788" width="11.140625" style="75" customWidth="1"/>
    <col min="789" max="789" width="11.42578125" style="75" customWidth="1"/>
    <col min="790" max="790" width="9.140625" style="75"/>
    <col min="791" max="791" width="11.140625" style="75" customWidth="1"/>
    <col min="792" max="792" width="11.42578125" style="75" customWidth="1"/>
    <col min="793" max="1025" width="9.140625" style="75"/>
    <col min="1026" max="1026" width="11.140625" style="75" customWidth="1"/>
    <col min="1027" max="1027" width="53" style="75" customWidth="1"/>
    <col min="1028" max="1028" width="11.42578125" style="75" bestFit="1" customWidth="1"/>
    <col min="1029" max="1029" width="11" style="75" customWidth="1"/>
    <col min="1030" max="1030" width="10.5703125" style="75" customWidth="1"/>
    <col min="1031" max="1031" width="9.140625" style="75"/>
    <col min="1032" max="1032" width="11.5703125" style="75" customWidth="1"/>
    <col min="1033" max="1033" width="11.140625" style="75" customWidth="1"/>
    <col min="1034" max="1034" width="9.140625" style="75"/>
    <col min="1035" max="1035" width="11.42578125" style="75" customWidth="1"/>
    <col min="1036" max="1039" width="12.140625" style="75" customWidth="1"/>
    <col min="1040" max="1040" width="9.140625" style="75"/>
    <col min="1041" max="1041" width="11.140625" style="75" customWidth="1"/>
    <col min="1042" max="1042" width="11.42578125" style="75" customWidth="1"/>
    <col min="1043" max="1043" width="9.140625" style="75"/>
    <col min="1044" max="1044" width="11.140625" style="75" customWidth="1"/>
    <col min="1045" max="1045" width="11.42578125" style="75" customWidth="1"/>
    <col min="1046" max="1046" width="9.140625" style="75"/>
    <col min="1047" max="1047" width="11.140625" style="75" customWidth="1"/>
    <col min="1048" max="1048" width="11.42578125" style="75" customWidth="1"/>
    <col min="1049" max="1281" width="9.140625" style="75"/>
    <col min="1282" max="1282" width="11.140625" style="75" customWidth="1"/>
    <col min="1283" max="1283" width="53" style="75" customWidth="1"/>
    <col min="1284" max="1284" width="11.42578125" style="75" bestFit="1" customWidth="1"/>
    <col min="1285" max="1285" width="11" style="75" customWidth="1"/>
    <col min="1286" max="1286" width="10.5703125" style="75" customWidth="1"/>
    <col min="1287" max="1287" width="9.140625" style="75"/>
    <col min="1288" max="1288" width="11.5703125" style="75" customWidth="1"/>
    <col min="1289" max="1289" width="11.140625" style="75" customWidth="1"/>
    <col min="1290" max="1290" width="9.140625" style="75"/>
    <col min="1291" max="1291" width="11.42578125" style="75" customWidth="1"/>
    <col min="1292" max="1295" width="12.140625" style="75" customWidth="1"/>
    <col min="1296" max="1296" width="9.140625" style="75"/>
    <col min="1297" max="1297" width="11.140625" style="75" customWidth="1"/>
    <col min="1298" max="1298" width="11.42578125" style="75" customWidth="1"/>
    <col min="1299" max="1299" width="9.140625" style="75"/>
    <col min="1300" max="1300" width="11.140625" style="75" customWidth="1"/>
    <col min="1301" max="1301" width="11.42578125" style="75" customWidth="1"/>
    <col min="1302" max="1302" width="9.140625" style="75"/>
    <col min="1303" max="1303" width="11.140625" style="75" customWidth="1"/>
    <col min="1304" max="1304" width="11.42578125" style="75" customWidth="1"/>
    <col min="1305" max="1537" width="9.140625" style="75"/>
    <col min="1538" max="1538" width="11.140625" style="75" customWidth="1"/>
    <col min="1539" max="1539" width="53" style="75" customWidth="1"/>
    <col min="1540" max="1540" width="11.42578125" style="75" bestFit="1" customWidth="1"/>
    <col min="1541" max="1541" width="11" style="75" customWidth="1"/>
    <col min="1542" max="1542" width="10.5703125" style="75" customWidth="1"/>
    <col min="1543" max="1543" width="9.140625" style="75"/>
    <col min="1544" max="1544" width="11.5703125" style="75" customWidth="1"/>
    <col min="1545" max="1545" width="11.140625" style="75" customWidth="1"/>
    <col min="1546" max="1546" width="9.140625" style="75"/>
    <col min="1547" max="1547" width="11.42578125" style="75" customWidth="1"/>
    <col min="1548" max="1551" width="12.140625" style="75" customWidth="1"/>
    <col min="1552" max="1552" width="9.140625" style="75"/>
    <col min="1553" max="1553" width="11.140625" style="75" customWidth="1"/>
    <col min="1554" max="1554" width="11.42578125" style="75" customWidth="1"/>
    <col min="1555" max="1555" width="9.140625" style="75"/>
    <col min="1556" max="1556" width="11.140625" style="75" customWidth="1"/>
    <col min="1557" max="1557" width="11.42578125" style="75" customWidth="1"/>
    <col min="1558" max="1558" width="9.140625" style="75"/>
    <col min="1559" max="1559" width="11.140625" style="75" customWidth="1"/>
    <col min="1560" max="1560" width="11.42578125" style="75" customWidth="1"/>
    <col min="1561" max="1793" width="9.140625" style="75"/>
    <col min="1794" max="1794" width="11.140625" style="75" customWidth="1"/>
    <col min="1795" max="1795" width="53" style="75" customWidth="1"/>
    <col min="1796" max="1796" width="11.42578125" style="75" bestFit="1" customWidth="1"/>
    <col min="1797" max="1797" width="11" style="75" customWidth="1"/>
    <col min="1798" max="1798" width="10.5703125" style="75" customWidth="1"/>
    <col min="1799" max="1799" width="9.140625" style="75"/>
    <col min="1800" max="1800" width="11.5703125" style="75" customWidth="1"/>
    <col min="1801" max="1801" width="11.140625" style="75" customWidth="1"/>
    <col min="1802" max="1802" width="9.140625" style="75"/>
    <col min="1803" max="1803" width="11.42578125" style="75" customWidth="1"/>
    <col min="1804" max="1807" width="12.140625" style="75" customWidth="1"/>
    <col min="1808" max="1808" width="9.140625" style="75"/>
    <col min="1809" max="1809" width="11.140625" style="75" customWidth="1"/>
    <col min="1810" max="1810" width="11.42578125" style="75" customWidth="1"/>
    <col min="1811" max="1811" width="9.140625" style="75"/>
    <col min="1812" max="1812" width="11.140625" style="75" customWidth="1"/>
    <col min="1813" max="1813" width="11.42578125" style="75" customWidth="1"/>
    <col min="1814" max="1814" width="9.140625" style="75"/>
    <col min="1815" max="1815" width="11.140625" style="75" customWidth="1"/>
    <col min="1816" max="1816" width="11.42578125" style="75" customWidth="1"/>
    <col min="1817" max="2049" width="9.140625" style="75"/>
    <col min="2050" max="2050" width="11.140625" style="75" customWidth="1"/>
    <col min="2051" max="2051" width="53" style="75" customWidth="1"/>
    <col min="2052" max="2052" width="11.42578125" style="75" bestFit="1" customWidth="1"/>
    <col min="2053" max="2053" width="11" style="75" customWidth="1"/>
    <col min="2054" max="2054" width="10.5703125" style="75" customWidth="1"/>
    <col min="2055" max="2055" width="9.140625" style="75"/>
    <col min="2056" max="2056" width="11.5703125" style="75" customWidth="1"/>
    <col min="2057" max="2057" width="11.140625" style="75" customWidth="1"/>
    <col min="2058" max="2058" width="9.140625" style="75"/>
    <col min="2059" max="2059" width="11.42578125" style="75" customWidth="1"/>
    <col min="2060" max="2063" width="12.140625" style="75" customWidth="1"/>
    <col min="2064" max="2064" width="9.140625" style="75"/>
    <col min="2065" max="2065" width="11.140625" style="75" customWidth="1"/>
    <col min="2066" max="2066" width="11.42578125" style="75" customWidth="1"/>
    <col min="2067" max="2067" width="9.140625" style="75"/>
    <col min="2068" max="2068" width="11.140625" style="75" customWidth="1"/>
    <col min="2069" max="2069" width="11.42578125" style="75" customWidth="1"/>
    <col min="2070" max="2070" width="9.140625" style="75"/>
    <col min="2071" max="2071" width="11.140625" style="75" customWidth="1"/>
    <col min="2072" max="2072" width="11.42578125" style="75" customWidth="1"/>
    <col min="2073" max="2305" width="9.140625" style="75"/>
    <col min="2306" max="2306" width="11.140625" style="75" customWidth="1"/>
    <col min="2307" max="2307" width="53" style="75" customWidth="1"/>
    <col min="2308" max="2308" width="11.42578125" style="75" bestFit="1" customWidth="1"/>
    <col min="2309" max="2309" width="11" style="75" customWidth="1"/>
    <col min="2310" max="2310" width="10.5703125" style="75" customWidth="1"/>
    <col min="2311" max="2311" width="9.140625" style="75"/>
    <col min="2312" max="2312" width="11.5703125" style="75" customWidth="1"/>
    <col min="2313" max="2313" width="11.140625" style="75" customWidth="1"/>
    <col min="2314" max="2314" width="9.140625" style="75"/>
    <col min="2315" max="2315" width="11.42578125" style="75" customWidth="1"/>
    <col min="2316" max="2319" width="12.140625" style="75" customWidth="1"/>
    <col min="2320" max="2320" width="9.140625" style="75"/>
    <col min="2321" max="2321" width="11.140625" style="75" customWidth="1"/>
    <col min="2322" max="2322" width="11.42578125" style="75" customWidth="1"/>
    <col min="2323" max="2323" width="9.140625" style="75"/>
    <col min="2324" max="2324" width="11.140625" style="75" customWidth="1"/>
    <col min="2325" max="2325" width="11.42578125" style="75" customWidth="1"/>
    <col min="2326" max="2326" width="9.140625" style="75"/>
    <col min="2327" max="2327" width="11.140625" style="75" customWidth="1"/>
    <col min="2328" max="2328" width="11.42578125" style="75" customWidth="1"/>
    <col min="2329" max="2561" width="9.140625" style="75"/>
    <col min="2562" max="2562" width="11.140625" style="75" customWidth="1"/>
    <col min="2563" max="2563" width="53" style="75" customWidth="1"/>
    <col min="2564" max="2564" width="11.42578125" style="75" bestFit="1" customWidth="1"/>
    <col min="2565" max="2565" width="11" style="75" customWidth="1"/>
    <col min="2566" max="2566" width="10.5703125" style="75" customWidth="1"/>
    <col min="2567" max="2567" width="9.140625" style="75"/>
    <col min="2568" max="2568" width="11.5703125" style="75" customWidth="1"/>
    <col min="2569" max="2569" width="11.140625" style="75" customWidth="1"/>
    <col min="2570" max="2570" width="9.140625" style="75"/>
    <col min="2571" max="2571" width="11.42578125" style="75" customWidth="1"/>
    <col min="2572" max="2575" width="12.140625" style="75" customWidth="1"/>
    <col min="2576" max="2576" width="9.140625" style="75"/>
    <col min="2577" max="2577" width="11.140625" style="75" customWidth="1"/>
    <col min="2578" max="2578" width="11.42578125" style="75" customWidth="1"/>
    <col min="2579" max="2579" width="9.140625" style="75"/>
    <col min="2580" max="2580" width="11.140625" style="75" customWidth="1"/>
    <col min="2581" max="2581" width="11.42578125" style="75" customWidth="1"/>
    <col min="2582" max="2582" width="9.140625" style="75"/>
    <col min="2583" max="2583" width="11.140625" style="75" customWidth="1"/>
    <col min="2584" max="2584" width="11.42578125" style="75" customWidth="1"/>
    <col min="2585" max="2817" width="9.140625" style="75"/>
    <col min="2818" max="2818" width="11.140625" style="75" customWidth="1"/>
    <col min="2819" max="2819" width="53" style="75" customWidth="1"/>
    <col min="2820" max="2820" width="11.42578125" style="75" bestFit="1" customWidth="1"/>
    <col min="2821" max="2821" width="11" style="75" customWidth="1"/>
    <col min="2822" max="2822" width="10.5703125" style="75" customWidth="1"/>
    <col min="2823" max="2823" width="9.140625" style="75"/>
    <col min="2824" max="2824" width="11.5703125" style="75" customWidth="1"/>
    <col min="2825" max="2825" width="11.140625" style="75" customWidth="1"/>
    <col min="2826" max="2826" width="9.140625" style="75"/>
    <col min="2827" max="2827" width="11.42578125" style="75" customWidth="1"/>
    <col min="2828" max="2831" width="12.140625" style="75" customWidth="1"/>
    <col min="2832" max="2832" width="9.140625" style="75"/>
    <col min="2833" max="2833" width="11.140625" style="75" customWidth="1"/>
    <col min="2834" max="2834" width="11.42578125" style="75" customWidth="1"/>
    <col min="2835" max="2835" width="9.140625" style="75"/>
    <col min="2836" max="2836" width="11.140625" style="75" customWidth="1"/>
    <col min="2837" max="2837" width="11.42578125" style="75" customWidth="1"/>
    <col min="2838" max="2838" width="9.140625" style="75"/>
    <col min="2839" max="2839" width="11.140625" style="75" customWidth="1"/>
    <col min="2840" max="2840" width="11.42578125" style="75" customWidth="1"/>
    <col min="2841" max="3073" width="9.140625" style="75"/>
    <col min="3074" max="3074" width="11.140625" style="75" customWidth="1"/>
    <col min="3075" max="3075" width="53" style="75" customWidth="1"/>
    <col min="3076" max="3076" width="11.42578125" style="75" bestFit="1" customWidth="1"/>
    <col min="3077" max="3077" width="11" style="75" customWidth="1"/>
    <col min="3078" max="3078" width="10.5703125" style="75" customWidth="1"/>
    <col min="3079" max="3079" width="9.140625" style="75"/>
    <col min="3080" max="3080" width="11.5703125" style="75" customWidth="1"/>
    <col min="3081" max="3081" width="11.140625" style="75" customWidth="1"/>
    <col min="3082" max="3082" width="9.140625" style="75"/>
    <col min="3083" max="3083" width="11.42578125" style="75" customWidth="1"/>
    <col min="3084" max="3087" width="12.140625" style="75" customWidth="1"/>
    <col min="3088" max="3088" width="9.140625" style="75"/>
    <col min="3089" max="3089" width="11.140625" style="75" customWidth="1"/>
    <col min="3090" max="3090" width="11.42578125" style="75" customWidth="1"/>
    <col min="3091" max="3091" width="9.140625" style="75"/>
    <col min="3092" max="3092" width="11.140625" style="75" customWidth="1"/>
    <col min="3093" max="3093" width="11.42578125" style="75" customWidth="1"/>
    <col min="3094" max="3094" width="9.140625" style="75"/>
    <col min="3095" max="3095" width="11.140625" style="75" customWidth="1"/>
    <col min="3096" max="3096" width="11.42578125" style="75" customWidth="1"/>
    <col min="3097" max="3329" width="9.140625" style="75"/>
    <col min="3330" max="3330" width="11.140625" style="75" customWidth="1"/>
    <col min="3331" max="3331" width="53" style="75" customWidth="1"/>
    <col min="3332" max="3332" width="11.42578125" style="75" bestFit="1" customWidth="1"/>
    <col min="3333" max="3333" width="11" style="75" customWidth="1"/>
    <col min="3334" max="3334" width="10.5703125" style="75" customWidth="1"/>
    <col min="3335" max="3335" width="9.140625" style="75"/>
    <col min="3336" max="3336" width="11.5703125" style="75" customWidth="1"/>
    <col min="3337" max="3337" width="11.140625" style="75" customWidth="1"/>
    <col min="3338" max="3338" width="9.140625" style="75"/>
    <col min="3339" max="3339" width="11.42578125" style="75" customWidth="1"/>
    <col min="3340" max="3343" width="12.140625" style="75" customWidth="1"/>
    <col min="3344" max="3344" width="9.140625" style="75"/>
    <col min="3345" max="3345" width="11.140625" style="75" customWidth="1"/>
    <col min="3346" max="3346" width="11.42578125" style="75" customWidth="1"/>
    <col min="3347" max="3347" width="9.140625" style="75"/>
    <col min="3348" max="3348" width="11.140625" style="75" customWidth="1"/>
    <col min="3349" max="3349" width="11.42578125" style="75" customWidth="1"/>
    <col min="3350" max="3350" width="9.140625" style="75"/>
    <col min="3351" max="3351" width="11.140625" style="75" customWidth="1"/>
    <col min="3352" max="3352" width="11.42578125" style="75" customWidth="1"/>
    <col min="3353" max="3585" width="9.140625" style="75"/>
    <col min="3586" max="3586" width="11.140625" style="75" customWidth="1"/>
    <col min="3587" max="3587" width="53" style="75" customWidth="1"/>
    <col min="3588" max="3588" width="11.42578125" style="75" bestFit="1" customWidth="1"/>
    <col min="3589" max="3589" width="11" style="75" customWidth="1"/>
    <col min="3590" max="3590" width="10.5703125" style="75" customWidth="1"/>
    <col min="3591" max="3591" width="9.140625" style="75"/>
    <col min="3592" max="3592" width="11.5703125" style="75" customWidth="1"/>
    <col min="3593" max="3593" width="11.140625" style="75" customWidth="1"/>
    <col min="3594" max="3594" width="9.140625" style="75"/>
    <col min="3595" max="3595" width="11.42578125" style="75" customWidth="1"/>
    <col min="3596" max="3599" width="12.140625" style="75" customWidth="1"/>
    <col min="3600" max="3600" width="9.140625" style="75"/>
    <col min="3601" max="3601" width="11.140625" style="75" customWidth="1"/>
    <col min="3602" max="3602" width="11.42578125" style="75" customWidth="1"/>
    <col min="3603" max="3603" width="9.140625" style="75"/>
    <col min="3604" max="3604" width="11.140625" style="75" customWidth="1"/>
    <col min="3605" max="3605" width="11.42578125" style="75" customWidth="1"/>
    <col min="3606" max="3606" width="9.140625" style="75"/>
    <col min="3607" max="3607" width="11.140625" style="75" customWidth="1"/>
    <col min="3608" max="3608" width="11.42578125" style="75" customWidth="1"/>
    <col min="3609" max="3841" width="9.140625" style="75"/>
    <col min="3842" max="3842" width="11.140625" style="75" customWidth="1"/>
    <col min="3843" max="3843" width="53" style="75" customWidth="1"/>
    <col min="3844" max="3844" width="11.42578125" style="75" bestFit="1" customWidth="1"/>
    <col min="3845" max="3845" width="11" style="75" customWidth="1"/>
    <col min="3846" max="3846" width="10.5703125" style="75" customWidth="1"/>
    <col min="3847" max="3847" width="9.140625" style="75"/>
    <col min="3848" max="3848" width="11.5703125" style="75" customWidth="1"/>
    <col min="3849" max="3849" width="11.140625" style="75" customWidth="1"/>
    <col min="3850" max="3850" width="9.140625" style="75"/>
    <col min="3851" max="3851" width="11.42578125" style="75" customWidth="1"/>
    <col min="3852" max="3855" width="12.140625" style="75" customWidth="1"/>
    <col min="3856" max="3856" width="9.140625" style="75"/>
    <col min="3857" max="3857" width="11.140625" style="75" customWidth="1"/>
    <col min="3858" max="3858" width="11.42578125" style="75" customWidth="1"/>
    <col min="3859" max="3859" width="9.140625" style="75"/>
    <col min="3860" max="3860" width="11.140625" style="75" customWidth="1"/>
    <col min="3861" max="3861" width="11.42578125" style="75" customWidth="1"/>
    <col min="3862" max="3862" width="9.140625" style="75"/>
    <col min="3863" max="3863" width="11.140625" style="75" customWidth="1"/>
    <col min="3864" max="3864" width="11.42578125" style="75" customWidth="1"/>
    <col min="3865" max="4097" width="9.140625" style="75"/>
    <col min="4098" max="4098" width="11.140625" style="75" customWidth="1"/>
    <col min="4099" max="4099" width="53" style="75" customWidth="1"/>
    <col min="4100" max="4100" width="11.42578125" style="75" bestFit="1" customWidth="1"/>
    <col min="4101" max="4101" width="11" style="75" customWidth="1"/>
    <col min="4102" max="4102" width="10.5703125" style="75" customWidth="1"/>
    <col min="4103" max="4103" width="9.140625" style="75"/>
    <col min="4104" max="4104" width="11.5703125" style="75" customWidth="1"/>
    <col min="4105" max="4105" width="11.140625" style="75" customWidth="1"/>
    <col min="4106" max="4106" width="9.140625" style="75"/>
    <col min="4107" max="4107" width="11.42578125" style="75" customWidth="1"/>
    <col min="4108" max="4111" width="12.140625" style="75" customWidth="1"/>
    <col min="4112" max="4112" width="9.140625" style="75"/>
    <col min="4113" max="4113" width="11.140625" style="75" customWidth="1"/>
    <col min="4114" max="4114" width="11.42578125" style="75" customWidth="1"/>
    <col min="4115" max="4115" width="9.140625" style="75"/>
    <col min="4116" max="4116" width="11.140625" style="75" customWidth="1"/>
    <col min="4117" max="4117" width="11.42578125" style="75" customWidth="1"/>
    <col min="4118" max="4118" width="9.140625" style="75"/>
    <col min="4119" max="4119" width="11.140625" style="75" customWidth="1"/>
    <col min="4120" max="4120" width="11.42578125" style="75" customWidth="1"/>
    <col min="4121" max="4353" width="9.140625" style="75"/>
    <col min="4354" max="4354" width="11.140625" style="75" customWidth="1"/>
    <col min="4355" max="4355" width="53" style="75" customWidth="1"/>
    <col min="4356" max="4356" width="11.42578125" style="75" bestFit="1" customWidth="1"/>
    <col min="4357" max="4357" width="11" style="75" customWidth="1"/>
    <col min="4358" max="4358" width="10.5703125" style="75" customWidth="1"/>
    <col min="4359" max="4359" width="9.140625" style="75"/>
    <col min="4360" max="4360" width="11.5703125" style="75" customWidth="1"/>
    <col min="4361" max="4361" width="11.140625" style="75" customWidth="1"/>
    <col min="4362" max="4362" width="9.140625" style="75"/>
    <col min="4363" max="4363" width="11.42578125" style="75" customWidth="1"/>
    <col min="4364" max="4367" width="12.140625" style="75" customWidth="1"/>
    <col min="4368" max="4368" width="9.140625" style="75"/>
    <col min="4369" max="4369" width="11.140625" style="75" customWidth="1"/>
    <col min="4370" max="4370" width="11.42578125" style="75" customWidth="1"/>
    <col min="4371" max="4371" width="9.140625" style="75"/>
    <col min="4372" max="4372" width="11.140625" style="75" customWidth="1"/>
    <col min="4373" max="4373" width="11.42578125" style="75" customWidth="1"/>
    <col min="4374" max="4374" width="9.140625" style="75"/>
    <col min="4375" max="4375" width="11.140625" style="75" customWidth="1"/>
    <col min="4376" max="4376" width="11.42578125" style="75" customWidth="1"/>
    <col min="4377" max="4609" width="9.140625" style="75"/>
    <col min="4610" max="4610" width="11.140625" style="75" customWidth="1"/>
    <col min="4611" max="4611" width="53" style="75" customWidth="1"/>
    <col min="4612" max="4612" width="11.42578125" style="75" bestFit="1" customWidth="1"/>
    <col min="4613" max="4613" width="11" style="75" customWidth="1"/>
    <col min="4614" max="4614" width="10.5703125" style="75" customWidth="1"/>
    <col min="4615" max="4615" width="9.140625" style="75"/>
    <col min="4616" max="4616" width="11.5703125" style="75" customWidth="1"/>
    <col min="4617" max="4617" width="11.140625" style="75" customWidth="1"/>
    <col min="4618" max="4618" width="9.140625" style="75"/>
    <col min="4619" max="4619" width="11.42578125" style="75" customWidth="1"/>
    <col min="4620" max="4623" width="12.140625" style="75" customWidth="1"/>
    <col min="4624" max="4624" width="9.140625" style="75"/>
    <col min="4625" max="4625" width="11.140625" style="75" customWidth="1"/>
    <col min="4626" max="4626" width="11.42578125" style="75" customWidth="1"/>
    <col min="4627" max="4627" width="9.140625" style="75"/>
    <col min="4628" max="4628" width="11.140625" style="75" customWidth="1"/>
    <col min="4629" max="4629" width="11.42578125" style="75" customWidth="1"/>
    <col min="4630" max="4630" width="9.140625" style="75"/>
    <col min="4631" max="4631" width="11.140625" style="75" customWidth="1"/>
    <col min="4632" max="4632" width="11.42578125" style="75" customWidth="1"/>
    <col min="4633" max="4865" width="9.140625" style="75"/>
    <col min="4866" max="4866" width="11.140625" style="75" customWidth="1"/>
    <col min="4867" max="4867" width="53" style="75" customWidth="1"/>
    <col min="4868" max="4868" width="11.42578125" style="75" bestFit="1" customWidth="1"/>
    <col min="4869" max="4869" width="11" style="75" customWidth="1"/>
    <col min="4870" max="4870" width="10.5703125" style="75" customWidth="1"/>
    <col min="4871" max="4871" width="9.140625" style="75"/>
    <col min="4872" max="4872" width="11.5703125" style="75" customWidth="1"/>
    <col min="4873" max="4873" width="11.140625" style="75" customWidth="1"/>
    <col min="4874" max="4874" width="9.140625" style="75"/>
    <col min="4875" max="4875" width="11.42578125" style="75" customWidth="1"/>
    <col min="4876" max="4879" width="12.140625" style="75" customWidth="1"/>
    <col min="4880" max="4880" width="9.140625" style="75"/>
    <col min="4881" max="4881" width="11.140625" style="75" customWidth="1"/>
    <col min="4882" max="4882" width="11.42578125" style="75" customWidth="1"/>
    <col min="4883" max="4883" width="9.140625" style="75"/>
    <col min="4884" max="4884" width="11.140625" style="75" customWidth="1"/>
    <col min="4885" max="4885" width="11.42578125" style="75" customWidth="1"/>
    <col min="4886" max="4886" width="9.140625" style="75"/>
    <col min="4887" max="4887" width="11.140625" style="75" customWidth="1"/>
    <col min="4888" max="4888" width="11.42578125" style="75" customWidth="1"/>
    <col min="4889" max="5121" width="9.140625" style="75"/>
    <col min="5122" max="5122" width="11.140625" style="75" customWidth="1"/>
    <col min="5123" max="5123" width="53" style="75" customWidth="1"/>
    <col min="5124" max="5124" width="11.42578125" style="75" bestFit="1" customWidth="1"/>
    <col min="5125" max="5125" width="11" style="75" customWidth="1"/>
    <col min="5126" max="5126" width="10.5703125" style="75" customWidth="1"/>
    <col min="5127" max="5127" width="9.140625" style="75"/>
    <col min="5128" max="5128" width="11.5703125" style="75" customWidth="1"/>
    <col min="5129" max="5129" width="11.140625" style="75" customWidth="1"/>
    <col min="5130" max="5130" width="9.140625" style="75"/>
    <col min="5131" max="5131" width="11.42578125" style="75" customWidth="1"/>
    <col min="5132" max="5135" width="12.140625" style="75" customWidth="1"/>
    <col min="5136" max="5136" width="9.140625" style="75"/>
    <col min="5137" max="5137" width="11.140625" style="75" customWidth="1"/>
    <col min="5138" max="5138" width="11.42578125" style="75" customWidth="1"/>
    <col min="5139" max="5139" width="9.140625" style="75"/>
    <col min="5140" max="5140" width="11.140625" style="75" customWidth="1"/>
    <col min="5141" max="5141" width="11.42578125" style="75" customWidth="1"/>
    <col min="5142" max="5142" width="9.140625" style="75"/>
    <col min="5143" max="5143" width="11.140625" style="75" customWidth="1"/>
    <col min="5144" max="5144" width="11.42578125" style="75" customWidth="1"/>
    <col min="5145" max="5377" width="9.140625" style="75"/>
    <col min="5378" max="5378" width="11.140625" style="75" customWidth="1"/>
    <col min="5379" max="5379" width="53" style="75" customWidth="1"/>
    <col min="5380" max="5380" width="11.42578125" style="75" bestFit="1" customWidth="1"/>
    <col min="5381" max="5381" width="11" style="75" customWidth="1"/>
    <col min="5382" max="5382" width="10.5703125" style="75" customWidth="1"/>
    <col min="5383" max="5383" width="9.140625" style="75"/>
    <col min="5384" max="5384" width="11.5703125" style="75" customWidth="1"/>
    <col min="5385" max="5385" width="11.140625" style="75" customWidth="1"/>
    <col min="5386" max="5386" width="9.140625" style="75"/>
    <col min="5387" max="5387" width="11.42578125" style="75" customWidth="1"/>
    <col min="5388" max="5391" width="12.140625" style="75" customWidth="1"/>
    <col min="5392" max="5392" width="9.140625" style="75"/>
    <col min="5393" max="5393" width="11.140625" style="75" customWidth="1"/>
    <col min="5394" max="5394" width="11.42578125" style="75" customWidth="1"/>
    <col min="5395" max="5395" width="9.140625" style="75"/>
    <col min="5396" max="5396" width="11.140625" style="75" customWidth="1"/>
    <col min="5397" max="5397" width="11.42578125" style="75" customWidth="1"/>
    <col min="5398" max="5398" width="9.140625" style="75"/>
    <col min="5399" max="5399" width="11.140625" style="75" customWidth="1"/>
    <col min="5400" max="5400" width="11.42578125" style="75" customWidth="1"/>
    <col min="5401" max="5633" width="9.140625" style="75"/>
    <col min="5634" max="5634" width="11.140625" style="75" customWidth="1"/>
    <col min="5635" max="5635" width="53" style="75" customWidth="1"/>
    <col min="5636" max="5636" width="11.42578125" style="75" bestFit="1" customWidth="1"/>
    <col min="5637" max="5637" width="11" style="75" customWidth="1"/>
    <col min="5638" max="5638" width="10.5703125" style="75" customWidth="1"/>
    <col min="5639" max="5639" width="9.140625" style="75"/>
    <col min="5640" max="5640" width="11.5703125" style="75" customWidth="1"/>
    <col min="5641" max="5641" width="11.140625" style="75" customWidth="1"/>
    <col min="5642" max="5642" width="9.140625" style="75"/>
    <col min="5643" max="5643" width="11.42578125" style="75" customWidth="1"/>
    <col min="5644" max="5647" width="12.140625" style="75" customWidth="1"/>
    <col min="5648" max="5648" width="9.140625" style="75"/>
    <col min="5649" max="5649" width="11.140625" style="75" customWidth="1"/>
    <col min="5650" max="5650" width="11.42578125" style="75" customWidth="1"/>
    <col min="5651" max="5651" width="9.140625" style="75"/>
    <col min="5652" max="5652" width="11.140625" style="75" customWidth="1"/>
    <col min="5653" max="5653" width="11.42578125" style="75" customWidth="1"/>
    <col min="5654" max="5654" width="9.140625" style="75"/>
    <col min="5655" max="5655" width="11.140625" style="75" customWidth="1"/>
    <col min="5656" max="5656" width="11.42578125" style="75" customWidth="1"/>
    <col min="5657" max="5889" width="9.140625" style="75"/>
    <col min="5890" max="5890" width="11.140625" style="75" customWidth="1"/>
    <col min="5891" max="5891" width="53" style="75" customWidth="1"/>
    <col min="5892" max="5892" width="11.42578125" style="75" bestFit="1" customWidth="1"/>
    <col min="5893" max="5893" width="11" style="75" customWidth="1"/>
    <col min="5894" max="5894" width="10.5703125" style="75" customWidth="1"/>
    <col min="5895" max="5895" width="9.140625" style="75"/>
    <col min="5896" max="5896" width="11.5703125" style="75" customWidth="1"/>
    <col min="5897" max="5897" width="11.140625" style="75" customWidth="1"/>
    <col min="5898" max="5898" width="9.140625" style="75"/>
    <col min="5899" max="5899" width="11.42578125" style="75" customWidth="1"/>
    <col min="5900" max="5903" width="12.140625" style="75" customWidth="1"/>
    <col min="5904" max="5904" width="9.140625" style="75"/>
    <col min="5905" max="5905" width="11.140625" style="75" customWidth="1"/>
    <col min="5906" max="5906" width="11.42578125" style="75" customWidth="1"/>
    <col min="5907" max="5907" width="9.140625" style="75"/>
    <col min="5908" max="5908" width="11.140625" style="75" customWidth="1"/>
    <col min="5909" max="5909" width="11.42578125" style="75" customWidth="1"/>
    <col min="5910" max="5910" width="9.140625" style="75"/>
    <col min="5911" max="5911" width="11.140625" style="75" customWidth="1"/>
    <col min="5912" max="5912" width="11.42578125" style="75" customWidth="1"/>
    <col min="5913" max="6145" width="9.140625" style="75"/>
    <col min="6146" max="6146" width="11.140625" style="75" customWidth="1"/>
    <col min="6147" max="6147" width="53" style="75" customWidth="1"/>
    <col min="6148" max="6148" width="11.42578125" style="75" bestFit="1" customWidth="1"/>
    <col min="6149" max="6149" width="11" style="75" customWidth="1"/>
    <col min="6150" max="6150" width="10.5703125" style="75" customWidth="1"/>
    <col min="6151" max="6151" width="9.140625" style="75"/>
    <col min="6152" max="6152" width="11.5703125" style="75" customWidth="1"/>
    <col min="6153" max="6153" width="11.140625" style="75" customWidth="1"/>
    <col min="6154" max="6154" width="9.140625" style="75"/>
    <col min="6155" max="6155" width="11.42578125" style="75" customWidth="1"/>
    <col min="6156" max="6159" width="12.140625" style="75" customWidth="1"/>
    <col min="6160" max="6160" width="9.140625" style="75"/>
    <col min="6161" max="6161" width="11.140625" style="75" customWidth="1"/>
    <col min="6162" max="6162" width="11.42578125" style="75" customWidth="1"/>
    <col min="6163" max="6163" width="9.140625" style="75"/>
    <col min="6164" max="6164" width="11.140625" style="75" customWidth="1"/>
    <col min="6165" max="6165" width="11.42578125" style="75" customWidth="1"/>
    <col min="6166" max="6166" width="9.140625" style="75"/>
    <col min="6167" max="6167" width="11.140625" style="75" customWidth="1"/>
    <col min="6168" max="6168" width="11.42578125" style="75" customWidth="1"/>
    <col min="6169" max="6401" width="9.140625" style="75"/>
    <col min="6402" max="6402" width="11.140625" style="75" customWidth="1"/>
    <col min="6403" max="6403" width="53" style="75" customWidth="1"/>
    <col min="6404" max="6404" width="11.42578125" style="75" bestFit="1" customWidth="1"/>
    <col min="6405" max="6405" width="11" style="75" customWidth="1"/>
    <col min="6406" max="6406" width="10.5703125" style="75" customWidth="1"/>
    <col min="6407" max="6407" width="9.140625" style="75"/>
    <col min="6408" max="6408" width="11.5703125" style="75" customWidth="1"/>
    <col min="6409" max="6409" width="11.140625" style="75" customWidth="1"/>
    <col min="6410" max="6410" width="9.140625" style="75"/>
    <col min="6411" max="6411" width="11.42578125" style="75" customWidth="1"/>
    <col min="6412" max="6415" width="12.140625" style="75" customWidth="1"/>
    <col min="6416" max="6416" width="9.140625" style="75"/>
    <col min="6417" max="6417" width="11.140625" style="75" customWidth="1"/>
    <col min="6418" max="6418" width="11.42578125" style="75" customWidth="1"/>
    <col min="6419" max="6419" width="9.140625" style="75"/>
    <col min="6420" max="6420" width="11.140625" style="75" customWidth="1"/>
    <col min="6421" max="6421" width="11.42578125" style="75" customWidth="1"/>
    <col min="6422" max="6422" width="9.140625" style="75"/>
    <col min="6423" max="6423" width="11.140625" style="75" customWidth="1"/>
    <col min="6424" max="6424" width="11.42578125" style="75" customWidth="1"/>
    <col min="6425" max="6657" width="9.140625" style="75"/>
    <col min="6658" max="6658" width="11.140625" style="75" customWidth="1"/>
    <col min="6659" max="6659" width="53" style="75" customWidth="1"/>
    <col min="6660" max="6660" width="11.42578125" style="75" bestFit="1" customWidth="1"/>
    <col min="6661" max="6661" width="11" style="75" customWidth="1"/>
    <col min="6662" max="6662" width="10.5703125" style="75" customWidth="1"/>
    <col min="6663" max="6663" width="9.140625" style="75"/>
    <col min="6664" max="6664" width="11.5703125" style="75" customWidth="1"/>
    <col min="6665" max="6665" width="11.140625" style="75" customWidth="1"/>
    <col min="6666" max="6666" width="9.140625" style="75"/>
    <col min="6667" max="6667" width="11.42578125" style="75" customWidth="1"/>
    <col min="6668" max="6671" width="12.140625" style="75" customWidth="1"/>
    <col min="6672" max="6672" width="9.140625" style="75"/>
    <col min="6673" max="6673" width="11.140625" style="75" customWidth="1"/>
    <col min="6674" max="6674" width="11.42578125" style="75" customWidth="1"/>
    <col min="6675" max="6675" width="9.140625" style="75"/>
    <col min="6676" max="6676" width="11.140625" style="75" customWidth="1"/>
    <col min="6677" max="6677" width="11.42578125" style="75" customWidth="1"/>
    <col min="6678" max="6678" width="9.140625" style="75"/>
    <col min="6679" max="6679" width="11.140625" style="75" customWidth="1"/>
    <col min="6680" max="6680" width="11.42578125" style="75" customWidth="1"/>
    <col min="6681" max="6913" width="9.140625" style="75"/>
    <col min="6914" max="6914" width="11.140625" style="75" customWidth="1"/>
    <col min="6915" max="6915" width="53" style="75" customWidth="1"/>
    <col min="6916" max="6916" width="11.42578125" style="75" bestFit="1" customWidth="1"/>
    <col min="6917" max="6917" width="11" style="75" customWidth="1"/>
    <col min="6918" max="6918" width="10.5703125" style="75" customWidth="1"/>
    <col min="6919" max="6919" width="9.140625" style="75"/>
    <col min="6920" max="6920" width="11.5703125" style="75" customWidth="1"/>
    <col min="6921" max="6921" width="11.140625" style="75" customWidth="1"/>
    <col min="6922" max="6922" width="9.140625" style="75"/>
    <col min="6923" max="6923" width="11.42578125" style="75" customWidth="1"/>
    <col min="6924" max="6927" width="12.140625" style="75" customWidth="1"/>
    <col min="6928" max="6928" width="9.140625" style="75"/>
    <col min="6929" max="6929" width="11.140625" style="75" customWidth="1"/>
    <col min="6930" max="6930" width="11.42578125" style="75" customWidth="1"/>
    <col min="6931" max="6931" width="9.140625" style="75"/>
    <col min="6932" max="6932" width="11.140625" style="75" customWidth="1"/>
    <col min="6933" max="6933" width="11.42578125" style="75" customWidth="1"/>
    <col min="6934" max="6934" width="9.140625" style="75"/>
    <col min="6935" max="6935" width="11.140625" style="75" customWidth="1"/>
    <col min="6936" max="6936" width="11.42578125" style="75" customWidth="1"/>
    <col min="6937" max="7169" width="9.140625" style="75"/>
    <col min="7170" max="7170" width="11.140625" style="75" customWidth="1"/>
    <col min="7171" max="7171" width="53" style="75" customWidth="1"/>
    <col min="7172" max="7172" width="11.42578125" style="75" bestFit="1" customWidth="1"/>
    <col min="7173" max="7173" width="11" style="75" customWidth="1"/>
    <col min="7174" max="7174" width="10.5703125" style="75" customWidth="1"/>
    <col min="7175" max="7175" width="9.140625" style="75"/>
    <col min="7176" max="7176" width="11.5703125" style="75" customWidth="1"/>
    <col min="7177" max="7177" width="11.140625" style="75" customWidth="1"/>
    <col min="7178" max="7178" width="9.140625" style="75"/>
    <col min="7179" max="7179" width="11.42578125" style="75" customWidth="1"/>
    <col min="7180" max="7183" width="12.140625" style="75" customWidth="1"/>
    <col min="7184" max="7184" width="9.140625" style="75"/>
    <col min="7185" max="7185" width="11.140625" style="75" customWidth="1"/>
    <col min="7186" max="7186" width="11.42578125" style="75" customWidth="1"/>
    <col min="7187" max="7187" width="9.140625" style="75"/>
    <col min="7188" max="7188" width="11.140625" style="75" customWidth="1"/>
    <col min="7189" max="7189" width="11.42578125" style="75" customWidth="1"/>
    <col min="7190" max="7190" width="9.140625" style="75"/>
    <col min="7191" max="7191" width="11.140625" style="75" customWidth="1"/>
    <col min="7192" max="7192" width="11.42578125" style="75" customWidth="1"/>
    <col min="7193" max="7425" width="9.140625" style="75"/>
    <col min="7426" max="7426" width="11.140625" style="75" customWidth="1"/>
    <col min="7427" max="7427" width="53" style="75" customWidth="1"/>
    <col min="7428" max="7428" width="11.42578125" style="75" bestFit="1" customWidth="1"/>
    <col min="7429" max="7429" width="11" style="75" customWidth="1"/>
    <col min="7430" max="7430" width="10.5703125" style="75" customWidth="1"/>
    <col min="7431" max="7431" width="9.140625" style="75"/>
    <col min="7432" max="7432" width="11.5703125" style="75" customWidth="1"/>
    <col min="7433" max="7433" width="11.140625" style="75" customWidth="1"/>
    <col min="7434" max="7434" width="9.140625" style="75"/>
    <col min="7435" max="7435" width="11.42578125" style="75" customWidth="1"/>
    <col min="7436" max="7439" width="12.140625" style="75" customWidth="1"/>
    <col min="7440" max="7440" width="9.140625" style="75"/>
    <col min="7441" max="7441" width="11.140625" style="75" customWidth="1"/>
    <col min="7442" max="7442" width="11.42578125" style="75" customWidth="1"/>
    <col min="7443" max="7443" width="9.140625" style="75"/>
    <col min="7444" max="7444" width="11.140625" style="75" customWidth="1"/>
    <col min="7445" max="7445" width="11.42578125" style="75" customWidth="1"/>
    <col min="7446" max="7446" width="9.140625" style="75"/>
    <col min="7447" max="7447" width="11.140625" style="75" customWidth="1"/>
    <col min="7448" max="7448" width="11.42578125" style="75" customWidth="1"/>
    <col min="7449" max="7681" width="9.140625" style="75"/>
    <col min="7682" max="7682" width="11.140625" style="75" customWidth="1"/>
    <col min="7683" max="7683" width="53" style="75" customWidth="1"/>
    <col min="7684" max="7684" width="11.42578125" style="75" bestFit="1" customWidth="1"/>
    <col min="7685" max="7685" width="11" style="75" customWidth="1"/>
    <col min="7686" max="7686" width="10.5703125" style="75" customWidth="1"/>
    <col min="7687" max="7687" width="9.140625" style="75"/>
    <col min="7688" max="7688" width="11.5703125" style="75" customWidth="1"/>
    <col min="7689" max="7689" width="11.140625" style="75" customWidth="1"/>
    <col min="7690" max="7690" width="9.140625" style="75"/>
    <col min="7691" max="7691" width="11.42578125" style="75" customWidth="1"/>
    <col min="7692" max="7695" width="12.140625" style="75" customWidth="1"/>
    <col min="7696" max="7696" width="9.140625" style="75"/>
    <col min="7697" max="7697" width="11.140625" style="75" customWidth="1"/>
    <col min="7698" max="7698" width="11.42578125" style="75" customWidth="1"/>
    <col min="7699" max="7699" width="9.140625" style="75"/>
    <col min="7700" max="7700" width="11.140625" style="75" customWidth="1"/>
    <col min="7701" max="7701" width="11.42578125" style="75" customWidth="1"/>
    <col min="7702" max="7702" width="9.140625" style="75"/>
    <col min="7703" max="7703" width="11.140625" style="75" customWidth="1"/>
    <col min="7704" max="7704" width="11.42578125" style="75" customWidth="1"/>
    <col min="7705" max="7937" width="9.140625" style="75"/>
    <col min="7938" max="7938" width="11.140625" style="75" customWidth="1"/>
    <col min="7939" max="7939" width="53" style="75" customWidth="1"/>
    <col min="7940" max="7940" width="11.42578125" style="75" bestFit="1" customWidth="1"/>
    <col min="7941" max="7941" width="11" style="75" customWidth="1"/>
    <col min="7942" max="7942" width="10.5703125" style="75" customWidth="1"/>
    <col min="7943" max="7943" width="9.140625" style="75"/>
    <col min="7944" max="7944" width="11.5703125" style="75" customWidth="1"/>
    <col min="7945" max="7945" width="11.140625" style="75" customWidth="1"/>
    <col min="7946" max="7946" width="9.140625" style="75"/>
    <col min="7947" max="7947" width="11.42578125" style="75" customWidth="1"/>
    <col min="7948" max="7951" width="12.140625" style="75" customWidth="1"/>
    <col min="7952" max="7952" width="9.140625" style="75"/>
    <col min="7953" max="7953" width="11.140625" style="75" customWidth="1"/>
    <col min="7954" max="7954" width="11.42578125" style="75" customWidth="1"/>
    <col min="7955" max="7955" width="9.140625" style="75"/>
    <col min="7956" max="7956" width="11.140625" style="75" customWidth="1"/>
    <col min="7957" max="7957" width="11.42578125" style="75" customWidth="1"/>
    <col min="7958" max="7958" width="9.140625" style="75"/>
    <col min="7959" max="7959" width="11.140625" style="75" customWidth="1"/>
    <col min="7960" max="7960" width="11.42578125" style="75" customWidth="1"/>
    <col min="7961" max="8193" width="9.140625" style="75"/>
    <col min="8194" max="8194" width="11.140625" style="75" customWidth="1"/>
    <col min="8195" max="8195" width="53" style="75" customWidth="1"/>
    <col min="8196" max="8196" width="11.42578125" style="75" bestFit="1" customWidth="1"/>
    <col min="8197" max="8197" width="11" style="75" customWidth="1"/>
    <col min="8198" max="8198" width="10.5703125" style="75" customWidth="1"/>
    <col min="8199" max="8199" width="9.140625" style="75"/>
    <col min="8200" max="8200" width="11.5703125" style="75" customWidth="1"/>
    <col min="8201" max="8201" width="11.140625" style="75" customWidth="1"/>
    <col min="8202" max="8202" width="9.140625" style="75"/>
    <col min="8203" max="8203" width="11.42578125" style="75" customWidth="1"/>
    <col min="8204" max="8207" width="12.140625" style="75" customWidth="1"/>
    <col min="8208" max="8208" width="9.140625" style="75"/>
    <col min="8209" max="8209" width="11.140625" style="75" customWidth="1"/>
    <col min="8210" max="8210" width="11.42578125" style="75" customWidth="1"/>
    <col min="8211" max="8211" width="9.140625" style="75"/>
    <col min="8212" max="8212" width="11.140625" style="75" customWidth="1"/>
    <col min="8213" max="8213" width="11.42578125" style="75" customWidth="1"/>
    <col min="8214" max="8214" width="9.140625" style="75"/>
    <col min="8215" max="8215" width="11.140625" style="75" customWidth="1"/>
    <col min="8216" max="8216" width="11.42578125" style="75" customWidth="1"/>
    <col min="8217" max="8449" width="9.140625" style="75"/>
    <col min="8450" max="8450" width="11.140625" style="75" customWidth="1"/>
    <col min="8451" max="8451" width="53" style="75" customWidth="1"/>
    <col min="8452" max="8452" width="11.42578125" style="75" bestFit="1" customWidth="1"/>
    <col min="8453" max="8453" width="11" style="75" customWidth="1"/>
    <col min="8454" max="8454" width="10.5703125" style="75" customWidth="1"/>
    <col min="8455" max="8455" width="9.140625" style="75"/>
    <col min="8456" max="8456" width="11.5703125" style="75" customWidth="1"/>
    <col min="8457" max="8457" width="11.140625" style="75" customWidth="1"/>
    <col min="8458" max="8458" width="9.140625" style="75"/>
    <col min="8459" max="8459" width="11.42578125" style="75" customWidth="1"/>
    <col min="8460" max="8463" width="12.140625" style="75" customWidth="1"/>
    <col min="8464" max="8464" width="9.140625" style="75"/>
    <col min="8465" max="8465" width="11.140625" style="75" customWidth="1"/>
    <col min="8466" max="8466" width="11.42578125" style="75" customWidth="1"/>
    <col min="8467" max="8467" width="9.140625" style="75"/>
    <col min="8468" max="8468" width="11.140625" style="75" customWidth="1"/>
    <col min="8469" max="8469" width="11.42578125" style="75" customWidth="1"/>
    <col min="8470" max="8470" width="9.140625" style="75"/>
    <col min="8471" max="8471" width="11.140625" style="75" customWidth="1"/>
    <col min="8472" max="8472" width="11.42578125" style="75" customWidth="1"/>
    <col min="8473" max="8705" width="9.140625" style="75"/>
    <col min="8706" max="8706" width="11.140625" style="75" customWidth="1"/>
    <col min="8707" max="8707" width="53" style="75" customWidth="1"/>
    <col min="8708" max="8708" width="11.42578125" style="75" bestFit="1" customWidth="1"/>
    <col min="8709" max="8709" width="11" style="75" customWidth="1"/>
    <col min="8710" max="8710" width="10.5703125" style="75" customWidth="1"/>
    <col min="8711" max="8711" width="9.140625" style="75"/>
    <col min="8712" max="8712" width="11.5703125" style="75" customWidth="1"/>
    <col min="8713" max="8713" width="11.140625" style="75" customWidth="1"/>
    <col min="8714" max="8714" width="9.140625" style="75"/>
    <col min="8715" max="8715" width="11.42578125" style="75" customWidth="1"/>
    <col min="8716" max="8719" width="12.140625" style="75" customWidth="1"/>
    <col min="8720" max="8720" width="9.140625" style="75"/>
    <col min="8721" max="8721" width="11.140625" style="75" customWidth="1"/>
    <col min="8722" max="8722" width="11.42578125" style="75" customWidth="1"/>
    <col min="8723" max="8723" width="9.140625" style="75"/>
    <col min="8724" max="8724" width="11.140625" style="75" customWidth="1"/>
    <col min="8725" max="8725" width="11.42578125" style="75" customWidth="1"/>
    <col min="8726" max="8726" width="9.140625" style="75"/>
    <col min="8727" max="8727" width="11.140625" style="75" customWidth="1"/>
    <col min="8728" max="8728" width="11.42578125" style="75" customWidth="1"/>
    <col min="8729" max="8961" width="9.140625" style="75"/>
    <col min="8962" max="8962" width="11.140625" style="75" customWidth="1"/>
    <col min="8963" max="8963" width="53" style="75" customWidth="1"/>
    <col min="8964" max="8964" width="11.42578125" style="75" bestFit="1" customWidth="1"/>
    <col min="8965" max="8965" width="11" style="75" customWidth="1"/>
    <col min="8966" max="8966" width="10.5703125" style="75" customWidth="1"/>
    <col min="8967" max="8967" width="9.140625" style="75"/>
    <col min="8968" max="8968" width="11.5703125" style="75" customWidth="1"/>
    <col min="8969" max="8969" width="11.140625" style="75" customWidth="1"/>
    <col min="8970" max="8970" width="9.140625" style="75"/>
    <col min="8971" max="8971" width="11.42578125" style="75" customWidth="1"/>
    <col min="8972" max="8975" width="12.140625" style="75" customWidth="1"/>
    <col min="8976" max="8976" width="9.140625" style="75"/>
    <col min="8977" max="8977" width="11.140625" style="75" customWidth="1"/>
    <col min="8978" max="8978" width="11.42578125" style="75" customWidth="1"/>
    <col min="8979" max="8979" width="9.140625" style="75"/>
    <col min="8980" max="8980" width="11.140625" style="75" customWidth="1"/>
    <col min="8981" max="8981" width="11.42578125" style="75" customWidth="1"/>
    <col min="8982" max="8982" width="9.140625" style="75"/>
    <col min="8983" max="8983" width="11.140625" style="75" customWidth="1"/>
    <col min="8984" max="8984" width="11.42578125" style="75" customWidth="1"/>
    <col min="8985" max="9217" width="9.140625" style="75"/>
    <col min="9218" max="9218" width="11.140625" style="75" customWidth="1"/>
    <col min="9219" max="9219" width="53" style="75" customWidth="1"/>
    <col min="9220" max="9220" width="11.42578125" style="75" bestFit="1" customWidth="1"/>
    <col min="9221" max="9221" width="11" style="75" customWidth="1"/>
    <col min="9222" max="9222" width="10.5703125" style="75" customWidth="1"/>
    <col min="9223" max="9223" width="9.140625" style="75"/>
    <col min="9224" max="9224" width="11.5703125" style="75" customWidth="1"/>
    <col min="9225" max="9225" width="11.140625" style="75" customWidth="1"/>
    <col min="9226" max="9226" width="9.140625" style="75"/>
    <col min="9227" max="9227" width="11.42578125" style="75" customWidth="1"/>
    <col min="9228" max="9231" width="12.140625" style="75" customWidth="1"/>
    <col min="9232" max="9232" width="9.140625" style="75"/>
    <col min="9233" max="9233" width="11.140625" style="75" customWidth="1"/>
    <col min="9234" max="9234" width="11.42578125" style="75" customWidth="1"/>
    <col min="9235" max="9235" width="9.140625" style="75"/>
    <col min="9236" max="9236" width="11.140625" style="75" customWidth="1"/>
    <col min="9237" max="9237" width="11.42578125" style="75" customWidth="1"/>
    <col min="9238" max="9238" width="9.140625" style="75"/>
    <col min="9239" max="9239" width="11.140625" style="75" customWidth="1"/>
    <col min="9240" max="9240" width="11.42578125" style="75" customWidth="1"/>
    <col min="9241" max="9473" width="9.140625" style="75"/>
    <col min="9474" max="9474" width="11.140625" style="75" customWidth="1"/>
    <col min="9475" max="9475" width="53" style="75" customWidth="1"/>
    <col min="9476" max="9476" width="11.42578125" style="75" bestFit="1" customWidth="1"/>
    <col min="9477" max="9477" width="11" style="75" customWidth="1"/>
    <col min="9478" max="9478" width="10.5703125" style="75" customWidth="1"/>
    <col min="9479" max="9479" width="9.140625" style="75"/>
    <col min="9480" max="9480" width="11.5703125" style="75" customWidth="1"/>
    <col min="9481" max="9481" width="11.140625" style="75" customWidth="1"/>
    <col min="9482" max="9482" width="9.140625" style="75"/>
    <col min="9483" max="9483" width="11.42578125" style="75" customWidth="1"/>
    <col min="9484" max="9487" width="12.140625" style="75" customWidth="1"/>
    <col min="9488" max="9488" width="9.140625" style="75"/>
    <col min="9489" max="9489" width="11.140625" style="75" customWidth="1"/>
    <col min="9490" max="9490" width="11.42578125" style="75" customWidth="1"/>
    <col min="9491" max="9491" width="9.140625" style="75"/>
    <col min="9492" max="9492" width="11.140625" style="75" customWidth="1"/>
    <col min="9493" max="9493" width="11.42578125" style="75" customWidth="1"/>
    <col min="9494" max="9494" width="9.140625" style="75"/>
    <col min="9495" max="9495" width="11.140625" style="75" customWidth="1"/>
    <col min="9496" max="9496" width="11.42578125" style="75" customWidth="1"/>
    <col min="9497" max="9729" width="9.140625" style="75"/>
    <col min="9730" max="9730" width="11.140625" style="75" customWidth="1"/>
    <col min="9731" max="9731" width="53" style="75" customWidth="1"/>
    <col min="9732" max="9732" width="11.42578125" style="75" bestFit="1" customWidth="1"/>
    <col min="9733" max="9733" width="11" style="75" customWidth="1"/>
    <col min="9734" max="9734" width="10.5703125" style="75" customWidth="1"/>
    <col min="9735" max="9735" width="9.140625" style="75"/>
    <col min="9736" max="9736" width="11.5703125" style="75" customWidth="1"/>
    <col min="9737" max="9737" width="11.140625" style="75" customWidth="1"/>
    <col min="9738" max="9738" width="9.140625" style="75"/>
    <col min="9739" max="9739" width="11.42578125" style="75" customWidth="1"/>
    <col min="9740" max="9743" width="12.140625" style="75" customWidth="1"/>
    <col min="9744" max="9744" width="9.140625" style="75"/>
    <col min="9745" max="9745" width="11.140625" style="75" customWidth="1"/>
    <col min="9746" max="9746" width="11.42578125" style="75" customWidth="1"/>
    <col min="9747" max="9747" width="9.140625" style="75"/>
    <col min="9748" max="9748" width="11.140625" style="75" customWidth="1"/>
    <col min="9749" max="9749" width="11.42578125" style="75" customWidth="1"/>
    <col min="9750" max="9750" width="9.140625" style="75"/>
    <col min="9751" max="9751" width="11.140625" style="75" customWidth="1"/>
    <col min="9752" max="9752" width="11.42578125" style="75" customWidth="1"/>
    <col min="9753" max="9985" width="9.140625" style="75"/>
    <col min="9986" max="9986" width="11.140625" style="75" customWidth="1"/>
    <col min="9987" max="9987" width="53" style="75" customWidth="1"/>
    <col min="9988" max="9988" width="11.42578125" style="75" bestFit="1" customWidth="1"/>
    <col min="9989" max="9989" width="11" style="75" customWidth="1"/>
    <col min="9990" max="9990" width="10.5703125" style="75" customWidth="1"/>
    <col min="9991" max="9991" width="9.140625" style="75"/>
    <col min="9992" max="9992" width="11.5703125" style="75" customWidth="1"/>
    <col min="9993" max="9993" width="11.140625" style="75" customWidth="1"/>
    <col min="9994" max="9994" width="9.140625" style="75"/>
    <col min="9995" max="9995" width="11.42578125" style="75" customWidth="1"/>
    <col min="9996" max="9999" width="12.140625" style="75" customWidth="1"/>
    <col min="10000" max="10000" width="9.140625" style="75"/>
    <col min="10001" max="10001" width="11.140625" style="75" customWidth="1"/>
    <col min="10002" max="10002" width="11.42578125" style="75" customWidth="1"/>
    <col min="10003" max="10003" width="9.140625" style="75"/>
    <col min="10004" max="10004" width="11.140625" style="75" customWidth="1"/>
    <col min="10005" max="10005" width="11.42578125" style="75" customWidth="1"/>
    <col min="10006" max="10006" width="9.140625" style="75"/>
    <col min="10007" max="10007" width="11.140625" style="75" customWidth="1"/>
    <col min="10008" max="10008" width="11.42578125" style="75" customWidth="1"/>
    <col min="10009" max="10241" width="9.140625" style="75"/>
    <col min="10242" max="10242" width="11.140625" style="75" customWidth="1"/>
    <col min="10243" max="10243" width="53" style="75" customWidth="1"/>
    <col min="10244" max="10244" width="11.42578125" style="75" bestFit="1" customWidth="1"/>
    <col min="10245" max="10245" width="11" style="75" customWidth="1"/>
    <col min="10246" max="10246" width="10.5703125" style="75" customWidth="1"/>
    <col min="10247" max="10247" width="9.140625" style="75"/>
    <col min="10248" max="10248" width="11.5703125" style="75" customWidth="1"/>
    <col min="10249" max="10249" width="11.140625" style="75" customWidth="1"/>
    <col min="10250" max="10250" width="9.140625" style="75"/>
    <col min="10251" max="10251" width="11.42578125" style="75" customWidth="1"/>
    <col min="10252" max="10255" width="12.140625" style="75" customWidth="1"/>
    <col min="10256" max="10256" width="9.140625" style="75"/>
    <col min="10257" max="10257" width="11.140625" style="75" customWidth="1"/>
    <col min="10258" max="10258" width="11.42578125" style="75" customWidth="1"/>
    <col min="10259" max="10259" width="9.140625" style="75"/>
    <col min="10260" max="10260" width="11.140625" style="75" customWidth="1"/>
    <col min="10261" max="10261" width="11.42578125" style="75" customWidth="1"/>
    <col min="10262" max="10262" width="9.140625" style="75"/>
    <col min="10263" max="10263" width="11.140625" style="75" customWidth="1"/>
    <col min="10264" max="10264" width="11.42578125" style="75" customWidth="1"/>
    <col min="10265" max="10497" width="9.140625" style="75"/>
    <col min="10498" max="10498" width="11.140625" style="75" customWidth="1"/>
    <col min="10499" max="10499" width="53" style="75" customWidth="1"/>
    <col min="10500" max="10500" width="11.42578125" style="75" bestFit="1" customWidth="1"/>
    <col min="10501" max="10501" width="11" style="75" customWidth="1"/>
    <col min="10502" max="10502" width="10.5703125" style="75" customWidth="1"/>
    <col min="10503" max="10503" width="9.140625" style="75"/>
    <col min="10504" max="10504" width="11.5703125" style="75" customWidth="1"/>
    <col min="10505" max="10505" width="11.140625" style="75" customWidth="1"/>
    <col min="10506" max="10506" width="9.140625" style="75"/>
    <col min="10507" max="10507" width="11.42578125" style="75" customWidth="1"/>
    <col min="10508" max="10511" width="12.140625" style="75" customWidth="1"/>
    <col min="10512" max="10512" width="9.140625" style="75"/>
    <col min="10513" max="10513" width="11.140625" style="75" customWidth="1"/>
    <col min="10514" max="10514" width="11.42578125" style="75" customWidth="1"/>
    <col min="10515" max="10515" width="9.140625" style="75"/>
    <col min="10516" max="10516" width="11.140625" style="75" customWidth="1"/>
    <col min="10517" max="10517" width="11.42578125" style="75" customWidth="1"/>
    <col min="10518" max="10518" width="9.140625" style="75"/>
    <col min="10519" max="10519" width="11.140625" style="75" customWidth="1"/>
    <col min="10520" max="10520" width="11.42578125" style="75" customWidth="1"/>
    <col min="10521" max="10753" width="9.140625" style="75"/>
    <col min="10754" max="10754" width="11.140625" style="75" customWidth="1"/>
    <col min="10755" max="10755" width="53" style="75" customWidth="1"/>
    <col min="10756" max="10756" width="11.42578125" style="75" bestFit="1" customWidth="1"/>
    <col min="10757" max="10757" width="11" style="75" customWidth="1"/>
    <col min="10758" max="10758" width="10.5703125" style="75" customWidth="1"/>
    <col min="10759" max="10759" width="9.140625" style="75"/>
    <col min="10760" max="10760" width="11.5703125" style="75" customWidth="1"/>
    <col min="10761" max="10761" width="11.140625" style="75" customWidth="1"/>
    <col min="10762" max="10762" width="9.140625" style="75"/>
    <col min="10763" max="10763" width="11.42578125" style="75" customWidth="1"/>
    <col min="10764" max="10767" width="12.140625" style="75" customWidth="1"/>
    <col min="10768" max="10768" width="9.140625" style="75"/>
    <col min="10769" max="10769" width="11.140625" style="75" customWidth="1"/>
    <col min="10770" max="10770" width="11.42578125" style="75" customWidth="1"/>
    <col min="10771" max="10771" width="9.140625" style="75"/>
    <col min="10772" max="10772" width="11.140625" style="75" customWidth="1"/>
    <col min="10773" max="10773" width="11.42578125" style="75" customWidth="1"/>
    <col min="10774" max="10774" width="9.140625" style="75"/>
    <col min="10775" max="10775" width="11.140625" style="75" customWidth="1"/>
    <col min="10776" max="10776" width="11.42578125" style="75" customWidth="1"/>
    <col min="10777" max="11009" width="9.140625" style="75"/>
    <col min="11010" max="11010" width="11.140625" style="75" customWidth="1"/>
    <col min="11011" max="11011" width="53" style="75" customWidth="1"/>
    <col min="11012" max="11012" width="11.42578125" style="75" bestFit="1" customWidth="1"/>
    <col min="11013" max="11013" width="11" style="75" customWidth="1"/>
    <col min="11014" max="11014" width="10.5703125" style="75" customWidth="1"/>
    <col min="11015" max="11015" width="9.140625" style="75"/>
    <col min="11016" max="11016" width="11.5703125" style="75" customWidth="1"/>
    <col min="11017" max="11017" width="11.140625" style="75" customWidth="1"/>
    <col min="11018" max="11018" width="9.140625" style="75"/>
    <col min="11019" max="11019" width="11.42578125" style="75" customWidth="1"/>
    <col min="11020" max="11023" width="12.140625" style="75" customWidth="1"/>
    <col min="11024" max="11024" width="9.140625" style="75"/>
    <col min="11025" max="11025" width="11.140625" style="75" customWidth="1"/>
    <col min="11026" max="11026" width="11.42578125" style="75" customWidth="1"/>
    <col min="11027" max="11027" width="9.140625" style="75"/>
    <col min="11028" max="11028" width="11.140625" style="75" customWidth="1"/>
    <col min="11029" max="11029" width="11.42578125" style="75" customWidth="1"/>
    <col min="11030" max="11030" width="9.140625" style="75"/>
    <col min="11031" max="11031" width="11.140625" style="75" customWidth="1"/>
    <col min="11032" max="11032" width="11.42578125" style="75" customWidth="1"/>
    <col min="11033" max="11265" width="9.140625" style="75"/>
    <col min="11266" max="11266" width="11.140625" style="75" customWidth="1"/>
    <col min="11267" max="11267" width="53" style="75" customWidth="1"/>
    <col min="11268" max="11268" width="11.42578125" style="75" bestFit="1" customWidth="1"/>
    <col min="11269" max="11269" width="11" style="75" customWidth="1"/>
    <col min="11270" max="11270" width="10.5703125" style="75" customWidth="1"/>
    <col min="11271" max="11271" width="9.140625" style="75"/>
    <col min="11272" max="11272" width="11.5703125" style="75" customWidth="1"/>
    <col min="11273" max="11273" width="11.140625" style="75" customWidth="1"/>
    <col min="11274" max="11274" width="9.140625" style="75"/>
    <col min="11275" max="11275" width="11.42578125" style="75" customWidth="1"/>
    <col min="11276" max="11279" width="12.140625" style="75" customWidth="1"/>
    <col min="11280" max="11280" width="9.140625" style="75"/>
    <col min="11281" max="11281" width="11.140625" style="75" customWidth="1"/>
    <col min="11282" max="11282" width="11.42578125" style="75" customWidth="1"/>
    <col min="11283" max="11283" width="9.140625" style="75"/>
    <col min="11284" max="11284" width="11.140625" style="75" customWidth="1"/>
    <col min="11285" max="11285" width="11.42578125" style="75" customWidth="1"/>
    <col min="11286" max="11286" width="9.140625" style="75"/>
    <col min="11287" max="11287" width="11.140625" style="75" customWidth="1"/>
    <col min="11288" max="11288" width="11.42578125" style="75" customWidth="1"/>
    <col min="11289" max="11521" width="9.140625" style="75"/>
    <col min="11522" max="11522" width="11.140625" style="75" customWidth="1"/>
    <col min="11523" max="11523" width="53" style="75" customWidth="1"/>
    <col min="11524" max="11524" width="11.42578125" style="75" bestFit="1" customWidth="1"/>
    <col min="11525" max="11525" width="11" style="75" customWidth="1"/>
    <col min="11526" max="11526" width="10.5703125" style="75" customWidth="1"/>
    <col min="11527" max="11527" width="9.140625" style="75"/>
    <col min="11528" max="11528" width="11.5703125" style="75" customWidth="1"/>
    <col min="11529" max="11529" width="11.140625" style="75" customWidth="1"/>
    <col min="11530" max="11530" width="9.140625" style="75"/>
    <col min="11531" max="11531" width="11.42578125" style="75" customWidth="1"/>
    <col min="11532" max="11535" width="12.140625" style="75" customWidth="1"/>
    <col min="11536" max="11536" width="9.140625" style="75"/>
    <col min="11537" max="11537" width="11.140625" style="75" customWidth="1"/>
    <col min="11538" max="11538" width="11.42578125" style="75" customWidth="1"/>
    <col min="11539" max="11539" width="9.140625" style="75"/>
    <col min="11540" max="11540" width="11.140625" style="75" customWidth="1"/>
    <col min="11541" max="11541" width="11.42578125" style="75" customWidth="1"/>
    <col min="11542" max="11542" width="9.140625" style="75"/>
    <col min="11543" max="11543" width="11.140625" style="75" customWidth="1"/>
    <col min="11544" max="11544" width="11.42578125" style="75" customWidth="1"/>
    <col min="11545" max="11777" width="9.140625" style="75"/>
    <col min="11778" max="11778" width="11.140625" style="75" customWidth="1"/>
    <col min="11779" max="11779" width="53" style="75" customWidth="1"/>
    <col min="11780" max="11780" width="11.42578125" style="75" bestFit="1" customWidth="1"/>
    <col min="11781" max="11781" width="11" style="75" customWidth="1"/>
    <col min="11782" max="11782" width="10.5703125" style="75" customWidth="1"/>
    <col min="11783" max="11783" width="9.140625" style="75"/>
    <col min="11784" max="11784" width="11.5703125" style="75" customWidth="1"/>
    <col min="11785" max="11785" width="11.140625" style="75" customWidth="1"/>
    <col min="11786" max="11786" width="9.140625" style="75"/>
    <col min="11787" max="11787" width="11.42578125" style="75" customWidth="1"/>
    <col min="11788" max="11791" width="12.140625" style="75" customWidth="1"/>
    <col min="11792" max="11792" width="9.140625" style="75"/>
    <col min="11793" max="11793" width="11.140625" style="75" customWidth="1"/>
    <col min="11794" max="11794" width="11.42578125" style="75" customWidth="1"/>
    <col min="11795" max="11795" width="9.140625" style="75"/>
    <col min="11796" max="11796" width="11.140625" style="75" customWidth="1"/>
    <col min="11797" max="11797" width="11.42578125" style="75" customWidth="1"/>
    <col min="11798" max="11798" width="9.140625" style="75"/>
    <col min="11799" max="11799" width="11.140625" style="75" customWidth="1"/>
    <col min="11800" max="11800" width="11.42578125" style="75" customWidth="1"/>
    <col min="11801" max="12033" width="9.140625" style="75"/>
    <col min="12034" max="12034" width="11.140625" style="75" customWidth="1"/>
    <col min="12035" max="12035" width="53" style="75" customWidth="1"/>
    <col min="12036" max="12036" width="11.42578125" style="75" bestFit="1" customWidth="1"/>
    <col min="12037" max="12037" width="11" style="75" customWidth="1"/>
    <col min="12038" max="12038" width="10.5703125" style="75" customWidth="1"/>
    <col min="12039" max="12039" width="9.140625" style="75"/>
    <col min="12040" max="12040" width="11.5703125" style="75" customWidth="1"/>
    <col min="12041" max="12041" width="11.140625" style="75" customWidth="1"/>
    <col min="12042" max="12042" width="9.140625" style="75"/>
    <col min="12043" max="12043" width="11.42578125" style="75" customWidth="1"/>
    <col min="12044" max="12047" width="12.140625" style="75" customWidth="1"/>
    <col min="12048" max="12048" width="9.140625" style="75"/>
    <col min="12049" max="12049" width="11.140625" style="75" customWidth="1"/>
    <col min="12050" max="12050" width="11.42578125" style="75" customWidth="1"/>
    <col min="12051" max="12051" width="9.140625" style="75"/>
    <col min="12052" max="12052" width="11.140625" style="75" customWidth="1"/>
    <col min="12053" max="12053" width="11.42578125" style="75" customWidth="1"/>
    <col min="12054" max="12054" width="9.140625" style="75"/>
    <col min="12055" max="12055" width="11.140625" style="75" customWidth="1"/>
    <col min="12056" max="12056" width="11.42578125" style="75" customWidth="1"/>
    <col min="12057" max="12289" width="9.140625" style="75"/>
    <col min="12290" max="12290" width="11.140625" style="75" customWidth="1"/>
    <col min="12291" max="12291" width="53" style="75" customWidth="1"/>
    <col min="12292" max="12292" width="11.42578125" style="75" bestFit="1" customWidth="1"/>
    <col min="12293" max="12293" width="11" style="75" customWidth="1"/>
    <col min="12294" max="12294" width="10.5703125" style="75" customWidth="1"/>
    <col min="12295" max="12295" width="9.140625" style="75"/>
    <col min="12296" max="12296" width="11.5703125" style="75" customWidth="1"/>
    <col min="12297" max="12297" width="11.140625" style="75" customWidth="1"/>
    <col min="12298" max="12298" width="9.140625" style="75"/>
    <col min="12299" max="12299" width="11.42578125" style="75" customWidth="1"/>
    <col min="12300" max="12303" width="12.140625" style="75" customWidth="1"/>
    <col min="12304" max="12304" width="9.140625" style="75"/>
    <col min="12305" max="12305" width="11.140625" style="75" customWidth="1"/>
    <col min="12306" max="12306" width="11.42578125" style="75" customWidth="1"/>
    <col min="12307" max="12307" width="9.140625" style="75"/>
    <col min="12308" max="12308" width="11.140625" style="75" customWidth="1"/>
    <col min="12309" max="12309" width="11.42578125" style="75" customWidth="1"/>
    <col min="12310" max="12310" width="9.140625" style="75"/>
    <col min="12311" max="12311" width="11.140625" style="75" customWidth="1"/>
    <col min="12312" max="12312" width="11.42578125" style="75" customWidth="1"/>
    <col min="12313" max="12545" width="9.140625" style="75"/>
    <col min="12546" max="12546" width="11.140625" style="75" customWidth="1"/>
    <col min="12547" max="12547" width="53" style="75" customWidth="1"/>
    <col min="12548" max="12548" width="11.42578125" style="75" bestFit="1" customWidth="1"/>
    <col min="12549" max="12549" width="11" style="75" customWidth="1"/>
    <col min="12550" max="12550" width="10.5703125" style="75" customWidth="1"/>
    <col min="12551" max="12551" width="9.140625" style="75"/>
    <col min="12552" max="12552" width="11.5703125" style="75" customWidth="1"/>
    <col min="12553" max="12553" width="11.140625" style="75" customWidth="1"/>
    <col min="12554" max="12554" width="9.140625" style="75"/>
    <col min="12555" max="12555" width="11.42578125" style="75" customWidth="1"/>
    <col min="12556" max="12559" width="12.140625" style="75" customWidth="1"/>
    <col min="12560" max="12560" width="9.140625" style="75"/>
    <col min="12561" max="12561" width="11.140625" style="75" customWidth="1"/>
    <col min="12562" max="12562" width="11.42578125" style="75" customWidth="1"/>
    <col min="12563" max="12563" width="9.140625" style="75"/>
    <col min="12564" max="12564" width="11.140625" style="75" customWidth="1"/>
    <col min="12565" max="12565" width="11.42578125" style="75" customWidth="1"/>
    <col min="12566" max="12566" width="9.140625" style="75"/>
    <col min="12567" max="12567" width="11.140625" style="75" customWidth="1"/>
    <col min="12568" max="12568" width="11.42578125" style="75" customWidth="1"/>
    <col min="12569" max="12801" width="9.140625" style="75"/>
    <col min="12802" max="12802" width="11.140625" style="75" customWidth="1"/>
    <col min="12803" max="12803" width="53" style="75" customWidth="1"/>
    <col min="12804" max="12804" width="11.42578125" style="75" bestFit="1" customWidth="1"/>
    <col min="12805" max="12805" width="11" style="75" customWidth="1"/>
    <col min="12806" max="12806" width="10.5703125" style="75" customWidth="1"/>
    <col min="12807" max="12807" width="9.140625" style="75"/>
    <col min="12808" max="12808" width="11.5703125" style="75" customWidth="1"/>
    <col min="12809" max="12809" width="11.140625" style="75" customWidth="1"/>
    <col min="12810" max="12810" width="9.140625" style="75"/>
    <col min="12811" max="12811" width="11.42578125" style="75" customWidth="1"/>
    <col min="12812" max="12815" width="12.140625" style="75" customWidth="1"/>
    <col min="12816" max="12816" width="9.140625" style="75"/>
    <col min="12817" max="12817" width="11.140625" style="75" customWidth="1"/>
    <col min="12818" max="12818" width="11.42578125" style="75" customWidth="1"/>
    <col min="12819" max="12819" width="9.140625" style="75"/>
    <col min="12820" max="12820" width="11.140625" style="75" customWidth="1"/>
    <col min="12821" max="12821" width="11.42578125" style="75" customWidth="1"/>
    <col min="12822" max="12822" width="9.140625" style="75"/>
    <col min="12823" max="12823" width="11.140625" style="75" customWidth="1"/>
    <col min="12824" max="12824" width="11.42578125" style="75" customWidth="1"/>
    <col min="12825" max="13057" width="9.140625" style="75"/>
    <col min="13058" max="13058" width="11.140625" style="75" customWidth="1"/>
    <col min="13059" max="13059" width="53" style="75" customWidth="1"/>
    <col min="13060" max="13060" width="11.42578125" style="75" bestFit="1" customWidth="1"/>
    <col min="13061" max="13061" width="11" style="75" customWidth="1"/>
    <col min="13062" max="13062" width="10.5703125" style="75" customWidth="1"/>
    <col min="13063" max="13063" width="9.140625" style="75"/>
    <col min="13064" max="13064" width="11.5703125" style="75" customWidth="1"/>
    <col min="13065" max="13065" width="11.140625" style="75" customWidth="1"/>
    <col min="13066" max="13066" width="9.140625" style="75"/>
    <col min="13067" max="13067" width="11.42578125" style="75" customWidth="1"/>
    <col min="13068" max="13071" width="12.140625" style="75" customWidth="1"/>
    <col min="13072" max="13072" width="9.140625" style="75"/>
    <col min="13073" max="13073" width="11.140625" style="75" customWidth="1"/>
    <col min="13074" max="13074" width="11.42578125" style="75" customWidth="1"/>
    <col min="13075" max="13075" width="9.140625" style="75"/>
    <col min="13076" max="13076" width="11.140625" style="75" customWidth="1"/>
    <col min="13077" max="13077" width="11.42578125" style="75" customWidth="1"/>
    <col min="13078" max="13078" width="9.140625" style="75"/>
    <col min="13079" max="13079" width="11.140625" style="75" customWidth="1"/>
    <col min="13080" max="13080" width="11.42578125" style="75" customWidth="1"/>
    <col min="13081" max="13313" width="9.140625" style="75"/>
    <col min="13314" max="13314" width="11.140625" style="75" customWidth="1"/>
    <col min="13315" max="13315" width="53" style="75" customWidth="1"/>
    <col min="13316" max="13316" width="11.42578125" style="75" bestFit="1" customWidth="1"/>
    <col min="13317" max="13317" width="11" style="75" customWidth="1"/>
    <col min="13318" max="13318" width="10.5703125" style="75" customWidth="1"/>
    <col min="13319" max="13319" width="9.140625" style="75"/>
    <col min="13320" max="13320" width="11.5703125" style="75" customWidth="1"/>
    <col min="13321" max="13321" width="11.140625" style="75" customWidth="1"/>
    <col min="13322" max="13322" width="9.140625" style="75"/>
    <col min="13323" max="13323" width="11.42578125" style="75" customWidth="1"/>
    <col min="13324" max="13327" width="12.140625" style="75" customWidth="1"/>
    <col min="13328" max="13328" width="9.140625" style="75"/>
    <col min="13329" max="13329" width="11.140625" style="75" customWidth="1"/>
    <col min="13330" max="13330" width="11.42578125" style="75" customWidth="1"/>
    <col min="13331" max="13331" width="9.140625" style="75"/>
    <col min="13332" max="13332" width="11.140625" style="75" customWidth="1"/>
    <col min="13333" max="13333" width="11.42578125" style="75" customWidth="1"/>
    <col min="13334" max="13334" width="9.140625" style="75"/>
    <col min="13335" max="13335" width="11.140625" style="75" customWidth="1"/>
    <col min="13336" max="13336" width="11.42578125" style="75" customWidth="1"/>
    <col min="13337" max="13569" width="9.140625" style="75"/>
    <col min="13570" max="13570" width="11.140625" style="75" customWidth="1"/>
    <col min="13571" max="13571" width="53" style="75" customWidth="1"/>
    <col min="13572" max="13572" width="11.42578125" style="75" bestFit="1" customWidth="1"/>
    <col min="13573" max="13573" width="11" style="75" customWidth="1"/>
    <col min="13574" max="13574" width="10.5703125" style="75" customWidth="1"/>
    <col min="13575" max="13575" width="9.140625" style="75"/>
    <col min="13576" max="13576" width="11.5703125" style="75" customWidth="1"/>
    <col min="13577" max="13577" width="11.140625" style="75" customWidth="1"/>
    <col min="13578" max="13578" width="9.140625" style="75"/>
    <col min="13579" max="13579" width="11.42578125" style="75" customWidth="1"/>
    <col min="13580" max="13583" width="12.140625" style="75" customWidth="1"/>
    <col min="13584" max="13584" width="9.140625" style="75"/>
    <col min="13585" max="13585" width="11.140625" style="75" customWidth="1"/>
    <col min="13586" max="13586" width="11.42578125" style="75" customWidth="1"/>
    <col min="13587" max="13587" width="9.140625" style="75"/>
    <col min="13588" max="13588" width="11.140625" style="75" customWidth="1"/>
    <col min="13589" max="13589" width="11.42578125" style="75" customWidth="1"/>
    <col min="13590" max="13590" width="9.140625" style="75"/>
    <col min="13591" max="13591" width="11.140625" style="75" customWidth="1"/>
    <col min="13592" max="13592" width="11.42578125" style="75" customWidth="1"/>
    <col min="13593" max="13825" width="9.140625" style="75"/>
    <col min="13826" max="13826" width="11.140625" style="75" customWidth="1"/>
    <col min="13827" max="13827" width="53" style="75" customWidth="1"/>
    <col min="13828" max="13828" width="11.42578125" style="75" bestFit="1" customWidth="1"/>
    <col min="13829" max="13829" width="11" style="75" customWidth="1"/>
    <col min="13830" max="13830" width="10.5703125" style="75" customWidth="1"/>
    <col min="13831" max="13831" width="9.140625" style="75"/>
    <col min="13832" max="13832" width="11.5703125" style="75" customWidth="1"/>
    <col min="13833" max="13833" width="11.140625" style="75" customWidth="1"/>
    <col min="13834" max="13834" width="9.140625" style="75"/>
    <col min="13835" max="13835" width="11.42578125" style="75" customWidth="1"/>
    <col min="13836" max="13839" width="12.140625" style="75" customWidth="1"/>
    <col min="13840" max="13840" width="9.140625" style="75"/>
    <col min="13841" max="13841" width="11.140625" style="75" customWidth="1"/>
    <col min="13842" max="13842" width="11.42578125" style="75" customWidth="1"/>
    <col min="13843" max="13843" width="9.140625" style="75"/>
    <col min="13844" max="13844" width="11.140625" style="75" customWidth="1"/>
    <col min="13845" max="13845" width="11.42578125" style="75" customWidth="1"/>
    <col min="13846" max="13846" width="9.140625" style="75"/>
    <col min="13847" max="13847" width="11.140625" style="75" customWidth="1"/>
    <col min="13848" max="13848" width="11.42578125" style="75" customWidth="1"/>
    <col min="13849" max="14081" width="9.140625" style="75"/>
    <col min="14082" max="14082" width="11.140625" style="75" customWidth="1"/>
    <col min="14083" max="14083" width="53" style="75" customWidth="1"/>
    <col min="14084" max="14084" width="11.42578125" style="75" bestFit="1" customWidth="1"/>
    <col min="14085" max="14085" width="11" style="75" customWidth="1"/>
    <col min="14086" max="14086" width="10.5703125" style="75" customWidth="1"/>
    <col min="14087" max="14087" width="9.140625" style="75"/>
    <col min="14088" max="14088" width="11.5703125" style="75" customWidth="1"/>
    <col min="14089" max="14089" width="11.140625" style="75" customWidth="1"/>
    <col min="14090" max="14090" width="9.140625" style="75"/>
    <col min="14091" max="14091" width="11.42578125" style="75" customWidth="1"/>
    <col min="14092" max="14095" width="12.140625" style="75" customWidth="1"/>
    <col min="14096" max="14096" width="9.140625" style="75"/>
    <col min="14097" max="14097" width="11.140625" style="75" customWidth="1"/>
    <col min="14098" max="14098" width="11.42578125" style="75" customWidth="1"/>
    <col min="14099" max="14099" width="9.140625" style="75"/>
    <col min="14100" max="14100" width="11.140625" style="75" customWidth="1"/>
    <col min="14101" max="14101" width="11.42578125" style="75" customWidth="1"/>
    <col min="14102" max="14102" width="9.140625" style="75"/>
    <col min="14103" max="14103" width="11.140625" style="75" customWidth="1"/>
    <col min="14104" max="14104" width="11.42578125" style="75" customWidth="1"/>
    <col min="14105" max="14337" width="9.140625" style="75"/>
    <col min="14338" max="14338" width="11.140625" style="75" customWidth="1"/>
    <col min="14339" max="14339" width="53" style="75" customWidth="1"/>
    <col min="14340" max="14340" width="11.42578125" style="75" bestFit="1" customWidth="1"/>
    <col min="14341" max="14341" width="11" style="75" customWidth="1"/>
    <col min="14342" max="14342" width="10.5703125" style="75" customWidth="1"/>
    <col min="14343" max="14343" width="9.140625" style="75"/>
    <col min="14344" max="14344" width="11.5703125" style="75" customWidth="1"/>
    <col min="14345" max="14345" width="11.140625" style="75" customWidth="1"/>
    <col min="14346" max="14346" width="9.140625" style="75"/>
    <col min="14347" max="14347" width="11.42578125" style="75" customWidth="1"/>
    <col min="14348" max="14351" width="12.140625" style="75" customWidth="1"/>
    <col min="14352" max="14352" width="9.140625" style="75"/>
    <col min="14353" max="14353" width="11.140625" style="75" customWidth="1"/>
    <col min="14354" max="14354" width="11.42578125" style="75" customWidth="1"/>
    <col min="14355" max="14355" width="9.140625" style="75"/>
    <col min="14356" max="14356" width="11.140625" style="75" customWidth="1"/>
    <col min="14357" max="14357" width="11.42578125" style="75" customWidth="1"/>
    <col min="14358" max="14358" width="9.140625" style="75"/>
    <col min="14359" max="14359" width="11.140625" style="75" customWidth="1"/>
    <col min="14360" max="14360" width="11.42578125" style="75" customWidth="1"/>
    <col min="14361" max="14593" width="9.140625" style="75"/>
    <col min="14594" max="14594" width="11.140625" style="75" customWidth="1"/>
    <col min="14595" max="14595" width="53" style="75" customWidth="1"/>
    <col min="14596" max="14596" width="11.42578125" style="75" bestFit="1" customWidth="1"/>
    <col min="14597" max="14597" width="11" style="75" customWidth="1"/>
    <col min="14598" max="14598" width="10.5703125" style="75" customWidth="1"/>
    <col min="14599" max="14599" width="9.140625" style="75"/>
    <col min="14600" max="14600" width="11.5703125" style="75" customWidth="1"/>
    <col min="14601" max="14601" width="11.140625" style="75" customWidth="1"/>
    <col min="14602" max="14602" width="9.140625" style="75"/>
    <col min="14603" max="14603" width="11.42578125" style="75" customWidth="1"/>
    <col min="14604" max="14607" width="12.140625" style="75" customWidth="1"/>
    <col min="14608" max="14608" width="9.140625" style="75"/>
    <col min="14609" max="14609" width="11.140625" style="75" customWidth="1"/>
    <col min="14610" max="14610" width="11.42578125" style="75" customWidth="1"/>
    <col min="14611" max="14611" width="9.140625" style="75"/>
    <col min="14612" max="14612" width="11.140625" style="75" customWidth="1"/>
    <col min="14613" max="14613" width="11.42578125" style="75" customWidth="1"/>
    <col min="14614" max="14614" width="9.140625" style="75"/>
    <col min="14615" max="14615" width="11.140625" style="75" customWidth="1"/>
    <col min="14616" max="14616" width="11.42578125" style="75" customWidth="1"/>
    <col min="14617" max="14849" width="9.140625" style="75"/>
    <col min="14850" max="14850" width="11.140625" style="75" customWidth="1"/>
    <col min="14851" max="14851" width="53" style="75" customWidth="1"/>
    <col min="14852" max="14852" width="11.42578125" style="75" bestFit="1" customWidth="1"/>
    <col min="14853" max="14853" width="11" style="75" customWidth="1"/>
    <col min="14854" max="14854" width="10.5703125" style="75" customWidth="1"/>
    <col min="14855" max="14855" width="9.140625" style="75"/>
    <col min="14856" max="14856" width="11.5703125" style="75" customWidth="1"/>
    <col min="14857" max="14857" width="11.140625" style="75" customWidth="1"/>
    <col min="14858" max="14858" width="9.140625" style="75"/>
    <col min="14859" max="14859" width="11.42578125" style="75" customWidth="1"/>
    <col min="14860" max="14863" width="12.140625" style="75" customWidth="1"/>
    <col min="14864" max="14864" width="9.140625" style="75"/>
    <col min="14865" max="14865" width="11.140625" style="75" customWidth="1"/>
    <col min="14866" max="14866" width="11.42578125" style="75" customWidth="1"/>
    <col min="14867" max="14867" width="9.140625" style="75"/>
    <col min="14868" max="14868" width="11.140625" style="75" customWidth="1"/>
    <col min="14869" max="14869" width="11.42578125" style="75" customWidth="1"/>
    <col min="14870" max="14870" width="9.140625" style="75"/>
    <col min="14871" max="14871" width="11.140625" style="75" customWidth="1"/>
    <col min="14872" max="14872" width="11.42578125" style="75" customWidth="1"/>
    <col min="14873" max="15105" width="9.140625" style="75"/>
    <col min="15106" max="15106" width="11.140625" style="75" customWidth="1"/>
    <col min="15107" max="15107" width="53" style="75" customWidth="1"/>
    <col min="15108" max="15108" width="11.42578125" style="75" bestFit="1" customWidth="1"/>
    <col min="15109" max="15109" width="11" style="75" customWidth="1"/>
    <col min="15110" max="15110" width="10.5703125" style="75" customWidth="1"/>
    <col min="15111" max="15111" width="9.140625" style="75"/>
    <col min="15112" max="15112" width="11.5703125" style="75" customWidth="1"/>
    <col min="15113" max="15113" width="11.140625" style="75" customWidth="1"/>
    <col min="15114" max="15114" width="9.140625" style="75"/>
    <col min="15115" max="15115" width="11.42578125" style="75" customWidth="1"/>
    <col min="15116" max="15119" width="12.140625" style="75" customWidth="1"/>
    <col min="15120" max="15120" width="9.140625" style="75"/>
    <col min="15121" max="15121" width="11.140625" style="75" customWidth="1"/>
    <col min="15122" max="15122" width="11.42578125" style="75" customWidth="1"/>
    <col min="15123" max="15123" width="9.140625" style="75"/>
    <col min="15124" max="15124" width="11.140625" style="75" customWidth="1"/>
    <col min="15125" max="15125" width="11.42578125" style="75" customWidth="1"/>
    <col min="15126" max="15126" width="9.140625" style="75"/>
    <col min="15127" max="15127" width="11.140625" style="75" customWidth="1"/>
    <col min="15128" max="15128" width="11.42578125" style="75" customWidth="1"/>
    <col min="15129" max="15361" width="9.140625" style="75"/>
    <col min="15362" max="15362" width="11.140625" style="75" customWidth="1"/>
    <col min="15363" max="15363" width="53" style="75" customWidth="1"/>
    <col min="15364" max="15364" width="11.42578125" style="75" bestFit="1" customWidth="1"/>
    <col min="15365" max="15365" width="11" style="75" customWidth="1"/>
    <col min="15366" max="15366" width="10.5703125" style="75" customWidth="1"/>
    <col min="15367" max="15367" width="9.140625" style="75"/>
    <col min="15368" max="15368" width="11.5703125" style="75" customWidth="1"/>
    <col min="15369" max="15369" width="11.140625" style="75" customWidth="1"/>
    <col min="15370" max="15370" width="9.140625" style="75"/>
    <col min="15371" max="15371" width="11.42578125" style="75" customWidth="1"/>
    <col min="15372" max="15375" width="12.140625" style="75" customWidth="1"/>
    <col min="15376" max="15376" width="9.140625" style="75"/>
    <col min="15377" max="15377" width="11.140625" style="75" customWidth="1"/>
    <col min="15378" max="15378" width="11.42578125" style="75" customWidth="1"/>
    <col min="15379" max="15379" width="9.140625" style="75"/>
    <col min="15380" max="15380" width="11.140625" style="75" customWidth="1"/>
    <col min="15381" max="15381" width="11.42578125" style="75" customWidth="1"/>
    <col min="15382" max="15382" width="9.140625" style="75"/>
    <col min="15383" max="15383" width="11.140625" style="75" customWidth="1"/>
    <col min="15384" max="15384" width="11.42578125" style="75" customWidth="1"/>
    <col min="15385" max="15617" width="9.140625" style="75"/>
    <col min="15618" max="15618" width="11.140625" style="75" customWidth="1"/>
    <col min="15619" max="15619" width="53" style="75" customWidth="1"/>
    <col min="15620" max="15620" width="11.42578125" style="75" bestFit="1" customWidth="1"/>
    <col min="15621" max="15621" width="11" style="75" customWidth="1"/>
    <col min="15622" max="15622" width="10.5703125" style="75" customWidth="1"/>
    <col min="15623" max="15623" width="9.140625" style="75"/>
    <col min="15624" max="15624" width="11.5703125" style="75" customWidth="1"/>
    <col min="15625" max="15625" width="11.140625" style="75" customWidth="1"/>
    <col min="15626" max="15626" width="9.140625" style="75"/>
    <col min="15627" max="15627" width="11.42578125" style="75" customWidth="1"/>
    <col min="15628" max="15631" width="12.140625" style="75" customWidth="1"/>
    <col min="15632" max="15632" width="9.140625" style="75"/>
    <col min="15633" max="15633" width="11.140625" style="75" customWidth="1"/>
    <col min="15634" max="15634" width="11.42578125" style="75" customWidth="1"/>
    <col min="15635" max="15635" width="9.140625" style="75"/>
    <col min="15636" max="15636" width="11.140625" style="75" customWidth="1"/>
    <col min="15637" max="15637" width="11.42578125" style="75" customWidth="1"/>
    <col min="15638" max="15638" width="9.140625" style="75"/>
    <col min="15639" max="15639" width="11.140625" style="75" customWidth="1"/>
    <col min="15640" max="15640" width="11.42578125" style="75" customWidth="1"/>
    <col min="15641" max="15873" width="9.140625" style="75"/>
    <col min="15874" max="15874" width="11.140625" style="75" customWidth="1"/>
    <col min="15875" max="15875" width="53" style="75" customWidth="1"/>
    <col min="15876" max="15876" width="11.42578125" style="75" bestFit="1" customWidth="1"/>
    <col min="15877" max="15877" width="11" style="75" customWidth="1"/>
    <col min="15878" max="15878" width="10.5703125" style="75" customWidth="1"/>
    <col min="15879" max="15879" width="9.140625" style="75"/>
    <col min="15880" max="15880" width="11.5703125" style="75" customWidth="1"/>
    <col min="15881" max="15881" width="11.140625" style="75" customWidth="1"/>
    <col min="15882" max="15882" width="9.140625" style="75"/>
    <col min="15883" max="15883" width="11.42578125" style="75" customWidth="1"/>
    <col min="15884" max="15887" width="12.140625" style="75" customWidth="1"/>
    <col min="15888" max="15888" width="9.140625" style="75"/>
    <col min="15889" max="15889" width="11.140625" style="75" customWidth="1"/>
    <col min="15890" max="15890" width="11.42578125" style="75" customWidth="1"/>
    <col min="15891" max="15891" width="9.140625" style="75"/>
    <col min="15892" max="15892" width="11.140625" style="75" customWidth="1"/>
    <col min="15893" max="15893" width="11.42578125" style="75" customWidth="1"/>
    <col min="15894" max="15894" width="9.140625" style="75"/>
    <col min="15895" max="15895" width="11.140625" style="75" customWidth="1"/>
    <col min="15896" max="15896" width="11.42578125" style="75" customWidth="1"/>
    <col min="15897" max="16129" width="9.140625" style="75"/>
    <col min="16130" max="16130" width="11.140625" style="75" customWidth="1"/>
    <col min="16131" max="16131" width="53" style="75" customWidth="1"/>
    <col min="16132" max="16132" width="11.42578125" style="75" bestFit="1" customWidth="1"/>
    <col min="16133" max="16133" width="11" style="75" customWidth="1"/>
    <col min="16134" max="16134" width="10.5703125" style="75" customWidth="1"/>
    <col min="16135" max="16135" width="9.140625" style="75"/>
    <col min="16136" max="16136" width="11.5703125" style="75" customWidth="1"/>
    <col min="16137" max="16137" width="11.140625" style="75" customWidth="1"/>
    <col min="16138" max="16138" width="9.140625" style="75"/>
    <col min="16139" max="16139" width="11.42578125" style="75" customWidth="1"/>
    <col min="16140" max="16143" width="12.140625" style="75" customWidth="1"/>
    <col min="16144" max="16144" width="9.140625" style="75"/>
    <col min="16145" max="16145" width="11.140625" style="75" customWidth="1"/>
    <col min="16146" max="16146" width="11.42578125" style="75" customWidth="1"/>
    <col min="16147" max="16147" width="9.140625" style="75"/>
    <col min="16148" max="16148" width="11.140625" style="75" customWidth="1"/>
    <col min="16149" max="16149" width="11.42578125" style="75" customWidth="1"/>
    <col min="16150" max="16150" width="9.140625" style="75"/>
    <col min="16151" max="16151" width="11.140625" style="75" customWidth="1"/>
    <col min="16152" max="16152" width="11.42578125" style="75" customWidth="1"/>
    <col min="16153" max="16384" width="9.140625" style="75"/>
  </cols>
  <sheetData>
    <row r="1" spans="2:27" s="70" customFormat="1" ht="18.75" customHeight="1" x14ac:dyDescent="0.3">
      <c r="B1" s="3965" t="str">
        <f>[2]СПО!B1</f>
        <v>Гуманитарно-педагогическая академия (филиал) ФГАОУ ВО «КФУ им. В. И. Вернадского» в г. Ялте</v>
      </c>
      <c r="C1" s="3965"/>
      <c r="D1" s="3965"/>
      <c r="E1" s="3965"/>
      <c r="F1" s="3965"/>
      <c r="G1" s="3965"/>
      <c r="H1" s="3965"/>
      <c r="I1" s="3965"/>
      <c r="J1" s="3965"/>
      <c r="K1" s="3965"/>
      <c r="L1" s="3965"/>
      <c r="M1" s="3965"/>
      <c r="N1" s="3965"/>
      <c r="O1" s="3965"/>
      <c r="P1" s="3965"/>
      <c r="Q1" s="3965"/>
      <c r="R1" s="3965"/>
      <c r="S1" s="1565"/>
      <c r="T1" s="1565"/>
      <c r="U1" s="1565"/>
    </row>
    <row r="2" spans="2:27" s="70" customFormat="1" x14ac:dyDescent="0.3">
      <c r="B2" s="3966"/>
      <c r="C2" s="3966"/>
      <c r="D2" s="3966"/>
      <c r="E2" s="3966"/>
      <c r="F2" s="3966"/>
      <c r="G2" s="3966"/>
      <c r="H2" s="3966"/>
      <c r="I2" s="3966"/>
      <c r="J2" s="3966"/>
      <c r="K2" s="3966"/>
      <c r="L2" s="3966"/>
      <c r="M2" s="3966"/>
      <c r="N2" s="3966"/>
      <c r="O2" s="3966"/>
      <c r="P2" s="3966"/>
      <c r="Q2" s="3966"/>
      <c r="R2" s="3966"/>
      <c r="S2" s="1566"/>
      <c r="T2" s="1566"/>
      <c r="U2" s="1566"/>
    </row>
    <row r="3" spans="2:27" s="70" customFormat="1" ht="18.75" customHeight="1" x14ac:dyDescent="0.3">
      <c r="B3" s="3967" t="s">
        <v>241</v>
      </c>
      <c r="C3" s="3967"/>
      <c r="D3" s="3968" t="str">
        <f>[2]СПО!F3</f>
        <v>01.10.2020 г.</v>
      </c>
      <c r="E3" s="3968"/>
      <c r="F3" s="3969" t="s">
        <v>242</v>
      </c>
      <c r="G3" s="3969"/>
      <c r="H3" s="3969"/>
      <c r="I3" s="3969"/>
      <c r="J3" s="3969"/>
      <c r="K3" s="3969"/>
      <c r="L3" s="3969"/>
      <c r="M3" s="3969"/>
      <c r="N3" s="3969"/>
      <c r="O3" s="3969"/>
      <c r="P3" s="3969"/>
      <c r="Q3" s="3969"/>
      <c r="R3" s="3969"/>
      <c r="S3" s="1567"/>
      <c r="T3" s="1567"/>
      <c r="U3" s="1567"/>
      <c r="V3" s="231"/>
      <c r="W3" s="231"/>
      <c r="X3" s="231"/>
      <c r="Y3" s="231"/>
      <c r="Z3" s="231"/>
      <c r="AA3" s="231"/>
    </row>
    <row r="4" spans="2:27" s="70" customFormat="1" ht="19.5" thickBot="1" x14ac:dyDescent="0.35">
      <c r="B4" s="1564"/>
      <c r="C4" s="1564"/>
      <c r="F4" s="69"/>
      <c r="I4" s="69"/>
      <c r="J4" s="69"/>
      <c r="K4" s="69"/>
      <c r="L4" s="69"/>
      <c r="M4" s="69"/>
      <c r="N4" s="69"/>
      <c r="O4" s="69"/>
      <c r="R4" s="69"/>
      <c r="U4" s="69"/>
      <c r="X4" s="69"/>
    </row>
    <row r="5" spans="2:27" s="70" customFormat="1" ht="13.5" customHeight="1" thickBot="1" x14ac:dyDescent="0.35">
      <c r="B5" s="3986" t="s">
        <v>9</v>
      </c>
      <c r="C5" s="3987"/>
      <c r="D5" s="3980" t="s">
        <v>0</v>
      </c>
      <c r="E5" s="3981"/>
      <c r="F5" s="3981"/>
      <c r="G5" s="3970" t="s">
        <v>1</v>
      </c>
      <c r="H5" s="3970"/>
      <c r="I5" s="3970"/>
      <c r="J5" s="3970">
        <v>3</v>
      </c>
      <c r="K5" s="3970"/>
      <c r="L5" s="3970"/>
      <c r="M5" s="3970">
        <v>4</v>
      </c>
      <c r="N5" s="3970"/>
      <c r="O5" s="3970"/>
      <c r="P5" s="3970">
        <v>5</v>
      </c>
      <c r="Q5" s="3970"/>
      <c r="R5" s="3970"/>
      <c r="S5" s="3970">
        <v>6</v>
      </c>
      <c r="T5" s="3970"/>
      <c r="U5" s="3971"/>
      <c r="V5" s="3974" t="s">
        <v>24</v>
      </c>
      <c r="W5" s="3975"/>
      <c r="X5" s="3976"/>
    </row>
    <row r="6" spans="2:27" s="70" customFormat="1" ht="18.75" customHeight="1" thickBot="1" x14ac:dyDescent="0.35">
      <c r="B6" s="3988"/>
      <c r="C6" s="3989"/>
      <c r="D6" s="3982"/>
      <c r="E6" s="3983"/>
      <c r="F6" s="3983"/>
      <c r="G6" s="3972"/>
      <c r="H6" s="3972"/>
      <c r="I6" s="3972"/>
      <c r="J6" s="3972"/>
      <c r="K6" s="3972"/>
      <c r="L6" s="3972"/>
      <c r="M6" s="3972"/>
      <c r="N6" s="3972"/>
      <c r="O6" s="3972"/>
      <c r="P6" s="3972"/>
      <c r="Q6" s="3972"/>
      <c r="R6" s="3972"/>
      <c r="S6" s="3972"/>
      <c r="T6" s="3972"/>
      <c r="U6" s="3973"/>
      <c r="V6" s="3977"/>
      <c r="W6" s="3978"/>
      <c r="X6" s="3979"/>
    </row>
    <row r="7" spans="2:27" s="70" customFormat="1" ht="42.75" customHeight="1" thickBot="1" x14ac:dyDescent="0.35">
      <c r="B7" s="3990"/>
      <c r="C7" s="3991"/>
      <c r="D7" s="1783" t="s">
        <v>26</v>
      </c>
      <c r="E7" s="1761" t="s">
        <v>27</v>
      </c>
      <c r="F7" s="1759" t="s">
        <v>4</v>
      </c>
      <c r="G7" s="1760" t="s">
        <v>26</v>
      </c>
      <c r="H7" s="1761" t="s">
        <v>27</v>
      </c>
      <c r="I7" s="1759" t="s">
        <v>4</v>
      </c>
      <c r="J7" s="1760" t="s">
        <v>26</v>
      </c>
      <c r="K7" s="1761" t="s">
        <v>27</v>
      </c>
      <c r="L7" s="1759" t="s">
        <v>4</v>
      </c>
      <c r="M7" s="1760" t="s">
        <v>26</v>
      </c>
      <c r="N7" s="1761" t="s">
        <v>27</v>
      </c>
      <c r="O7" s="1759" t="s">
        <v>4</v>
      </c>
      <c r="P7" s="1760" t="s">
        <v>26</v>
      </c>
      <c r="Q7" s="1761" t="s">
        <v>27</v>
      </c>
      <c r="R7" s="1759" t="s">
        <v>4</v>
      </c>
      <c r="S7" s="1760" t="s">
        <v>26</v>
      </c>
      <c r="T7" s="1761" t="s">
        <v>27</v>
      </c>
      <c r="U7" s="1759" t="s">
        <v>4</v>
      </c>
      <c r="V7" s="1760" t="s">
        <v>26</v>
      </c>
      <c r="W7" s="1761" t="s">
        <v>27</v>
      </c>
      <c r="X7" s="1719" t="s">
        <v>4</v>
      </c>
    </row>
    <row r="8" spans="2:27" s="70" customFormat="1" ht="40.5" customHeight="1" thickBot="1" x14ac:dyDescent="0.35">
      <c r="B8" s="3992" t="s">
        <v>22</v>
      </c>
      <c r="C8" s="3993"/>
      <c r="D8" s="1830">
        <f t="shared" ref="D8:X8" si="0">SUM(D9:D10)</f>
        <v>24</v>
      </c>
      <c r="E8" s="1831">
        <f t="shared" si="0"/>
        <v>2</v>
      </c>
      <c r="F8" s="1832">
        <f t="shared" si="0"/>
        <v>26</v>
      </c>
      <c r="G8" s="1833">
        <f t="shared" si="0"/>
        <v>22</v>
      </c>
      <c r="H8" s="1831">
        <f t="shared" si="0"/>
        <v>0</v>
      </c>
      <c r="I8" s="1832">
        <f t="shared" si="0"/>
        <v>22</v>
      </c>
      <c r="J8" s="1833">
        <f t="shared" si="0"/>
        <v>13</v>
      </c>
      <c r="K8" s="1831">
        <f t="shared" si="0"/>
        <v>0</v>
      </c>
      <c r="L8" s="1832">
        <f t="shared" si="0"/>
        <v>13</v>
      </c>
      <c r="M8" s="1833">
        <f t="shared" si="0"/>
        <v>25</v>
      </c>
      <c r="N8" s="1831">
        <f t="shared" si="0"/>
        <v>0</v>
      </c>
      <c r="O8" s="1832">
        <f t="shared" si="0"/>
        <v>25</v>
      </c>
      <c r="P8" s="1833">
        <f t="shared" si="0"/>
        <v>22</v>
      </c>
      <c r="Q8" s="1831">
        <f t="shared" si="0"/>
        <v>0</v>
      </c>
      <c r="R8" s="1832">
        <f t="shared" si="0"/>
        <v>22</v>
      </c>
      <c r="S8" s="1833">
        <f t="shared" si="0"/>
        <v>7</v>
      </c>
      <c r="T8" s="1831">
        <f t="shared" si="0"/>
        <v>0</v>
      </c>
      <c r="U8" s="1832">
        <f t="shared" si="0"/>
        <v>7</v>
      </c>
      <c r="V8" s="1834">
        <f t="shared" si="0"/>
        <v>113</v>
      </c>
      <c r="W8" s="1835">
        <f t="shared" si="0"/>
        <v>2</v>
      </c>
      <c r="X8" s="1832">
        <f t="shared" si="0"/>
        <v>115</v>
      </c>
    </row>
    <row r="9" spans="2:27" s="74" customFormat="1" ht="41.25" customHeight="1" x14ac:dyDescent="0.2">
      <c r="B9" s="1836" t="s">
        <v>243</v>
      </c>
      <c r="C9" s="164" t="s">
        <v>325</v>
      </c>
      <c r="D9" s="1837">
        <v>14</v>
      </c>
      <c r="E9" s="1838">
        <v>0</v>
      </c>
      <c r="F9" s="1839">
        <v>14</v>
      </c>
      <c r="G9" s="1840">
        <v>15</v>
      </c>
      <c r="H9" s="1838">
        <v>0</v>
      </c>
      <c r="I9" s="1839">
        <v>15</v>
      </c>
      <c r="J9" s="1840">
        <v>6</v>
      </c>
      <c r="K9" s="1838">
        <v>0</v>
      </c>
      <c r="L9" s="1839">
        <v>6</v>
      </c>
      <c r="M9" s="1840">
        <v>16</v>
      </c>
      <c r="N9" s="1838">
        <v>0</v>
      </c>
      <c r="O9" s="1839">
        <v>16</v>
      </c>
      <c r="P9" s="1840">
        <v>14</v>
      </c>
      <c r="Q9" s="1838">
        <v>0</v>
      </c>
      <c r="R9" s="1839">
        <v>14</v>
      </c>
      <c r="S9" s="1840">
        <v>0</v>
      </c>
      <c r="T9" s="1838">
        <v>0</v>
      </c>
      <c r="U9" s="1839">
        <v>0</v>
      </c>
      <c r="V9" s="1840">
        <v>65</v>
      </c>
      <c r="W9" s="1838">
        <v>0</v>
      </c>
      <c r="X9" s="1839">
        <v>65</v>
      </c>
    </row>
    <row r="10" spans="2:27" s="74" customFormat="1" ht="33" customHeight="1" thickBot="1" x14ac:dyDescent="0.25">
      <c r="B10" s="1841" t="s">
        <v>244</v>
      </c>
      <c r="C10" s="1728" t="s">
        <v>245</v>
      </c>
      <c r="D10" s="1842">
        <v>10</v>
      </c>
      <c r="E10" s="1843">
        <v>2</v>
      </c>
      <c r="F10" s="1844">
        <v>12</v>
      </c>
      <c r="G10" s="1845">
        <v>7</v>
      </c>
      <c r="H10" s="1843">
        <v>0</v>
      </c>
      <c r="I10" s="1844">
        <v>7</v>
      </c>
      <c r="J10" s="1845">
        <v>7</v>
      </c>
      <c r="K10" s="1843">
        <v>0</v>
      </c>
      <c r="L10" s="1844">
        <v>7</v>
      </c>
      <c r="M10" s="1845">
        <v>9</v>
      </c>
      <c r="N10" s="1843">
        <v>0</v>
      </c>
      <c r="O10" s="1844">
        <v>9</v>
      </c>
      <c r="P10" s="1845">
        <v>8</v>
      </c>
      <c r="Q10" s="1843">
        <v>0</v>
      </c>
      <c r="R10" s="1844">
        <v>8</v>
      </c>
      <c r="S10" s="1845">
        <v>7</v>
      </c>
      <c r="T10" s="1843">
        <v>0</v>
      </c>
      <c r="U10" s="1844">
        <v>7</v>
      </c>
      <c r="V10" s="1845">
        <v>48</v>
      </c>
      <c r="W10" s="1843">
        <v>2</v>
      </c>
      <c r="X10" s="1844">
        <v>50</v>
      </c>
    </row>
    <row r="11" spans="2:27" s="74" customFormat="1" ht="19.5" customHeight="1" thickBot="1" x14ac:dyDescent="0.25">
      <c r="B11" s="3996" t="s">
        <v>16</v>
      </c>
      <c r="C11" s="3997"/>
      <c r="D11" s="1733">
        <f t="shared" ref="D11:X11" si="1">SUM(D9:D10)</f>
        <v>24</v>
      </c>
      <c r="E11" s="207">
        <f t="shared" si="1"/>
        <v>2</v>
      </c>
      <c r="F11" s="208">
        <f t="shared" si="1"/>
        <v>26</v>
      </c>
      <c r="G11" s="207">
        <f t="shared" si="1"/>
        <v>22</v>
      </c>
      <c r="H11" s="207">
        <f t="shared" si="1"/>
        <v>0</v>
      </c>
      <c r="I11" s="208">
        <f t="shared" si="1"/>
        <v>22</v>
      </c>
      <c r="J11" s="207">
        <f t="shared" si="1"/>
        <v>13</v>
      </c>
      <c r="K11" s="207">
        <f t="shared" si="1"/>
        <v>0</v>
      </c>
      <c r="L11" s="208">
        <f t="shared" si="1"/>
        <v>13</v>
      </c>
      <c r="M11" s="207">
        <f t="shared" si="1"/>
        <v>25</v>
      </c>
      <c r="N11" s="207">
        <f t="shared" si="1"/>
        <v>0</v>
      </c>
      <c r="O11" s="208">
        <f t="shared" si="1"/>
        <v>25</v>
      </c>
      <c r="P11" s="207">
        <f t="shared" si="1"/>
        <v>22</v>
      </c>
      <c r="Q11" s="207">
        <f t="shared" si="1"/>
        <v>0</v>
      </c>
      <c r="R11" s="208">
        <f t="shared" si="1"/>
        <v>22</v>
      </c>
      <c r="S11" s="207">
        <f t="shared" si="1"/>
        <v>7</v>
      </c>
      <c r="T11" s="207">
        <f t="shared" si="1"/>
        <v>0</v>
      </c>
      <c r="U11" s="208">
        <f t="shared" si="1"/>
        <v>7</v>
      </c>
      <c r="V11" s="1807">
        <f t="shared" si="1"/>
        <v>113</v>
      </c>
      <c r="W11" s="1808">
        <f t="shared" si="1"/>
        <v>2</v>
      </c>
      <c r="X11" s="208">
        <f t="shared" si="1"/>
        <v>115</v>
      </c>
    </row>
    <row r="12" spans="2:27" s="74" customFormat="1" ht="20.25" customHeight="1" x14ac:dyDescent="0.2">
      <c r="B12" s="3984" t="s">
        <v>23</v>
      </c>
      <c r="C12" s="3985"/>
      <c r="D12" s="1798"/>
      <c r="E12" s="198"/>
      <c r="F12" s="259"/>
      <c r="G12" s="198"/>
      <c r="H12" s="198"/>
      <c r="I12" s="259"/>
      <c r="J12" s="198"/>
      <c r="K12" s="198"/>
      <c r="L12" s="179"/>
      <c r="M12" s="198"/>
      <c r="N12" s="198"/>
      <c r="O12" s="259"/>
      <c r="P12" s="198"/>
      <c r="Q12" s="198"/>
      <c r="R12" s="259"/>
      <c r="S12" s="198"/>
      <c r="T12" s="198"/>
      <c r="U12" s="259"/>
      <c r="V12" s="198"/>
      <c r="W12" s="198"/>
      <c r="X12" s="259"/>
    </row>
    <row r="13" spans="2:27" s="74" customFormat="1" ht="38.25" customHeight="1" thickBot="1" x14ac:dyDescent="0.25">
      <c r="B13" s="4004" t="s">
        <v>11</v>
      </c>
      <c r="C13" s="4005"/>
      <c r="D13" s="1798"/>
      <c r="E13" s="198"/>
      <c r="F13" s="259"/>
      <c r="G13" s="198"/>
      <c r="H13" s="198"/>
      <c r="I13" s="259"/>
      <c r="J13" s="198"/>
      <c r="K13" s="198"/>
      <c r="L13" s="179"/>
      <c r="M13" s="198"/>
      <c r="N13" s="198"/>
      <c r="O13" s="259"/>
      <c r="P13" s="198"/>
      <c r="Q13" s="198"/>
      <c r="R13" s="259"/>
      <c r="S13" s="198"/>
      <c r="T13" s="198"/>
      <c r="U13" s="259"/>
      <c r="V13" s="198"/>
      <c r="W13" s="198"/>
      <c r="X13" s="259"/>
    </row>
    <row r="14" spans="2:27" s="74" customFormat="1" ht="28.5" customHeight="1" x14ac:dyDescent="0.2">
      <c r="B14" s="191" t="s">
        <v>243</v>
      </c>
      <c r="C14" s="164" t="s">
        <v>325</v>
      </c>
      <c r="D14" s="1837">
        <v>14</v>
      </c>
      <c r="E14" s="1838">
        <v>0</v>
      </c>
      <c r="F14" s="1839">
        <v>14</v>
      </c>
      <c r="G14" s="195">
        <v>15</v>
      </c>
      <c r="H14" s="193">
        <v>0</v>
      </c>
      <c r="I14" s="194">
        <v>15</v>
      </c>
      <c r="J14" s="195">
        <v>6</v>
      </c>
      <c r="K14" s="193">
        <v>0</v>
      </c>
      <c r="L14" s="194">
        <v>6</v>
      </c>
      <c r="M14" s="195">
        <v>15</v>
      </c>
      <c r="N14" s="193">
        <v>0</v>
      </c>
      <c r="O14" s="194">
        <v>15</v>
      </c>
      <c r="P14" s="195">
        <v>14</v>
      </c>
      <c r="Q14" s="193">
        <v>0</v>
      </c>
      <c r="R14" s="194">
        <v>14</v>
      </c>
      <c r="S14" s="195">
        <v>0</v>
      </c>
      <c r="T14" s="193">
        <v>0</v>
      </c>
      <c r="U14" s="194">
        <v>0</v>
      </c>
      <c r="V14" s="195">
        <v>64</v>
      </c>
      <c r="W14" s="193">
        <v>0</v>
      </c>
      <c r="X14" s="194">
        <v>64</v>
      </c>
    </row>
    <row r="15" spans="2:27" s="74" customFormat="1" ht="23.45" customHeight="1" thickBot="1" x14ac:dyDescent="0.25">
      <c r="B15" s="1742" t="s">
        <v>244</v>
      </c>
      <c r="C15" s="1743" t="s">
        <v>245</v>
      </c>
      <c r="D15" s="1846">
        <v>10</v>
      </c>
      <c r="E15" s="1847">
        <v>2</v>
      </c>
      <c r="F15" s="1848">
        <v>12</v>
      </c>
      <c r="G15" s="1849">
        <v>7</v>
      </c>
      <c r="H15" s="1850">
        <v>0</v>
      </c>
      <c r="I15" s="1851">
        <v>7</v>
      </c>
      <c r="J15" s="1849">
        <v>7</v>
      </c>
      <c r="K15" s="1850">
        <v>0</v>
      </c>
      <c r="L15" s="1851">
        <v>7</v>
      </c>
      <c r="M15" s="1849">
        <v>9</v>
      </c>
      <c r="N15" s="1850">
        <v>0</v>
      </c>
      <c r="O15" s="1851">
        <v>9</v>
      </c>
      <c r="P15" s="1849">
        <v>8</v>
      </c>
      <c r="Q15" s="1850">
        <v>0</v>
      </c>
      <c r="R15" s="1851">
        <v>8</v>
      </c>
      <c r="S15" s="1849">
        <v>7</v>
      </c>
      <c r="T15" s="1850">
        <v>0</v>
      </c>
      <c r="U15" s="1851">
        <v>7</v>
      </c>
      <c r="V15" s="1849">
        <v>48</v>
      </c>
      <c r="W15" s="1850">
        <v>2</v>
      </c>
      <c r="X15" s="1851">
        <v>50</v>
      </c>
    </row>
    <row r="16" spans="2:27" s="291" customFormat="1" ht="29.25" customHeight="1" thickBot="1" x14ac:dyDescent="0.25">
      <c r="B16" s="4002" t="s">
        <v>8</v>
      </c>
      <c r="C16" s="4003"/>
      <c r="D16" s="1852">
        <f t="shared" ref="D16:X16" si="2">SUM(D14:D15)</f>
        <v>24</v>
      </c>
      <c r="E16" s="1853">
        <f t="shared" si="2"/>
        <v>2</v>
      </c>
      <c r="F16" s="292">
        <f t="shared" si="2"/>
        <v>26</v>
      </c>
      <c r="G16" s="1853">
        <f t="shared" si="2"/>
        <v>22</v>
      </c>
      <c r="H16" s="1853">
        <f t="shared" si="2"/>
        <v>0</v>
      </c>
      <c r="I16" s="292">
        <f t="shared" si="2"/>
        <v>22</v>
      </c>
      <c r="J16" s="1853">
        <f t="shared" si="2"/>
        <v>13</v>
      </c>
      <c r="K16" s="1853">
        <f t="shared" si="2"/>
        <v>0</v>
      </c>
      <c r="L16" s="292">
        <f t="shared" si="2"/>
        <v>13</v>
      </c>
      <c r="M16" s="1853">
        <f t="shared" si="2"/>
        <v>24</v>
      </c>
      <c r="N16" s="1853">
        <f t="shared" si="2"/>
        <v>0</v>
      </c>
      <c r="O16" s="292">
        <f t="shared" si="2"/>
        <v>24</v>
      </c>
      <c r="P16" s="1853">
        <f t="shared" si="2"/>
        <v>22</v>
      </c>
      <c r="Q16" s="1853">
        <f t="shared" si="2"/>
        <v>0</v>
      </c>
      <c r="R16" s="292">
        <f t="shared" si="2"/>
        <v>22</v>
      </c>
      <c r="S16" s="1853">
        <f t="shared" si="2"/>
        <v>7</v>
      </c>
      <c r="T16" s="1853">
        <f t="shared" si="2"/>
        <v>0</v>
      </c>
      <c r="U16" s="292">
        <f t="shared" si="2"/>
        <v>7</v>
      </c>
      <c r="V16" s="1853">
        <f t="shared" si="2"/>
        <v>112</v>
      </c>
      <c r="W16" s="1853">
        <f t="shared" si="2"/>
        <v>2</v>
      </c>
      <c r="X16" s="292">
        <f t="shared" si="2"/>
        <v>114</v>
      </c>
    </row>
    <row r="17" spans="2:28" s="291" customFormat="1" ht="39" customHeight="1" thickBot="1" x14ac:dyDescent="0.25">
      <c r="B17" s="4006" t="s">
        <v>25</v>
      </c>
      <c r="C17" s="4007"/>
      <c r="D17" s="1854"/>
      <c r="E17" s="1855"/>
      <c r="F17" s="1856"/>
      <c r="G17" s="1855"/>
      <c r="H17" s="1855"/>
      <c r="I17" s="1856"/>
      <c r="J17" s="1855"/>
      <c r="K17" s="1855"/>
      <c r="L17" s="1856"/>
      <c r="M17" s="1855"/>
      <c r="N17" s="1855"/>
      <c r="O17" s="1856"/>
      <c r="P17" s="1855"/>
      <c r="Q17" s="1855"/>
      <c r="R17" s="1856"/>
      <c r="S17" s="1855"/>
      <c r="T17" s="1855"/>
      <c r="U17" s="1856"/>
      <c r="V17" s="1855"/>
      <c r="W17" s="1855"/>
      <c r="X17" s="1856"/>
    </row>
    <row r="18" spans="2:28" s="291" customFormat="1" ht="38.25" thickBot="1" x14ac:dyDescent="0.35">
      <c r="B18" s="1801" t="s">
        <v>243</v>
      </c>
      <c r="C18" s="1857" t="s">
        <v>325</v>
      </c>
      <c r="D18" s="1858">
        <v>0</v>
      </c>
      <c r="E18" s="1802">
        <v>0</v>
      </c>
      <c r="F18" s="668">
        <v>0</v>
      </c>
      <c r="G18" s="1803">
        <v>0</v>
      </c>
      <c r="H18" s="1802">
        <v>0</v>
      </c>
      <c r="I18" s="668">
        <v>0</v>
      </c>
      <c r="J18" s="1803">
        <v>0</v>
      </c>
      <c r="K18" s="1802">
        <v>0</v>
      </c>
      <c r="L18" s="668">
        <v>0</v>
      </c>
      <c r="M18" s="1803">
        <v>1</v>
      </c>
      <c r="N18" s="1802">
        <v>0</v>
      </c>
      <c r="O18" s="668">
        <v>1</v>
      </c>
      <c r="P18" s="1803">
        <v>0</v>
      </c>
      <c r="Q18" s="1802">
        <v>0</v>
      </c>
      <c r="R18" s="668">
        <v>0</v>
      </c>
      <c r="S18" s="1803">
        <v>0</v>
      </c>
      <c r="T18" s="1802">
        <v>0</v>
      </c>
      <c r="U18" s="668">
        <v>0</v>
      </c>
      <c r="V18" s="1803">
        <v>1</v>
      </c>
      <c r="W18" s="1802">
        <v>0</v>
      </c>
      <c r="X18" s="668">
        <v>1</v>
      </c>
    </row>
    <row r="19" spans="2:28" ht="29.25" customHeight="1" thickBot="1" x14ac:dyDescent="0.35">
      <c r="B19" s="4000" t="s">
        <v>13</v>
      </c>
      <c r="C19" s="4001"/>
      <c r="D19" s="841">
        <f t="shared" ref="D19:X19" si="3">SUM(D18:D18)</f>
        <v>0</v>
      </c>
      <c r="E19" s="547">
        <f t="shared" si="3"/>
        <v>0</v>
      </c>
      <c r="F19" s="381">
        <f t="shared" si="3"/>
        <v>0</v>
      </c>
      <c r="G19" s="1859">
        <f t="shared" si="3"/>
        <v>0</v>
      </c>
      <c r="H19" s="547">
        <f t="shared" si="3"/>
        <v>0</v>
      </c>
      <c r="I19" s="381">
        <f t="shared" si="3"/>
        <v>0</v>
      </c>
      <c r="J19" s="1859">
        <f t="shared" si="3"/>
        <v>0</v>
      </c>
      <c r="K19" s="547">
        <f t="shared" si="3"/>
        <v>0</v>
      </c>
      <c r="L19" s="381">
        <f t="shared" si="3"/>
        <v>0</v>
      </c>
      <c r="M19" s="1859">
        <f t="shared" si="3"/>
        <v>1</v>
      </c>
      <c r="N19" s="547">
        <f t="shared" si="3"/>
        <v>0</v>
      </c>
      <c r="O19" s="381">
        <f t="shared" si="3"/>
        <v>1</v>
      </c>
      <c r="P19" s="1859">
        <f t="shared" si="3"/>
        <v>0</v>
      </c>
      <c r="Q19" s="547">
        <f t="shared" si="3"/>
        <v>0</v>
      </c>
      <c r="R19" s="381">
        <f t="shared" si="3"/>
        <v>0</v>
      </c>
      <c r="S19" s="1859">
        <f t="shared" si="3"/>
        <v>0</v>
      </c>
      <c r="T19" s="547">
        <f t="shared" si="3"/>
        <v>0</v>
      </c>
      <c r="U19" s="381">
        <f t="shared" si="3"/>
        <v>0</v>
      </c>
      <c r="V19" s="1859">
        <f t="shared" si="3"/>
        <v>1</v>
      </c>
      <c r="W19" s="547">
        <f t="shared" si="3"/>
        <v>0</v>
      </c>
      <c r="X19" s="381">
        <f t="shared" si="3"/>
        <v>1</v>
      </c>
    </row>
    <row r="20" spans="2:28" ht="20.25" thickBot="1" x14ac:dyDescent="0.35">
      <c r="B20" s="3998" t="s">
        <v>10</v>
      </c>
      <c r="C20" s="3999"/>
      <c r="D20" s="1860">
        <f t="shared" ref="D20:X20" si="4">D16</f>
        <v>24</v>
      </c>
      <c r="E20" s="1861">
        <f t="shared" si="4"/>
        <v>2</v>
      </c>
      <c r="F20" s="1862">
        <f t="shared" si="4"/>
        <v>26</v>
      </c>
      <c r="G20" s="1860">
        <f t="shared" si="4"/>
        <v>22</v>
      </c>
      <c r="H20" s="1861">
        <f t="shared" si="4"/>
        <v>0</v>
      </c>
      <c r="I20" s="292">
        <f t="shared" si="4"/>
        <v>22</v>
      </c>
      <c r="J20" s="1860">
        <f t="shared" si="4"/>
        <v>13</v>
      </c>
      <c r="K20" s="1861">
        <f t="shared" si="4"/>
        <v>0</v>
      </c>
      <c r="L20" s="1862">
        <f t="shared" si="4"/>
        <v>13</v>
      </c>
      <c r="M20" s="1860">
        <f t="shared" si="4"/>
        <v>24</v>
      </c>
      <c r="N20" s="1861">
        <f t="shared" si="4"/>
        <v>0</v>
      </c>
      <c r="O20" s="292">
        <f t="shared" si="4"/>
        <v>24</v>
      </c>
      <c r="P20" s="1860">
        <f t="shared" si="4"/>
        <v>22</v>
      </c>
      <c r="Q20" s="1861">
        <f t="shared" si="4"/>
        <v>0</v>
      </c>
      <c r="R20" s="292">
        <f t="shared" si="4"/>
        <v>22</v>
      </c>
      <c r="S20" s="1860">
        <f t="shared" si="4"/>
        <v>7</v>
      </c>
      <c r="T20" s="1861">
        <f t="shared" si="4"/>
        <v>0</v>
      </c>
      <c r="U20" s="292">
        <f t="shared" si="4"/>
        <v>7</v>
      </c>
      <c r="V20" s="1860">
        <f t="shared" si="4"/>
        <v>112</v>
      </c>
      <c r="W20" s="1861">
        <f t="shared" si="4"/>
        <v>2</v>
      </c>
      <c r="X20" s="1863">
        <f t="shared" si="4"/>
        <v>114</v>
      </c>
    </row>
    <row r="21" spans="2:28" ht="33.75" customHeight="1" thickBot="1" x14ac:dyDescent="0.35">
      <c r="B21" s="3994" t="s">
        <v>17</v>
      </c>
      <c r="C21" s="3995"/>
      <c r="D21" s="1864">
        <f t="shared" ref="D21:X21" si="5">D19</f>
        <v>0</v>
      </c>
      <c r="E21" s="1865">
        <f t="shared" si="5"/>
        <v>0</v>
      </c>
      <c r="F21" s="1866">
        <f t="shared" si="5"/>
        <v>0</v>
      </c>
      <c r="G21" s="1864">
        <f t="shared" si="5"/>
        <v>0</v>
      </c>
      <c r="H21" s="1865">
        <f t="shared" si="5"/>
        <v>0</v>
      </c>
      <c r="I21" s="1866">
        <f t="shared" si="5"/>
        <v>0</v>
      </c>
      <c r="J21" s="1864">
        <f t="shared" si="5"/>
        <v>0</v>
      </c>
      <c r="K21" s="1865">
        <f t="shared" si="5"/>
        <v>0</v>
      </c>
      <c r="L21" s="1866">
        <f t="shared" si="5"/>
        <v>0</v>
      </c>
      <c r="M21" s="1864">
        <f t="shared" si="5"/>
        <v>1</v>
      </c>
      <c r="N21" s="1865">
        <f t="shared" si="5"/>
        <v>0</v>
      </c>
      <c r="O21" s="1866">
        <f t="shared" si="5"/>
        <v>1</v>
      </c>
      <c r="P21" s="1864">
        <f t="shared" si="5"/>
        <v>0</v>
      </c>
      <c r="Q21" s="1865">
        <f t="shared" si="5"/>
        <v>0</v>
      </c>
      <c r="R21" s="1866">
        <f t="shared" si="5"/>
        <v>0</v>
      </c>
      <c r="S21" s="1864">
        <f t="shared" si="5"/>
        <v>0</v>
      </c>
      <c r="T21" s="1865">
        <f t="shared" si="5"/>
        <v>0</v>
      </c>
      <c r="U21" s="1866">
        <f t="shared" si="5"/>
        <v>0</v>
      </c>
      <c r="V21" s="1867">
        <f t="shared" si="5"/>
        <v>1</v>
      </c>
      <c r="W21" s="1868">
        <f t="shared" si="5"/>
        <v>0</v>
      </c>
      <c r="X21" s="1869">
        <f t="shared" si="5"/>
        <v>1</v>
      </c>
    </row>
    <row r="22" spans="2:28" ht="23.25" thickBot="1" x14ac:dyDescent="0.35">
      <c r="B22" s="4008" t="s">
        <v>18</v>
      </c>
      <c r="C22" s="4009"/>
      <c r="D22" s="1870">
        <f t="shared" ref="D22:X22" si="6">D20+D21</f>
        <v>24</v>
      </c>
      <c r="E22" s="1871">
        <f t="shared" si="6"/>
        <v>2</v>
      </c>
      <c r="F22" s="1872">
        <f t="shared" si="6"/>
        <v>26</v>
      </c>
      <c r="G22" s="1870">
        <f t="shared" si="6"/>
        <v>22</v>
      </c>
      <c r="H22" s="1871">
        <f t="shared" si="6"/>
        <v>0</v>
      </c>
      <c r="I22" s="1872">
        <f t="shared" si="6"/>
        <v>22</v>
      </c>
      <c r="J22" s="1870">
        <f t="shared" si="6"/>
        <v>13</v>
      </c>
      <c r="K22" s="1871">
        <f t="shared" si="6"/>
        <v>0</v>
      </c>
      <c r="L22" s="1872">
        <f t="shared" si="6"/>
        <v>13</v>
      </c>
      <c r="M22" s="1870">
        <f t="shared" si="6"/>
        <v>25</v>
      </c>
      <c r="N22" s="1871">
        <f t="shared" si="6"/>
        <v>0</v>
      </c>
      <c r="O22" s="1872">
        <f t="shared" si="6"/>
        <v>25</v>
      </c>
      <c r="P22" s="1870">
        <f t="shared" si="6"/>
        <v>22</v>
      </c>
      <c r="Q22" s="1871">
        <f t="shared" si="6"/>
        <v>0</v>
      </c>
      <c r="R22" s="1872">
        <f t="shared" si="6"/>
        <v>22</v>
      </c>
      <c r="S22" s="1870">
        <f t="shared" si="6"/>
        <v>7</v>
      </c>
      <c r="T22" s="1871">
        <f t="shared" si="6"/>
        <v>0</v>
      </c>
      <c r="U22" s="1872">
        <f t="shared" si="6"/>
        <v>7</v>
      </c>
      <c r="V22" s="1873">
        <f t="shared" si="6"/>
        <v>113</v>
      </c>
      <c r="W22" s="1874">
        <f t="shared" si="6"/>
        <v>2</v>
      </c>
      <c r="X22" s="1875">
        <f t="shared" si="6"/>
        <v>115</v>
      </c>
    </row>
    <row r="24" spans="2:28" x14ac:dyDescent="0.3">
      <c r="B24" s="3876"/>
      <c r="C24" s="3876"/>
      <c r="D24" s="3876"/>
      <c r="E24" s="3876"/>
      <c r="F24" s="3876"/>
      <c r="G24" s="3876"/>
      <c r="H24" s="3876"/>
      <c r="I24" s="3876"/>
      <c r="J24" s="3876"/>
      <c r="K24" s="3876"/>
      <c r="L24" s="3876"/>
      <c r="M24" s="3876"/>
      <c r="N24" s="3876"/>
      <c r="O24" s="3876"/>
      <c r="P24" s="3876"/>
      <c r="Q24" s="3876"/>
      <c r="R24" s="3876"/>
      <c r="S24" s="3876"/>
      <c r="T24" s="3876"/>
      <c r="U24" s="3876"/>
      <c r="V24" s="3876"/>
      <c r="W24" s="3876"/>
      <c r="X24" s="78"/>
      <c r="Y24" s="78"/>
      <c r="Z24" s="78"/>
      <c r="AA24" s="70"/>
      <c r="AB24" s="70"/>
    </row>
    <row r="26" spans="2:28" x14ac:dyDescent="0.3">
      <c r="D26" s="318"/>
      <c r="E26" s="318"/>
      <c r="F26" s="318"/>
      <c r="G26" s="318"/>
      <c r="H26" s="318"/>
      <c r="I26" s="318"/>
      <c r="J26" s="318"/>
      <c r="K26" s="318"/>
      <c r="L26" s="318"/>
      <c r="M26" s="318"/>
      <c r="N26" s="318"/>
      <c r="O26" s="318"/>
      <c r="P26" s="318"/>
      <c r="Q26" s="318"/>
      <c r="R26" s="318"/>
      <c r="S26" s="318"/>
      <c r="T26" s="318"/>
      <c r="U26" s="318"/>
      <c r="V26" s="318"/>
      <c r="W26" s="318"/>
      <c r="X26" s="318"/>
    </row>
  </sheetData>
  <mergeCells count="24">
    <mergeCell ref="B24:W24"/>
    <mergeCell ref="B21:C21"/>
    <mergeCell ref="B11:C11"/>
    <mergeCell ref="B20:C20"/>
    <mergeCell ref="B19:C19"/>
    <mergeCell ref="B16:C16"/>
    <mergeCell ref="B13:C13"/>
    <mergeCell ref="B17:C17"/>
    <mergeCell ref="B22:C22"/>
    <mergeCell ref="S5:U6"/>
    <mergeCell ref="V5:X6"/>
    <mergeCell ref="D5:F6"/>
    <mergeCell ref="B12:C12"/>
    <mergeCell ref="G5:I6"/>
    <mergeCell ref="J5:L6"/>
    <mergeCell ref="M5:O6"/>
    <mergeCell ref="P5:R6"/>
    <mergeCell ref="B5:C7"/>
    <mergeCell ref="B8:C8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zoomScaleSheetLayoutView="50" workbookViewId="0">
      <selection activeCell="J25" sqref="J25"/>
    </sheetView>
  </sheetViews>
  <sheetFormatPr defaultRowHeight="18" x14ac:dyDescent="0.2"/>
  <cols>
    <col min="1" max="1" width="9.140625" style="133"/>
    <col min="2" max="2" width="16.85546875" style="133" customWidth="1"/>
    <col min="3" max="3" width="47.5703125" style="133" customWidth="1"/>
    <col min="4" max="4" width="11.42578125" style="133" bestFit="1" customWidth="1"/>
    <col min="5" max="5" width="11.42578125" style="133" customWidth="1"/>
    <col min="6" max="6" width="11.140625" style="199" customWidth="1"/>
    <col min="7" max="7" width="9.140625" style="133"/>
    <col min="8" max="8" width="11.5703125" style="133" customWidth="1"/>
    <col min="9" max="9" width="11.42578125" style="199" customWidth="1"/>
    <col min="10" max="10" width="9.140625" style="199"/>
    <col min="11" max="11" width="10.85546875" style="199" customWidth="1"/>
    <col min="12" max="15" width="11" style="199" customWidth="1"/>
    <col min="16" max="16" width="9.140625" style="133"/>
    <col min="17" max="17" width="11" style="133" customWidth="1"/>
    <col min="18" max="18" width="11" style="199" customWidth="1"/>
    <col min="19" max="19" width="9.140625" style="133"/>
    <col min="20" max="20" width="11" style="133" customWidth="1"/>
    <col min="21" max="21" width="11" style="199" customWidth="1"/>
    <col min="22" max="22" width="9.140625" style="133"/>
    <col min="23" max="23" width="11" style="133" customWidth="1"/>
    <col min="24" max="24" width="11" style="199" customWidth="1"/>
    <col min="25" max="257" width="9.140625" style="133"/>
    <col min="258" max="258" width="16.85546875" style="133" customWidth="1"/>
    <col min="259" max="259" width="47.5703125" style="133" customWidth="1"/>
    <col min="260" max="260" width="11.42578125" style="133" bestFit="1" customWidth="1"/>
    <col min="261" max="261" width="11.42578125" style="133" customWidth="1"/>
    <col min="262" max="262" width="11.140625" style="133" customWidth="1"/>
    <col min="263" max="263" width="9.140625" style="133"/>
    <col min="264" max="264" width="11.5703125" style="133" customWidth="1"/>
    <col min="265" max="265" width="11.42578125" style="133" customWidth="1"/>
    <col min="266" max="266" width="9.140625" style="133"/>
    <col min="267" max="267" width="10.85546875" style="133" customWidth="1"/>
    <col min="268" max="271" width="11" style="133" customWidth="1"/>
    <col min="272" max="272" width="9.140625" style="133"/>
    <col min="273" max="274" width="11" style="133" customWidth="1"/>
    <col min="275" max="275" width="9.140625" style="133"/>
    <col min="276" max="277" width="11" style="133" customWidth="1"/>
    <col min="278" max="278" width="9.140625" style="133"/>
    <col min="279" max="280" width="11" style="133" customWidth="1"/>
    <col min="281" max="513" width="9.140625" style="133"/>
    <col min="514" max="514" width="16.85546875" style="133" customWidth="1"/>
    <col min="515" max="515" width="47.5703125" style="133" customWidth="1"/>
    <col min="516" max="516" width="11.42578125" style="133" bestFit="1" customWidth="1"/>
    <col min="517" max="517" width="11.42578125" style="133" customWidth="1"/>
    <col min="518" max="518" width="11.140625" style="133" customWidth="1"/>
    <col min="519" max="519" width="9.140625" style="133"/>
    <col min="520" max="520" width="11.5703125" style="133" customWidth="1"/>
    <col min="521" max="521" width="11.42578125" style="133" customWidth="1"/>
    <col min="522" max="522" width="9.140625" style="133"/>
    <col min="523" max="523" width="10.85546875" style="133" customWidth="1"/>
    <col min="524" max="527" width="11" style="133" customWidth="1"/>
    <col min="528" max="528" width="9.140625" style="133"/>
    <col min="529" max="530" width="11" style="133" customWidth="1"/>
    <col min="531" max="531" width="9.140625" style="133"/>
    <col min="532" max="533" width="11" style="133" customWidth="1"/>
    <col min="534" max="534" width="9.140625" style="133"/>
    <col min="535" max="536" width="11" style="133" customWidth="1"/>
    <col min="537" max="769" width="9.140625" style="133"/>
    <col min="770" max="770" width="16.85546875" style="133" customWidth="1"/>
    <col min="771" max="771" width="47.5703125" style="133" customWidth="1"/>
    <col min="772" max="772" width="11.42578125" style="133" bestFit="1" customWidth="1"/>
    <col min="773" max="773" width="11.42578125" style="133" customWidth="1"/>
    <col min="774" max="774" width="11.140625" style="133" customWidth="1"/>
    <col min="775" max="775" width="9.140625" style="133"/>
    <col min="776" max="776" width="11.5703125" style="133" customWidth="1"/>
    <col min="777" max="777" width="11.42578125" style="133" customWidth="1"/>
    <col min="778" max="778" width="9.140625" style="133"/>
    <col min="779" max="779" width="10.85546875" style="133" customWidth="1"/>
    <col min="780" max="783" width="11" style="133" customWidth="1"/>
    <col min="784" max="784" width="9.140625" style="133"/>
    <col min="785" max="786" width="11" style="133" customWidth="1"/>
    <col min="787" max="787" width="9.140625" style="133"/>
    <col min="788" max="789" width="11" style="133" customWidth="1"/>
    <col min="790" max="790" width="9.140625" style="133"/>
    <col min="791" max="792" width="11" style="133" customWidth="1"/>
    <col min="793" max="1025" width="9.140625" style="133"/>
    <col min="1026" max="1026" width="16.85546875" style="133" customWidth="1"/>
    <col min="1027" max="1027" width="47.5703125" style="133" customWidth="1"/>
    <col min="1028" max="1028" width="11.42578125" style="133" bestFit="1" customWidth="1"/>
    <col min="1029" max="1029" width="11.42578125" style="133" customWidth="1"/>
    <col min="1030" max="1030" width="11.140625" style="133" customWidth="1"/>
    <col min="1031" max="1031" width="9.140625" style="133"/>
    <col min="1032" max="1032" width="11.5703125" style="133" customWidth="1"/>
    <col min="1033" max="1033" width="11.42578125" style="133" customWidth="1"/>
    <col min="1034" max="1034" width="9.140625" style="133"/>
    <col min="1035" max="1035" width="10.85546875" style="133" customWidth="1"/>
    <col min="1036" max="1039" width="11" style="133" customWidth="1"/>
    <col min="1040" max="1040" width="9.140625" style="133"/>
    <col min="1041" max="1042" width="11" style="133" customWidth="1"/>
    <col min="1043" max="1043" width="9.140625" style="133"/>
    <col min="1044" max="1045" width="11" style="133" customWidth="1"/>
    <col min="1046" max="1046" width="9.140625" style="133"/>
    <col min="1047" max="1048" width="11" style="133" customWidth="1"/>
    <col min="1049" max="1281" width="9.140625" style="133"/>
    <col min="1282" max="1282" width="16.85546875" style="133" customWidth="1"/>
    <col min="1283" max="1283" width="47.5703125" style="133" customWidth="1"/>
    <col min="1284" max="1284" width="11.42578125" style="133" bestFit="1" customWidth="1"/>
    <col min="1285" max="1285" width="11.42578125" style="133" customWidth="1"/>
    <col min="1286" max="1286" width="11.140625" style="133" customWidth="1"/>
    <col min="1287" max="1287" width="9.140625" style="133"/>
    <col min="1288" max="1288" width="11.5703125" style="133" customWidth="1"/>
    <col min="1289" max="1289" width="11.42578125" style="133" customWidth="1"/>
    <col min="1290" max="1290" width="9.140625" style="133"/>
    <col min="1291" max="1291" width="10.85546875" style="133" customWidth="1"/>
    <col min="1292" max="1295" width="11" style="133" customWidth="1"/>
    <col min="1296" max="1296" width="9.140625" style="133"/>
    <col min="1297" max="1298" width="11" style="133" customWidth="1"/>
    <col min="1299" max="1299" width="9.140625" style="133"/>
    <col min="1300" max="1301" width="11" style="133" customWidth="1"/>
    <col min="1302" max="1302" width="9.140625" style="133"/>
    <col min="1303" max="1304" width="11" style="133" customWidth="1"/>
    <col min="1305" max="1537" width="9.140625" style="133"/>
    <col min="1538" max="1538" width="16.85546875" style="133" customWidth="1"/>
    <col min="1539" max="1539" width="47.5703125" style="133" customWidth="1"/>
    <col min="1540" max="1540" width="11.42578125" style="133" bestFit="1" customWidth="1"/>
    <col min="1541" max="1541" width="11.42578125" style="133" customWidth="1"/>
    <col min="1542" max="1542" width="11.140625" style="133" customWidth="1"/>
    <col min="1543" max="1543" width="9.140625" style="133"/>
    <col min="1544" max="1544" width="11.5703125" style="133" customWidth="1"/>
    <col min="1545" max="1545" width="11.42578125" style="133" customWidth="1"/>
    <col min="1546" max="1546" width="9.140625" style="133"/>
    <col min="1547" max="1547" width="10.85546875" style="133" customWidth="1"/>
    <col min="1548" max="1551" width="11" style="133" customWidth="1"/>
    <col min="1552" max="1552" width="9.140625" style="133"/>
    <col min="1553" max="1554" width="11" style="133" customWidth="1"/>
    <col min="1555" max="1555" width="9.140625" style="133"/>
    <col min="1556" max="1557" width="11" style="133" customWidth="1"/>
    <col min="1558" max="1558" width="9.140625" style="133"/>
    <col min="1559" max="1560" width="11" style="133" customWidth="1"/>
    <col min="1561" max="1793" width="9.140625" style="133"/>
    <col min="1794" max="1794" width="16.85546875" style="133" customWidth="1"/>
    <col min="1795" max="1795" width="47.5703125" style="133" customWidth="1"/>
    <col min="1796" max="1796" width="11.42578125" style="133" bestFit="1" customWidth="1"/>
    <col min="1797" max="1797" width="11.42578125" style="133" customWidth="1"/>
    <col min="1798" max="1798" width="11.140625" style="133" customWidth="1"/>
    <col min="1799" max="1799" width="9.140625" style="133"/>
    <col min="1800" max="1800" width="11.5703125" style="133" customWidth="1"/>
    <col min="1801" max="1801" width="11.42578125" style="133" customWidth="1"/>
    <col min="1802" max="1802" width="9.140625" style="133"/>
    <col min="1803" max="1803" width="10.85546875" style="133" customWidth="1"/>
    <col min="1804" max="1807" width="11" style="133" customWidth="1"/>
    <col min="1808" max="1808" width="9.140625" style="133"/>
    <col min="1809" max="1810" width="11" style="133" customWidth="1"/>
    <col min="1811" max="1811" width="9.140625" style="133"/>
    <col min="1812" max="1813" width="11" style="133" customWidth="1"/>
    <col min="1814" max="1814" width="9.140625" style="133"/>
    <col min="1815" max="1816" width="11" style="133" customWidth="1"/>
    <col min="1817" max="2049" width="9.140625" style="133"/>
    <col min="2050" max="2050" width="16.85546875" style="133" customWidth="1"/>
    <col min="2051" max="2051" width="47.5703125" style="133" customWidth="1"/>
    <col min="2052" max="2052" width="11.42578125" style="133" bestFit="1" customWidth="1"/>
    <col min="2053" max="2053" width="11.42578125" style="133" customWidth="1"/>
    <col min="2054" max="2054" width="11.140625" style="133" customWidth="1"/>
    <col min="2055" max="2055" width="9.140625" style="133"/>
    <col min="2056" max="2056" width="11.5703125" style="133" customWidth="1"/>
    <col min="2057" max="2057" width="11.42578125" style="133" customWidth="1"/>
    <col min="2058" max="2058" width="9.140625" style="133"/>
    <col min="2059" max="2059" width="10.85546875" style="133" customWidth="1"/>
    <col min="2060" max="2063" width="11" style="133" customWidth="1"/>
    <col min="2064" max="2064" width="9.140625" style="133"/>
    <col min="2065" max="2066" width="11" style="133" customWidth="1"/>
    <col min="2067" max="2067" width="9.140625" style="133"/>
    <col min="2068" max="2069" width="11" style="133" customWidth="1"/>
    <col min="2070" max="2070" width="9.140625" style="133"/>
    <col min="2071" max="2072" width="11" style="133" customWidth="1"/>
    <col min="2073" max="2305" width="9.140625" style="133"/>
    <col min="2306" max="2306" width="16.85546875" style="133" customWidth="1"/>
    <col min="2307" max="2307" width="47.5703125" style="133" customWidth="1"/>
    <col min="2308" max="2308" width="11.42578125" style="133" bestFit="1" customWidth="1"/>
    <col min="2309" max="2309" width="11.42578125" style="133" customWidth="1"/>
    <col min="2310" max="2310" width="11.140625" style="133" customWidth="1"/>
    <col min="2311" max="2311" width="9.140625" style="133"/>
    <col min="2312" max="2312" width="11.5703125" style="133" customWidth="1"/>
    <col min="2313" max="2313" width="11.42578125" style="133" customWidth="1"/>
    <col min="2314" max="2314" width="9.140625" style="133"/>
    <col min="2315" max="2315" width="10.85546875" style="133" customWidth="1"/>
    <col min="2316" max="2319" width="11" style="133" customWidth="1"/>
    <col min="2320" max="2320" width="9.140625" style="133"/>
    <col min="2321" max="2322" width="11" style="133" customWidth="1"/>
    <col min="2323" max="2323" width="9.140625" style="133"/>
    <col min="2324" max="2325" width="11" style="133" customWidth="1"/>
    <col min="2326" max="2326" width="9.140625" style="133"/>
    <col min="2327" max="2328" width="11" style="133" customWidth="1"/>
    <col min="2329" max="2561" width="9.140625" style="133"/>
    <col min="2562" max="2562" width="16.85546875" style="133" customWidth="1"/>
    <col min="2563" max="2563" width="47.5703125" style="133" customWidth="1"/>
    <col min="2564" max="2564" width="11.42578125" style="133" bestFit="1" customWidth="1"/>
    <col min="2565" max="2565" width="11.42578125" style="133" customWidth="1"/>
    <col min="2566" max="2566" width="11.140625" style="133" customWidth="1"/>
    <col min="2567" max="2567" width="9.140625" style="133"/>
    <col min="2568" max="2568" width="11.5703125" style="133" customWidth="1"/>
    <col min="2569" max="2569" width="11.42578125" style="133" customWidth="1"/>
    <col min="2570" max="2570" width="9.140625" style="133"/>
    <col min="2571" max="2571" width="10.85546875" style="133" customWidth="1"/>
    <col min="2572" max="2575" width="11" style="133" customWidth="1"/>
    <col min="2576" max="2576" width="9.140625" style="133"/>
    <col min="2577" max="2578" width="11" style="133" customWidth="1"/>
    <col min="2579" max="2579" width="9.140625" style="133"/>
    <col min="2580" max="2581" width="11" style="133" customWidth="1"/>
    <col min="2582" max="2582" width="9.140625" style="133"/>
    <col min="2583" max="2584" width="11" style="133" customWidth="1"/>
    <col min="2585" max="2817" width="9.140625" style="133"/>
    <col min="2818" max="2818" width="16.85546875" style="133" customWidth="1"/>
    <col min="2819" max="2819" width="47.5703125" style="133" customWidth="1"/>
    <col min="2820" max="2820" width="11.42578125" style="133" bestFit="1" customWidth="1"/>
    <col min="2821" max="2821" width="11.42578125" style="133" customWidth="1"/>
    <col min="2822" max="2822" width="11.140625" style="133" customWidth="1"/>
    <col min="2823" max="2823" width="9.140625" style="133"/>
    <col min="2824" max="2824" width="11.5703125" style="133" customWidth="1"/>
    <col min="2825" max="2825" width="11.42578125" style="133" customWidth="1"/>
    <col min="2826" max="2826" width="9.140625" style="133"/>
    <col min="2827" max="2827" width="10.85546875" style="133" customWidth="1"/>
    <col min="2828" max="2831" width="11" style="133" customWidth="1"/>
    <col min="2832" max="2832" width="9.140625" style="133"/>
    <col min="2833" max="2834" width="11" style="133" customWidth="1"/>
    <col min="2835" max="2835" width="9.140625" style="133"/>
    <col min="2836" max="2837" width="11" style="133" customWidth="1"/>
    <col min="2838" max="2838" width="9.140625" style="133"/>
    <col min="2839" max="2840" width="11" style="133" customWidth="1"/>
    <col min="2841" max="3073" width="9.140625" style="133"/>
    <col min="3074" max="3074" width="16.85546875" style="133" customWidth="1"/>
    <col min="3075" max="3075" width="47.5703125" style="133" customWidth="1"/>
    <col min="3076" max="3076" width="11.42578125" style="133" bestFit="1" customWidth="1"/>
    <col min="3077" max="3077" width="11.42578125" style="133" customWidth="1"/>
    <col min="3078" max="3078" width="11.140625" style="133" customWidth="1"/>
    <col min="3079" max="3079" width="9.140625" style="133"/>
    <col min="3080" max="3080" width="11.5703125" style="133" customWidth="1"/>
    <col min="3081" max="3081" width="11.42578125" style="133" customWidth="1"/>
    <col min="3082" max="3082" width="9.140625" style="133"/>
    <col min="3083" max="3083" width="10.85546875" style="133" customWidth="1"/>
    <col min="3084" max="3087" width="11" style="133" customWidth="1"/>
    <col min="3088" max="3088" width="9.140625" style="133"/>
    <col min="3089" max="3090" width="11" style="133" customWidth="1"/>
    <col min="3091" max="3091" width="9.140625" style="133"/>
    <col min="3092" max="3093" width="11" style="133" customWidth="1"/>
    <col min="3094" max="3094" width="9.140625" style="133"/>
    <col min="3095" max="3096" width="11" style="133" customWidth="1"/>
    <col min="3097" max="3329" width="9.140625" style="133"/>
    <col min="3330" max="3330" width="16.85546875" style="133" customWidth="1"/>
    <col min="3331" max="3331" width="47.5703125" style="133" customWidth="1"/>
    <col min="3332" max="3332" width="11.42578125" style="133" bestFit="1" customWidth="1"/>
    <col min="3333" max="3333" width="11.42578125" style="133" customWidth="1"/>
    <col min="3334" max="3334" width="11.140625" style="133" customWidth="1"/>
    <col min="3335" max="3335" width="9.140625" style="133"/>
    <col min="3336" max="3336" width="11.5703125" style="133" customWidth="1"/>
    <col min="3337" max="3337" width="11.42578125" style="133" customWidth="1"/>
    <col min="3338" max="3338" width="9.140625" style="133"/>
    <col min="3339" max="3339" width="10.85546875" style="133" customWidth="1"/>
    <col min="3340" max="3343" width="11" style="133" customWidth="1"/>
    <col min="3344" max="3344" width="9.140625" style="133"/>
    <col min="3345" max="3346" width="11" style="133" customWidth="1"/>
    <col min="3347" max="3347" width="9.140625" style="133"/>
    <col min="3348" max="3349" width="11" style="133" customWidth="1"/>
    <col min="3350" max="3350" width="9.140625" style="133"/>
    <col min="3351" max="3352" width="11" style="133" customWidth="1"/>
    <col min="3353" max="3585" width="9.140625" style="133"/>
    <col min="3586" max="3586" width="16.85546875" style="133" customWidth="1"/>
    <col min="3587" max="3587" width="47.5703125" style="133" customWidth="1"/>
    <col min="3588" max="3588" width="11.42578125" style="133" bestFit="1" customWidth="1"/>
    <col min="3589" max="3589" width="11.42578125" style="133" customWidth="1"/>
    <col min="3590" max="3590" width="11.140625" style="133" customWidth="1"/>
    <col min="3591" max="3591" width="9.140625" style="133"/>
    <col min="3592" max="3592" width="11.5703125" style="133" customWidth="1"/>
    <col min="3593" max="3593" width="11.42578125" style="133" customWidth="1"/>
    <col min="3594" max="3594" width="9.140625" style="133"/>
    <col min="3595" max="3595" width="10.85546875" style="133" customWidth="1"/>
    <col min="3596" max="3599" width="11" style="133" customWidth="1"/>
    <col min="3600" max="3600" width="9.140625" style="133"/>
    <col min="3601" max="3602" width="11" style="133" customWidth="1"/>
    <col min="3603" max="3603" width="9.140625" style="133"/>
    <col min="3604" max="3605" width="11" style="133" customWidth="1"/>
    <col min="3606" max="3606" width="9.140625" style="133"/>
    <col min="3607" max="3608" width="11" style="133" customWidth="1"/>
    <col min="3609" max="3841" width="9.140625" style="133"/>
    <col min="3842" max="3842" width="16.85546875" style="133" customWidth="1"/>
    <col min="3843" max="3843" width="47.5703125" style="133" customWidth="1"/>
    <col min="3844" max="3844" width="11.42578125" style="133" bestFit="1" customWidth="1"/>
    <col min="3845" max="3845" width="11.42578125" style="133" customWidth="1"/>
    <col min="3846" max="3846" width="11.140625" style="133" customWidth="1"/>
    <col min="3847" max="3847" width="9.140625" style="133"/>
    <col min="3848" max="3848" width="11.5703125" style="133" customWidth="1"/>
    <col min="3849" max="3849" width="11.42578125" style="133" customWidth="1"/>
    <col min="3850" max="3850" width="9.140625" style="133"/>
    <col min="3851" max="3851" width="10.85546875" style="133" customWidth="1"/>
    <col min="3852" max="3855" width="11" style="133" customWidth="1"/>
    <col min="3856" max="3856" width="9.140625" style="133"/>
    <col min="3857" max="3858" width="11" style="133" customWidth="1"/>
    <col min="3859" max="3859" width="9.140625" style="133"/>
    <col min="3860" max="3861" width="11" style="133" customWidth="1"/>
    <col min="3862" max="3862" width="9.140625" style="133"/>
    <col min="3863" max="3864" width="11" style="133" customWidth="1"/>
    <col min="3865" max="4097" width="9.140625" style="133"/>
    <col min="4098" max="4098" width="16.85546875" style="133" customWidth="1"/>
    <col min="4099" max="4099" width="47.5703125" style="133" customWidth="1"/>
    <col min="4100" max="4100" width="11.42578125" style="133" bestFit="1" customWidth="1"/>
    <col min="4101" max="4101" width="11.42578125" style="133" customWidth="1"/>
    <col min="4102" max="4102" width="11.140625" style="133" customWidth="1"/>
    <col min="4103" max="4103" width="9.140625" style="133"/>
    <col min="4104" max="4104" width="11.5703125" style="133" customWidth="1"/>
    <col min="4105" max="4105" width="11.42578125" style="133" customWidth="1"/>
    <col min="4106" max="4106" width="9.140625" style="133"/>
    <col min="4107" max="4107" width="10.85546875" style="133" customWidth="1"/>
    <col min="4108" max="4111" width="11" style="133" customWidth="1"/>
    <col min="4112" max="4112" width="9.140625" style="133"/>
    <col min="4113" max="4114" width="11" style="133" customWidth="1"/>
    <col min="4115" max="4115" width="9.140625" style="133"/>
    <col min="4116" max="4117" width="11" style="133" customWidth="1"/>
    <col min="4118" max="4118" width="9.140625" style="133"/>
    <col min="4119" max="4120" width="11" style="133" customWidth="1"/>
    <col min="4121" max="4353" width="9.140625" style="133"/>
    <col min="4354" max="4354" width="16.85546875" style="133" customWidth="1"/>
    <col min="4355" max="4355" width="47.5703125" style="133" customWidth="1"/>
    <col min="4356" max="4356" width="11.42578125" style="133" bestFit="1" customWidth="1"/>
    <col min="4357" max="4357" width="11.42578125" style="133" customWidth="1"/>
    <col min="4358" max="4358" width="11.140625" style="133" customWidth="1"/>
    <col min="4359" max="4359" width="9.140625" style="133"/>
    <col min="4360" max="4360" width="11.5703125" style="133" customWidth="1"/>
    <col min="4361" max="4361" width="11.42578125" style="133" customWidth="1"/>
    <col min="4362" max="4362" width="9.140625" style="133"/>
    <col min="4363" max="4363" width="10.85546875" style="133" customWidth="1"/>
    <col min="4364" max="4367" width="11" style="133" customWidth="1"/>
    <col min="4368" max="4368" width="9.140625" style="133"/>
    <col min="4369" max="4370" width="11" style="133" customWidth="1"/>
    <col min="4371" max="4371" width="9.140625" style="133"/>
    <col min="4372" max="4373" width="11" style="133" customWidth="1"/>
    <col min="4374" max="4374" width="9.140625" style="133"/>
    <col min="4375" max="4376" width="11" style="133" customWidth="1"/>
    <col min="4377" max="4609" width="9.140625" style="133"/>
    <col min="4610" max="4610" width="16.85546875" style="133" customWidth="1"/>
    <col min="4611" max="4611" width="47.5703125" style="133" customWidth="1"/>
    <col min="4612" max="4612" width="11.42578125" style="133" bestFit="1" customWidth="1"/>
    <col min="4613" max="4613" width="11.42578125" style="133" customWidth="1"/>
    <col min="4614" max="4614" width="11.140625" style="133" customWidth="1"/>
    <col min="4615" max="4615" width="9.140625" style="133"/>
    <col min="4616" max="4616" width="11.5703125" style="133" customWidth="1"/>
    <col min="4617" max="4617" width="11.42578125" style="133" customWidth="1"/>
    <col min="4618" max="4618" width="9.140625" style="133"/>
    <col min="4619" max="4619" width="10.85546875" style="133" customWidth="1"/>
    <col min="4620" max="4623" width="11" style="133" customWidth="1"/>
    <col min="4624" max="4624" width="9.140625" style="133"/>
    <col min="4625" max="4626" width="11" style="133" customWidth="1"/>
    <col min="4627" max="4627" width="9.140625" style="133"/>
    <col min="4628" max="4629" width="11" style="133" customWidth="1"/>
    <col min="4630" max="4630" width="9.140625" style="133"/>
    <col min="4631" max="4632" width="11" style="133" customWidth="1"/>
    <col min="4633" max="4865" width="9.140625" style="133"/>
    <col min="4866" max="4866" width="16.85546875" style="133" customWidth="1"/>
    <col min="4867" max="4867" width="47.5703125" style="133" customWidth="1"/>
    <col min="4868" max="4868" width="11.42578125" style="133" bestFit="1" customWidth="1"/>
    <col min="4869" max="4869" width="11.42578125" style="133" customWidth="1"/>
    <col min="4870" max="4870" width="11.140625" style="133" customWidth="1"/>
    <col min="4871" max="4871" width="9.140625" style="133"/>
    <col min="4872" max="4872" width="11.5703125" style="133" customWidth="1"/>
    <col min="4873" max="4873" width="11.42578125" style="133" customWidth="1"/>
    <col min="4874" max="4874" width="9.140625" style="133"/>
    <col min="4875" max="4875" width="10.85546875" style="133" customWidth="1"/>
    <col min="4876" max="4879" width="11" style="133" customWidth="1"/>
    <col min="4880" max="4880" width="9.140625" style="133"/>
    <col min="4881" max="4882" width="11" style="133" customWidth="1"/>
    <col min="4883" max="4883" width="9.140625" style="133"/>
    <col min="4884" max="4885" width="11" style="133" customWidth="1"/>
    <col min="4886" max="4886" width="9.140625" style="133"/>
    <col min="4887" max="4888" width="11" style="133" customWidth="1"/>
    <col min="4889" max="5121" width="9.140625" style="133"/>
    <col min="5122" max="5122" width="16.85546875" style="133" customWidth="1"/>
    <col min="5123" max="5123" width="47.5703125" style="133" customWidth="1"/>
    <col min="5124" max="5124" width="11.42578125" style="133" bestFit="1" customWidth="1"/>
    <col min="5125" max="5125" width="11.42578125" style="133" customWidth="1"/>
    <col min="5126" max="5126" width="11.140625" style="133" customWidth="1"/>
    <col min="5127" max="5127" width="9.140625" style="133"/>
    <col min="5128" max="5128" width="11.5703125" style="133" customWidth="1"/>
    <col min="5129" max="5129" width="11.42578125" style="133" customWidth="1"/>
    <col min="5130" max="5130" width="9.140625" style="133"/>
    <col min="5131" max="5131" width="10.85546875" style="133" customWidth="1"/>
    <col min="5132" max="5135" width="11" style="133" customWidth="1"/>
    <col min="5136" max="5136" width="9.140625" style="133"/>
    <col min="5137" max="5138" width="11" style="133" customWidth="1"/>
    <col min="5139" max="5139" width="9.140625" style="133"/>
    <col min="5140" max="5141" width="11" style="133" customWidth="1"/>
    <col min="5142" max="5142" width="9.140625" style="133"/>
    <col min="5143" max="5144" width="11" style="133" customWidth="1"/>
    <col min="5145" max="5377" width="9.140625" style="133"/>
    <col min="5378" max="5378" width="16.85546875" style="133" customWidth="1"/>
    <col min="5379" max="5379" width="47.5703125" style="133" customWidth="1"/>
    <col min="5380" max="5380" width="11.42578125" style="133" bestFit="1" customWidth="1"/>
    <col min="5381" max="5381" width="11.42578125" style="133" customWidth="1"/>
    <col min="5382" max="5382" width="11.140625" style="133" customWidth="1"/>
    <col min="5383" max="5383" width="9.140625" style="133"/>
    <col min="5384" max="5384" width="11.5703125" style="133" customWidth="1"/>
    <col min="5385" max="5385" width="11.42578125" style="133" customWidth="1"/>
    <col min="5386" max="5386" width="9.140625" style="133"/>
    <col min="5387" max="5387" width="10.85546875" style="133" customWidth="1"/>
    <col min="5388" max="5391" width="11" style="133" customWidth="1"/>
    <col min="5392" max="5392" width="9.140625" style="133"/>
    <col min="5393" max="5394" width="11" style="133" customWidth="1"/>
    <col min="5395" max="5395" width="9.140625" style="133"/>
    <col min="5396" max="5397" width="11" style="133" customWidth="1"/>
    <col min="5398" max="5398" width="9.140625" style="133"/>
    <col min="5399" max="5400" width="11" style="133" customWidth="1"/>
    <col min="5401" max="5633" width="9.140625" style="133"/>
    <col min="5634" max="5634" width="16.85546875" style="133" customWidth="1"/>
    <col min="5635" max="5635" width="47.5703125" style="133" customWidth="1"/>
    <col min="5636" max="5636" width="11.42578125" style="133" bestFit="1" customWidth="1"/>
    <col min="5637" max="5637" width="11.42578125" style="133" customWidth="1"/>
    <col min="5638" max="5638" width="11.140625" style="133" customWidth="1"/>
    <col min="5639" max="5639" width="9.140625" style="133"/>
    <col min="5640" max="5640" width="11.5703125" style="133" customWidth="1"/>
    <col min="5641" max="5641" width="11.42578125" style="133" customWidth="1"/>
    <col min="5642" max="5642" width="9.140625" style="133"/>
    <col min="5643" max="5643" width="10.85546875" style="133" customWidth="1"/>
    <col min="5644" max="5647" width="11" style="133" customWidth="1"/>
    <col min="5648" max="5648" width="9.140625" style="133"/>
    <col min="5649" max="5650" width="11" style="133" customWidth="1"/>
    <col min="5651" max="5651" width="9.140625" style="133"/>
    <col min="5652" max="5653" width="11" style="133" customWidth="1"/>
    <col min="5654" max="5654" width="9.140625" style="133"/>
    <col min="5655" max="5656" width="11" style="133" customWidth="1"/>
    <col min="5657" max="5889" width="9.140625" style="133"/>
    <col min="5890" max="5890" width="16.85546875" style="133" customWidth="1"/>
    <col min="5891" max="5891" width="47.5703125" style="133" customWidth="1"/>
    <col min="5892" max="5892" width="11.42578125" style="133" bestFit="1" customWidth="1"/>
    <col min="5893" max="5893" width="11.42578125" style="133" customWidth="1"/>
    <col min="5894" max="5894" width="11.140625" style="133" customWidth="1"/>
    <col min="5895" max="5895" width="9.140625" style="133"/>
    <col min="5896" max="5896" width="11.5703125" style="133" customWidth="1"/>
    <col min="5897" max="5897" width="11.42578125" style="133" customWidth="1"/>
    <col min="5898" max="5898" width="9.140625" style="133"/>
    <col min="5899" max="5899" width="10.85546875" style="133" customWidth="1"/>
    <col min="5900" max="5903" width="11" style="133" customWidth="1"/>
    <col min="5904" max="5904" width="9.140625" style="133"/>
    <col min="5905" max="5906" width="11" style="133" customWidth="1"/>
    <col min="5907" max="5907" width="9.140625" style="133"/>
    <col min="5908" max="5909" width="11" style="133" customWidth="1"/>
    <col min="5910" max="5910" width="9.140625" style="133"/>
    <col min="5911" max="5912" width="11" style="133" customWidth="1"/>
    <col min="5913" max="6145" width="9.140625" style="133"/>
    <col min="6146" max="6146" width="16.85546875" style="133" customWidth="1"/>
    <col min="6147" max="6147" width="47.5703125" style="133" customWidth="1"/>
    <col min="6148" max="6148" width="11.42578125" style="133" bestFit="1" customWidth="1"/>
    <col min="6149" max="6149" width="11.42578125" style="133" customWidth="1"/>
    <col min="6150" max="6150" width="11.140625" style="133" customWidth="1"/>
    <col min="6151" max="6151" width="9.140625" style="133"/>
    <col min="6152" max="6152" width="11.5703125" style="133" customWidth="1"/>
    <col min="6153" max="6153" width="11.42578125" style="133" customWidth="1"/>
    <col min="6154" max="6154" width="9.140625" style="133"/>
    <col min="6155" max="6155" width="10.85546875" style="133" customWidth="1"/>
    <col min="6156" max="6159" width="11" style="133" customWidth="1"/>
    <col min="6160" max="6160" width="9.140625" style="133"/>
    <col min="6161" max="6162" width="11" style="133" customWidth="1"/>
    <col min="6163" max="6163" width="9.140625" style="133"/>
    <col min="6164" max="6165" width="11" style="133" customWidth="1"/>
    <col min="6166" max="6166" width="9.140625" style="133"/>
    <col min="6167" max="6168" width="11" style="133" customWidth="1"/>
    <col min="6169" max="6401" width="9.140625" style="133"/>
    <col min="6402" max="6402" width="16.85546875" style="133" customWidth="1"/>
    <col min="6403" max="6403" width="47.5703125" style="133" customWidth="1"/>
    <col min="6404" max="6404" width="11.42578125" style="133" bestFit="1" customWidth="1"/>
    <col min="6405" max="6405" width="11.42578125" style="133" customWidth="1"/>
    <col min="6406" max="6406" width="11.140625" style="133" customWidth="1"/>
    <col min="6407" max="6407" width="9.140625" style="133"/>
    <col min="6408" max="6408" width="11.5703125" style="133" customWidth="1"/>
    <col min="6409" max="6409" width="11.42578125" style="133" customWidth="1"/>
    <col min="6410" max="6410" width="9.140625" style="133"/>
    <col min="6411" max="6411" width="10.85546875" style="133" customWidth="1"/>
    <col min="6412" max="6415" width="11" style="133" customWidth="1"/>
    <col min="6416" max="6416" width="9.140625" style="133"/>
    <col min="6417" max="6418" width="11" style="133" customWidth="1"/>
    <col min="6419" max="6419" width="9.140625" style="133"/>
    <col min="6420" max="6421" width="11" style="133" customWidth="1"/>
    <col min="6422" max="6422" width="9.140625" style="133"/>
    <col min="6423" max="6424" width="11" style="133" customWidth="1"/>
    <col min="6425" max="6657" width="9.140625" style="133"/>
    <col min="6658" max="6658" width="16.85546875" style="133" customWidth="1"/>
    <col min="6659" max="6659" width="47.5703125" style="133" customWidth="1"/>
    <col min="6660" max="6660" width="11.42578125" style="133" bestFit="1" customWidth="1"/>
    <col min="6661" max="6661" width="11.42578125" style="133" customWidth="1"/>
    <col min="6662" max="6662" width="11.140625" style="133" customWidth="1"/>
    <col min="6663" max="6663" width="9.140625" style="133"/>
    <col min="6664" max="6664" width="11.5703125" style="133" customWidth="1"/>
    <col min="6665" max="6665" width="11.42578125" style="133" customWidth="1"/>
    <col min="6666" max="6666" width="9.140625" style="133"/>
    <col min="6667" max="6667" width="10.85546875" style="133" customWidth="1"/>
    <col min="6668" max="6671" width="11" style="133" customWidth="1"/>
    <col min="6672" max="6672" width="9.140625" style="133"/>
    <col min="6673" max="6674" width="11" style="133" customWidth="1"/>
    <col min="6675" max="6675" width="9.140625" style="133"/>
    <col min="6676" max="6677" width="11" style="133" customWidth="1"/>
    <col min="6678" max="6678" width="9.140625" style="133"/>
    <col min="6679" max="6680" width="11" style="133" customWidth="1"/>
    <col min="6681" max="6913" width="9.140625" style="133"/>
    <col min="6914" max="6914" width="16.85546875" style="133" customWidth="1"/>
    <col min="6915" max="6915" width="47.5703125" style="133" customWidth="1"/>
    <col min="6916" max="6916" width="11.42578125" style="133" bestFit="1" customWidth="1"/>
    <col min="6917" max="6917" width="11.42578125" style="133" customWidth="1"/>
    <col min="6918" max="6918" width="11.140625" style="133" customWidth="1"/>
    <col min="6919" max="6919" width="9.140625" style="133"/>
    <col min="6920" max="6920" width="11.5703125" style="133" customWidth="1"/>
    <col min="6921" max="6921" width="11.42578125" style="133" customWidth="1"/>
    <col min="6922" max="6922" width="9.140625" style="133"/>
    <col min="6923" max="6923" width="10.85546875" style="133" customWidth="1"/>
    <col min="6924" max="6927" width="11" style="133" customWidth="1"/>
    <col min="6928" max="6928" width="9.140625" style="133"/>
    <col min="6929" max="6930" width="11" style="133" customWidth="1"/>
    <col min="6931" max="6931" width="9.140625" style="133"/>
    <col min="6932" max="6933" width="11" style="133" customWidth="1"/>
    <col min="6934" max="6934" width="9.140625" style="133"/>
    <col min="6935" max="6936" width="11" style="133" customWidth="1"/>
    <col min="6937" max="7169" width="9.140625" style="133"/>
    <col min="7170" max="7170" width="16.85546875" style="133" customWidth="1"/>
    <col min="7171" max="7171" width="47.5703125" style="133" customWidth="1"/>
    <col min="7172" max="7172" width="11.42578125" style="133" bestFit="1" customWidth="1"/>
    <col min="7173" max="7173" width="11.42578125" style="133" customWidth="1"/>
    <col min="7174" max="7174" width="11.140625" style="133" customWidth="1"/>
    <col min="7175" max="7175" width="9.140625" style="133"/>
    <col min="7176" max="7176" width="11.5703125" style="133" customWidth="1"/>
    <col min="7177" max="7177" width="11.42578125" style="133" customWidth="1"/>
    <col min="7178" max="7178" width="9.140625" style="133"/>
    <col min="7179" max="7179" width="10.85546875" style="133" customWidth="1"/>
    <col min="7180" max="7183" width="11" style="133" customWidth="1"/>
    <col min="7184" max="7184" width="9.140625" style="133"/>
    <col min="7185" max="7186" width="11" style="133" customWidth="1"/>
    <col min="7187" max="7187" width="9.140625" style="133"/>
    <col min="7188" max="7189" width="11" style="133" customWidth="1"/>
    <col min="7190" max="7190" width="9.140625" style="133"/>
    <col min="7191" max="7192" width="11" style="133" customWidth="1"/>
    <col min="7193" max="7425" width="9.140625" style="133"/>
    <col min="7426" max="7426" width="16.85546875" style="133" customWidth="1"/>
    <col min="7427" max="7427" width="47.5703125" style="133" customWidth="1"/>
    <col min="7428" max="7428" width="11.42578125" style="133" bestFit="1" customWidth="1"/>
    <col min="7429" max="7429" width="11.42578125" style="133" customWidth="1"/>
    <col min="7430" max="7430" width="11.140625" style="133" customWidth="1"/>
    <col min="7431" max="7431" width="9.140625" style="133"/>
    <col min="7432" max="7432" width="11.5703125" style="133" customWidth="1"/>
    <col min="7433" max="7433" width="11.42578125" style="133" customWidth="1"/>
    <col min="7434" max="7434" width="9.140625" style="133"/>
    <col min="7435" max="7435" width="10.85546875" style="133" customWidth="1"/>
    <col min="7436" max="7439" width="11" style="133" customWidth="1"/>
    <col min="7440" max="7440" width="9.140625" style="133"/>
    <col min="7441" max="7442" width="11" style="133" customWidth="1"/>
    <col min="7443" max="7443" width="9.140625" style="133"/>
    <col min="7444" max="7445" width="11" style="133" customWidth="1"/>
    <col min="7446" max="7446" width="9.140625" style="133"/>
    <col min="7447" max="7448" width="11" style="133" customWidth="1"/>
    <col min="7449" max="7681" width="9.140625" style="133"/>
    <col min="7682" max="7682" width="16.85546875" style="133" customWidth="1"/>
    <col min="7683" max="7683" width="47.5703125" style="133" customWidth="1"/>
    <col min="7684" max="7684" width="11.42578125" style="133" bestFit="1" customWidth="1"/>
    <col min="7685" max="7685" width="11.42578125" style="133" customWidth="1"/>
    <col min="7686" max="7686" width="11.140625" style="133" customWidth="1"/>
    <col min="7687" max="7687" width="9.140625" style="133"/>
    <col min="7688" max="7688" width="11.5703125" style="133" customWidth="1"/>
    <col min="7689" max="7689" width="11.42578125" style="133" customWidth="1"/>
    <col min="7690" max="7690" width="9.140625" style="133"/>
    <col min="7691" max="7691" width="10.85546875" style="133" customWidth="1"/>
    <col min="7692" max="7695" width="11" style="133" customWidth="1"/>
    <col min="7696" max="7696" width="9.140625" style="133"/>
    <col min="7697" max="7698" width="11" style="133" customWidth="1"/>
    <col min="7699" max="7699" width="9.140625" style="133"/>
    <col min="7700" max="7701" width="11" style="133" customWidth="1"/>
    <col min="7702" max="7702" width="9.140625" style="133"/>
    <col min="7703" max="7704" width="11" style="133" customWidth="1"/>
    <col min="7705" max="7937" width="9.140625" style="133"/>
    <col min="7938" max="7938" width="16.85546875" style="133" customWidth="1"/>
    <col min="7939" max="7939" width="47.5703125" style="133" customWidth="1"/>
    <col min="7940" max="7940" width="11.42578125" style="133" bestFit="1" customWidth="1"/>
    <col min="7941" max="7941" width="11.42578125" style="133" customWidth="1"/>
    <col min="7942" max="7942" width="11.140625" style="133" customWidth="1"/>
    <col min="7943" max="7943" width="9.140625" style="133"/>
    <col min="7944" max="7944" width="11.5703125" style="133" customWidth="1"/>
    <col min="7945" max="7945" width="11.42578125" style="133" customWidth="1"/>
    <col min="7946" max="7946" width="9.140625" style="133"/>
    <col min="7947" max="7947" width="10.85546875" style="133" customWidth="1"/>
    <col min="7948" max="7951" width="11" style="133" customWidth="1"/>
    <col min="7952" max="7952" width="9.140625" style="133"/>
    <col min="7953" max="7954" width="11" style="133" customWidth="1"/>
    <col min="7955" max="7955" width="9.140625" style="133"/>
    <col min="7956" max="7957" width="11" style="133" customWidth="1"/>
    <col min="7958" max="7958" width="9.140625" style="133"/>
    <col min="7959" max="7960" width="11" style="133" customWidth="1"/>
    <col min="7961" max="8193" width="9.140625" style="133"/>
    <col min="8194" max="8194" width="16.85546875" style="133" customWidth="1"/>
    <col min="8195" max="8195" width="47.5703125" style="133" customWidth="1"/>
    <col min="8196" max="8196" width="11.42578125" style="133" bestFit="1" customWidth="1"/>
    <col min="8197" max="8197" width="11.42578125" style="133" customWidth="1"/>
    <col min="8198" max="8198" width="11.140625" style="133" customWidth="1"/>
    <col min="8199" max="8199" width="9.140625" style="133"/>
    <col min="8200" max="8200" width="11.5703125" style="133" customWidth="1"/>
    <col min="8201" max="8201" width="11.42578125" style="133" customWidth="1"/>
    <col min="8202" max="8202" width="9.140625" style="133"/>
    <col min="8203" max="8203" width="10.85546875" style="133" customWidth="1"/>
    <col min="8204" max="8207" width="11" style="133" customWidth="1"/>
    <col min="8208" max="8208" width="9.140625" style="133"/>
    <col min="8209" max="8210" width="11" style="133" customWidth="1"/>
    <col min="8211" max="8211" width="9.140625" style="133"/>
    <col min="8212" max="8213" width="11" style="133" customWidth="1"/>
    <col min="8214" max="8214" width="9.140625" style="133"/>
    <col min="8215" max="8216" width="11" style="133" customWidth="1"/>
    <col min="8217" max="8449" width="9.140625" style="133"/>
    <col min="8450" max="8450" width="16.85546875" style="133" customWidth="1"/>
    <col min="8451" max="8451" width="47.5703125" style="133" customWidth="1"/>
    <col min="8452" max="8452" width="11.42578125" style="133" bestFit="1" customWidth="1"/>
    <col min="8453" max="8453" width="11.42578125" style="133" customWidth="1"/>
    <col min="8454" max="8454" width="11.140625" style="133" customWidth="1"/>
    <col min="8455" max="8455" width="9.140625" style="133"/>
    <col min="8456" max="8456" width="11.5703125" style="133" customWidth="1"/>
    <col min="8457" max="8457" width="11.42578125" style="133" customWidth="1"/>
    <col min="8458" max="8458" width="9.140625" style="133"/>
    <col min="8459" max="8459" width="10.85546875" style="133" customWidth="1"/>
    <col min="8460" max="8463" width="11" style="133" customWidth="1"/>
    <col min="8464" max="8464" width="9.140625" style="133"/>
    <col min="8465" max="8466" width="11" style="133" customWidth="1"/>
    <col min="8467" max="8467" width="9.140625" style="133"/>
    <col min="8468" max="8469" width="11" style="133" customWidth="1"/>
    <col min="8470" max="8470" width="9.140625" style="133"/>
    <col min="8471" max="8472" width="11" style="133" customWidth="1"/>
    <col min="8473" max="8705" width="9.140625" style="133"/>
    <col min="8706" max="8706" width="16.85546875" style="133" customWidth="1"/>
    <col min="8707" max="8707" width="47.5703125" style="133" customWidth="1"/>
    <col min="8708" max="8708" width="11.42578125" style="133" bestFit="1" customWidth="1"/>
    <col min="8709" max="8709" width="11.42578125" style="133" customWidth="1"/>
    <col min="8710" max="8710" width="11.140625" style="133" customWidth="1"/>
    <col min="8711" max="8711" width="9.140625" style="133"/>
    <col min="8712" max="8712" width="11.5703125" style="133" customWidth="1"/>
    <col min="8713" max="8713" width="11.42578125" style="133" customWidth="1"/>
    <col min="8714" max="8714" width="9.140625" style="133"/>
    <col min="8715" max="8715" width="10.85546875" style="133" customWidth="1"/>
    <col min="8716" max="8719" width="11" style="133" customWidth="1"/>
    <col min="8720" max="8720" width="9.140625" style="133"/>
    <col min="8721" max="8722" width="11" style="133" customWidth="1"/>
    <col min="8723" max="8723" width="9.140625" style="133"/>
    <col min="8724" max="8725" width="11" style="133" customWidth="1"/>
    <col min="8726" max="8726" width="9.140625" style="133"/>
    <col min="8727" max="8728" width="11" style="133" customWidth="1"/>
    <col min="8729" max="8961" width="9.140625" style="133"/>
    <col min="8962" max="8962" width="16.85546875" style="133" customWidth="1"/>
    <col min="8963" max="8963" width="47.5703125" style="133" customWidth="1"/>
    <col min="8964" max="8964" width="11.42578125" style="133" bestFit="1" customWidth="1"/>
    <col min="8965" max="8965" width="11.42578125" style="133" customWidth="1"/>
    <col min="8966" max="8966" width="11.140625" style="133" customWidth="1"/>
    <col min="8967" max="8967" width="9.140625" style="133"/>
    <col min="8968" max="8968" width="11.5703125" style="133" customWidth="1"/>
    <col min="8969" max="8969" width="11.42578125" style="133" customWidth="1"/>
    <col min="8970" max="8970" width="9.140625" style="133"/>
    <col min="8971" max="8971" width="10.85546875" style="133" customWidth="1"/>
    <col min="8972" max="8975" width="11" style="133" customWidth="1"/>
    <col min="8976" max="8976" width="9.140625" style="133"/>
    <col min="8977" max="8978" width="11" style="133" customWidth="1"/>
    <col min="8979" max="8979" width="9.140625" style="133"/>
    <col min="8980" max="8981" width="11" style="133" customWidth="1"/>
    <col min="8982" max="8982" width="9.140625" style="133"/>
    <col min="8983" max="8984" width="11" style="133" customWidth="1"/>
    <col min="8985" max="9217" width="9.140625" style="133"/>
    <col min="9218" max="9218" width="16.85546875" style="133" customWidth="1"/>
    <col min="9219" max="9219" width="47.5703125" style="133" customWidth="1"/>
    <col min="9220" max="9220" width="11.42578125" style="133" bestFit="1" customWidth="1"/>
    <col min="9221" max="9221" width="11.42578125" style="133" customWidth="1"/>
    <col min="9222" max="9222" width="11.140625" style="133" customWidth="1"/>
    <col min="9223" max="9223" width="9.140625" style="133"/>
    <col min="9224" max="9224" width="11.5703125" style="133" customWidth="1"/>
    <col min="9225" max="9225" width="11.42578125" style="133" customWidth="1"/>
    <col min="9226" max="9226" width="9.140625" style="133"/>
    <col min="9227" max="9227" width="10.85546875" style="133" customWidth="1"/>
    <col min="9228" max="9231" width="11" style="133" customWidth="1"/>
    <col min="9232" max="9232" width="9.140625" style="133"/>
    <col min="9233" max="9234" width="11" style="133" customWidth="1"/>
    <col min="9235" max="9235" width="9.140625" style="133"/>
    <col min="9236" max="9237" width="11" style="133" customWidth="1"/>
    <col min="9238" max="9238" width="9.140625" style="133"/>
    <col min="9239" max="9240" width="11" style="133" customWidth="1"/>
    <col min="9241" max="9473" width="9.140625" style="133"/>
    <col min="9474" max="9474" width="16.85546875" style="133" customWidth="1"/>
    <col min="9475" max="9475" width="47.5703125" style="133" customWidth="1"/>
    <col min="9476" max="9476" width="11.42578125" style="133" bestFit="1" customWidth="1"/>
    <col min="9477" max="9477" width="11.42578125" style="133" customWidth="1"/>
    <col min="9478" max="9478" width="11.140625" style="133" customWidth="1"/>
    <col min="9479" max="9479" width="9.140625" style="133"/>
    <col min="9480" max="9480" width="11.5703125" style="133" customWidth="1"/>
    <col min="9481" max="9481" width="11.42578125" style="133" customWidth="1"/>
    <col min="9482" max="9482" width="9.140625" style="133"/>
    <col min="9483" max="9483" width="10.85546875" style="133" customWidth="1"/>
    <col min="9484" max="9487" width="11" style="133" customWidth="1"/>
    <col min="9488" max="9488" width="9.140625" style="133"/>
    <col min="9489" max="9490" width="11" style="133" customWidth="1"/>
    <col min="9491" max="9491" width="9.140625" style="133"/>
    <col min="9492" max="9493" width="11" style="133" customWidth="1"/>
    <col min="9494" max="9494" width="9.140625" style="133"/>
    <col min="9495" max="9496" width="11" style="133" customWidth="1"/>
    <col min="9497" max="9729" width="9.140625" style="133"/>
    <col min="9730" max="9730" width="16.85546875" style="133" customWidth="1"/>
    <col min="9731" max="9731" width="47.5703125" style="133" customWidth="1"/>
    <col min="9732" max="9732" width="11.42578125" style="133" bestFit="1" customWidth="1"/>
    <col min="9733" max="9733" width="11.42578125" style="133" customWidth="1"/>
    <col min="9734" max="9734" width="11.140625" style="133" customWidth="1"/>
    <col min="9735" max="9735" width="9.140625" style="133"/>
    <col min="9736" max="9736" width="11.5703125" style="133" customWidth="1"/>
    <col min="9737" max="9737" width="11.42578125" style="133" customWidth="1"/>
    <col min="9738" max="9738" width="9.140625" style="133"/>
    <col min="9739" max="9739" width="10.85546875" style="133" customWidth="1"/>
    <col min="9740" max="9743" width="11" style="133" customWidth="1"/>
    <col min="9744" max="9744" width="9.140625" style="133"/>
    <col min="9745" max="9746" width="11" style="133" customWidth="1"/>
    <col min="9747" max="9747" width="9.140625" style="133"/>
    <col min="9748" max="9749" width="11" style="133" customWidth="1"/>
    <col min="9750" max="9750" width="9.140625" style="133"/>
    <col min="9751" max="9752" width="11" style="133" customWidth="1"/>
    <col min="9753" max="9985" width="9.140625" style="133"/>
    <col min="9986" max="9986" width="16.85546875" style="133" customWidth="1"/>
    <col min="9987" max="9987" width="47.5703125" style="133" customWidth="1"/>
    <col min="9988" max="9988" width="11.42578125" style="133" bestFit="1" customWidth="1"/>
    <col min="9989" max="9989" width="11.42578125" style="133" customWidth="1"/>
    <col min="9990" max="9990" width="11.140625" style="133" customWidth="1"/>
    <col min="9991" max="9991" width="9.140625" style="133"/>
    <col min="9992" max="9992" width="11.5703125" style="133" customWidth="1"/>
    <col min="9993" max="9993" width="11.42578125" style="133" customWidth="1"/>
    <col min="9994" max="9994" width="9.140625" style="133"/>
    <col min="9995" max="9995" width="10.85546875" style="133" customWidth="1"/>
    <col min="9996" max="9999" width="11" style="133" customWidth="1"/>
    <col min="10000" max="10000" width="9.140625" style="133"/>
    <col min="10001" max="10002" width="11" style="133" customWidth="1"/>
    <col min="10003" max="10003" width="9.140625" style="133"/>
    <col min="10004" max="10005" width="11" style="133" customWidth="1"/>
    <col min="10006" max="10006" width="9.140625" style="133"/>
    <col min="10007" max="10008" width="11" style="133" customWidth="1"/>
    <col min="10009" max="10241" width="9.140625" style="133"/>
    <col min="10242" max="10242" width="16.85546875" style="133" customWidth="1"/>
    <col min="10243" max="10243" width="47.5703125" style="133" customWidth="1"/>
    <col min="10244" max="10244" width="11.42578125" style="133" bestFit="1" customWidth="1"/>
    <col min="10245" max="10245" width="11.42578125" style="133" customWidth="1"/>
    <col min="10246" max="10246" width="11.140625" style="133" customWidth="1"/>
    <col min="10247" max="10247" width="9.140625" style="133"/>
    <col min="10248" max="10248" width="11.5703125" style="133" customWidth="1"/>
    <col min="10249" max="10249" width="11.42578125" style="133" customWidth="1"/>
    <col min="10250" max="10250" width="9.140625" style="133"/>
    <col min="10251" max="10251" width="10.85546875" style="133" customWidth="1"/>
    <col min="10252" max="10255" width="11" style="133" customWidth="1"/>
    <col min="10256" max="10256" width="9.140625" style="133"/>
    <col min="10257" max="10258" width="11" style="133" customWidth="1"/>
    <col min="10259" max="10259" width="9.140625" style="133"/>
    <col min="10260" max="10261" width="11" style="133" customWidth="1"/>
    <col min="10262" max="10262" width="9.140625" style="133"/>
    <col min="10263" max="10264" width="11" style="133" customWidth="1"/>
    <col min="10265" max="10497" width="9.140625" style="133"/>
    <col min="10498" max="10498" width="16.85546875" style="133" customWidth="1"/>
    <col min="10499" max="10499" width="47.5703125" style="133" customWidth="1"/>
    <col min="10500" max="10500" width="11.42578125" style="133" bestFit="1" customWidth="1"/>
    <col min="10501" max="10501" width="11.42578125" style="133" customWidth="1"/>
    <col min="10502" max="10502" width="11.140625" style="133" customWidth="1"/>
    <col min="10503" max="10503" width="9.140625" style="133"/>
    <col min="10504" max="10504" width="11.5703125" style="133" customWidth="1"/>
    <col min="10505" max="10505" width="11.42578125" style="133" customWidth="1"/>
    <col min="10506" max="10506" width="9.140625" style="133"/>
    <col min="10507" max="10507" width="10.85546875" style="133" customWidth="1"/>
    <col min="10508" max="10511" width="11" style="133" customWidth="1"/>
    <col min="10512" max="10512" width="9.140625" style="133"/>
    <col min="10513" max="10514" width="11" style="133" customWidth="1"/>
    <col min="10515" max="10515" width="9.140625" style="133"/>
    <col min="10516" max="10517" width="11" style="133" customWidth="1"/>
    <col min="10518" max="10518" width="9.140625" style="133"/>
    <col min="10519" max="10520" width="11" style="133" customWidth="1"/>
    <col min="10521" max="10753" width="9.140625" style="133"/>
    <col min="10754" max="10754" width="16.85546875" style="133" customWidth="1"/>
    <col min="10755" max="10755" width="47.5703125" style="133" customWidth="1"/>
    <col min="10756" max="10756" width="11.42578125" style="133" bestFit="1" customWidth="1"/>
    <col min="10757" max="10757" width="11.42578125" style="133" customWidth="1"/>
    <col min="10758" max="10758" width="11.140625" style="133" customWidth="1"/>
    <col min="10759" max="10759" width="9.140625" style="133"/>
    <col min="10760" max="10760" width="11.5703125" style="133" customWidth="1"/>
    <col min="10761" max="10761" width="11.42578125" style="133" customWidth="1"/>
    <col min="10762" max="10762" width="9.140625" style="133"/>
    <col min="10763" max="10763" width="10.85546875" style="133" customWidth="1"/>
    <col min="10764" max="10767" width="11" style="133" customWidth="1"/>
    <col min="10768" max="10768" width="9.140625" style="133"/>
    <col min="10769" max="10770" width="11" style="133" customWidth="1"/>
    <col min="10771" max="10771" width="9.140625" style="133"/>
    <col min="10772" max="10773" width="11" style="133" customWidth="1"/>
    <col min="10774" max="10774" width="9.140625" style="133"/>
    <col min="10775" max="10776" width="11" style="133" customWidth="1"/>
    <col min="10777" max="11009" width="9.140625" style="133"/>
    <col min="11010" max="11010" width="16.85546875" style="133" customWidth="1"/>
    <col min="11011" max="11011" width="47.5703125" style="133" customWidth="1"/>
    <col min="11012" max="11012" width="11.42578125" style="133" bestFit="1" customWidth="1"/>
    <col min="11013" max="11013" width="11.42578125" style="133" customWidth="1"/>
    <col min="11014" max="11014" width="11.140625" style="133" customWidth="1"/>
    <col min="11015" max="11015" width="9.140625" style="133"/>
    <col min="11016" max="11016" width="11.5703125" style="133" customWidth="1"/>
    <col min="11017" max="11017" width="11.42578125" style="133" customWidth="1"/>
    <col min="11018" max="11018" width="9.140625" style="133"/>
    <col min="11019" max="11019" width="10.85546875" style="133" customWidth="1"/>
    <col min="11020" max="11023" width="11" style="133" customWidth="1"/>
    <col min="11024" max="11024" width="9.140625" style="133"/>
    <col min="11025" max="11026" width="11" style="133" customWidth="1"/>
    <col min="11027" max="11027" width="9.140625" style="133"/>
    <col min="11028" max="11029" width="11" style="133" customWidth="1"/>
    <col min="11030" max="11030" width="9.140625" style="133"/>
    <col min="11031" max="11032" width="11" style="133" customWidth="1"/>
    <col min="11033" max="11265" width="9.140625" style="133"/>
    <col min="11266" max="11266" width="16.85546875" style="133" customWidth="1"/>
    <col min="11267" max="11267" width="47.5703125" style="133" customWidth="1"/>
    <col min="11268" max="11268" width="11.42578125" style="133" bestFit="1" customWidth="1"/>
    <col min="11269" max="11269" width="11.42578125" style="133" customWidth="1"/>
    <col min="11270" max="11270" width="11.140625" style="133" customWidth="1"/>
    <col min="11271" max="11271" width="9.140625" style="133"/>
    <col min="11272" max="11272" width="11.5703125" style="133" customWidth="1"/>
    <col min="11273" max="11273" width="11.42578125" style="133" customWidth="1"/>
    <col min="11274" max="11274" width="9.140625" style="133"/>
    <col min="11275" max="11275" width="10.85546875" style="133" customWidth="1"/>
    <col min="11276" max="11279" width="11" style="133" customWidth="1"/>
    <col min="11280" max="11280" width="9.140625" style="133"/>
    <col min="11281" max="11282" width="11" style="133" customWidth="1"/>
    <col min="11283" max="11283" width="9.140625" style="133"/>
    <col min="11284" max="11285" width="11" style="133" customWidth="1"/>
    <col min="11286" max="11286" width="9.140625" style="133"/>
    <col min="11287" max="11288" width="11" style="133" customWidth="1"/>
    <col min="11289" max="11521" width="9.140625" style="133"/>
    <col min="11522" max="11522" width="16.85546875" style="133" customWidth="1"/>
    <col min="11523" max="11523" width="47.5703125" style="133" customWidth="1"/>
    <col min="11524" max="11524" width="11.42578125" style="133" bestFit="1" customWidth="1"/>
    <col min="11525" max="11525" width="11.42578125" style="133" customWidth="1"/>
    <col min="11526" max="11526" width="11.140625" style="133" customWidth="1"/>
    <col min="11527" max="11527" width="9.140625" style="133"/>
    <col min="11528" max="11528" width="11.5703125" style="133" customWidth="1"/>
    <col min="11529" max="11529" width="11.42578125" style="133" customWidth="1"/>
    <col min="11530" max="11530" width="9.140625" style="133"/>
    <col min="11531" max="11531" width="10.85546875" style="133" customWidth="1"/>
    <col min="11532" max="11535" width="11" style="133" customWidth="1"/>
    <col min="11536" max="11536" width="9.140625" style="133"/>
    <col min="11537" max="11538" width="11" style="133" customWidth="1"/>
    <col min="11539" max="11539" width="9.140625" style="133"/>
    <col min="11540" max="11541" width="11" style="133" customWidth="1"/>
    <col min="11542" max="11542" width="9.140625" style="133"/>
    <col min="11543" max="11544" width="11" style="133" customWidth="1"/>
    <col min="11545" max="11777" width="9.140625" style="133"/>
    <col min="11778" max="11778" width="16.85546875" style="133" customWidth="1"/>
    <col min="11779" max="11779" width="47.5703125" style="133" customWidth="1"/>
    <col min="11780" max="11780" width="11.42578125" style="133" bestFit="1" customWidth="1"/>
    <col min="11781" max="11781" width="11.42578125" style="133" customWidth="1"/>
    <col min="11782" max="11782" width="11.140625" style="133" customWidth="1"/>
    <col min="11783" max="11783" width="9.140625" style="133"/>
    <col min="11784" max="11784" width="11.5703125" style="133" customWidth="1"/>
    <col min="11785" max="11785" width="11.42578125" style="133" customWidth="1"/>
    <col min="11786" max="11786" width="9.140625" style="133"/>
    <col min="11787" max="11787" width="10.85546875" style="133" customWidth="1"/>
    <col min="11788" max="11791" width="11" style="133" customWidth="1"/>
    <col min="11792" max="11792" width="9.140625" style="133"/>
    <col min="11793" max="11794" width="11" style="133" customWidth="1"/>
    <col min="11795" max="11795" width="9.140625" style="133"/>
    <col min="11796" max="11797" width="11" style="133" customWidth="1"/>
    <col min="11798" max="11798" width="9.140625" style="133"/>
    <col min="11799" max="11800" width="11" style="133" customWidth="1"/>
    <col min="11801" max="12033" width="9.140625" style="133"/>
    <col min="12034" max="12034" width="16.85546875" style="133" customWidth="1"/>
    <col min="12035" max="12035" width="47.5703125" style="133" customWidth="1"/>
    <col min="12036" max="12036" width="11.42578125" style="133" bestFit="1" customWidth="1"/>
    <col min="12037" max="12037" width="11.42578125" style="133" customWidth="1"/>
    <col min="12038" max="12038" width="11.140625" style="133" customWidth="1"/>
    <col min="12039" max="12039" width="9.140625" style="133"/>
    <col min="12040" max="12040" width="11.5703125" style="133" customWidth="1"/>
    <col min="12041" max="12041" width="11.42578125" style="133" customWidth="1"/>
    <col min="12042" max="12042" width="9.140625" style="133"/>
    <col min="12043" max="12043" width="10.85546875" style="133" customWidth="1"/>
    <col min="12044" max="12047" width="11" style="133" customWidth="1"/>
    <col min="12048" max="12048" width="9.140625" style="133"/>
    <col min="12049" max="12050" width="11" style="133" customWidth="1"/>
    <col min="12051" max="12051" width="9.140625" style="133"/>
    <col min="12052" max="12053" width="11" style="133" customWidth="1"/>
    <col min="12054" max="12054" width="9.140625" style="133"/>
    <col min="12055" max="12056" width="11" style="133" customWidth="1"/>
    <col min="12057" max="12289" width="9.140625" style="133"/>
    <col min="12290" max="12290" width="16.85546875" style="133" customWidth="1"/>
    <col min="12291" max="12291" width="47.5703125" style="133" customWidth="1"/>
    <col min="12292" max="12292" width="11.42578125" style="133" bestFit="1" customWidth="1"/>
    <col min="12293" max="12293" width="11.42578125" style="133" customWidth="1"/>
    <col min="12294" max="12294" width="11.140625" style="133" customWidth="1"/>
    <col min="12295" max="12295" width="9.140625" style="133"/>
    <col min="12296" max="12296" width="11.5703125" style="133" customWidth="1"/>
    <col min="12297" max="12297" width="11.42578125" style="133" customWidth="1"/>
    <col min="12298" max="12298" width="9.140625" style="133"/>
    <col min="12299" max="12299" width="10.85546875" style="133" customWidth="1"/>
    <col min="12300" max="12303" width="11" style="133" customWidth="1"/>
    <col min="12304" max="12304" width="9.140625" style="133"/>
    <col min="12305" max="12306" width="11" style="133" customWidth="1"/>
    <col min="12307" max="12307" width="9.140625" style="133"/>
    <col min="12308" max="12309" width="11" style="133" customWidth="1"/>
    <col min="12310" max="12310" width="9.140625" style="133"/>
    <col min="12311" max="12312" width="11" style="133" customWidth="1"/>
    <col min="12313" max="12545" width="9.140625" style="133"/>
    <col min="12546" max="12546" width="16.85546875" style="133" customWidth="1"/>
    <col min="12547" max="12547" width="47.5703125" style="133" customWidth="1"/>
    <col min="12548" max="12548" width="11.42578125" style="133" bestFit="1" customWidth="1"/>
    <col min="12549" max="12549" width="11.42578125" style="133" customWidth="1"/>
    <col min="12550" max="12550" width="11.140625" style="133" customWidth="1"/>
    <col min="12551" max="12551" width="9.140625" style="133"/>
    <col min="12552" max="12552" width="11.5703125" style="133" customWidth="1"/>
    <col min="12553" max="12553" width="11.42578125" style="133" customWidth="1"/>
    <col min="12554" max="12554" width="9.140625" style="133"/>
    <col min="12555" max="12555" width="10.85546875" style="133" customWidth="1"/>
    <col min="12556" max="12559" width="11" style="133" customWidth="1"/>
    <col min="12560" max="12560" width="9.140625" style="133"/>
    <col min="12561" max="12562" width="11" style="133" customWidth="1"/>
    <col min="12563" max="12563" width="9.140625" style="133"/>
    <col min="12564" max="12565" width="11" style="133" customWidth="1"/>
    <col min="12566" max="12566" width="9.140625" style="133"/>
    <col min="12567" max="12568" width="11" style="133" customWidth="1"/>
    <col min="12569" max="12801" width="9.140625" style="133"/>
    <col min="12802" max="12802" width="16.85546875" style="133" customWidth="1"/>
    <col min="12803" max="12803" width="47.5703125" style="133" customWidth="1"/>
    <col min="12804" max="12804" width="11.42578125" style="133" bestFit="1" customWidth="1"/>
    <col min="12805" max="12805" width="11.42578125" style="133" customWidth="1"/>
    <col min="12806" max="12806" width="11.140625" style="133" customWidth="1"/>
    <col min="12807" max="12807" width="9.140625" style="133"/>
    <col min="12808" max="12808" width="11.5703125" style="133" customWidth="1"/>
    <col min="12809" max="12809" width="11.42578125" style="133" customWidth="1"/>
    <col min="12810" max="12810" width="9.140625" style="133"/>
    <col min="12811" max="12811" width="10.85546875" style="133" customWidth="1"/>
    <col min="12812" max="12815" width="11" style="133" customWidth="1"/>
    <col min="12816" max="12816" width="9.140625" style="133"/>
    <col min="12817" max="12818" width="11" style="133" customWidth="1"/>
    <col min="12819" max="12819" width="9.140625" style="133"/>
    <col min="12820" max="12821" width="11" style="133" customWidth="1"/>
    <col min="12822" max="12822" width="9.140625" style="133"/>
    <col min="12823" max="12824" width="11" style="133" customWidth="1"/>
    <col min="12825" max="13057" width="9.140625" style="133"/>
    <col min="13058" max="13058" width="16.85546875" style="133" customWidth="1"/>
    <col min="13059" max="13059" width="47.5703125" style="133" customWidth="1"/>
    <col min="13060" max="13060" width="11.42578125" style="133" bestFit="1" customWidth="1"/>
    <col min="13061" max="13061" width="11.42578125" style="133" customWidth="1"/>
    <col min="13062" max="13062" width="11.140625" style="133" customWidth="1"/>
    <col min="13063" max="13063" width="9.140625" style="133"/>
    <col min="13064" max="13064" width="11.5703125" style="133" customWidth="1"/>
    <col min="13065" max="13065" width="11.42578125" style="133" customWidth="1"/>
    <col min="13066" max="13066" width="9.140625" style="133"/>
    <col min="13067" max="13067" width="10.85546875" style="133" customWidth="1"/>
    <col min="13068" max="13071" width="11" style="133" customWidth="1"/>
    <col min="13072" max="13072" width="9.140625" style="133"/>
    <col min="13073" max="13074" width="11" style="133" customWidth="1"/>
    <col min="13075" max="13075" width="9.140625" style="133"/>
    <col min="13076" max="13077" width="11" style="133" customWidth="1"/>
    <col min="13078" max="13078" width="9.140625" style="133"/>
    <col min="13079" max="13080" width="11" style="133" customWidth="1"/>
    <col min="13081" max="13313" width="9.140625" style="133"/>
    <col min="13314" max="13314" width="16.85546875" style="133" customWidth="1"/>
    <col min="13315" max="13315" width="47.5703125" style="133" customWidth="1"/>
    <col min="13316" max="13316" width="11.42578125" style="133" bestFit="1" customWidth="1"/>
    <col min="13317" max="13317" width="11.42578125" style="133" customWidth="1"/>
    <col min="13318" max="13318" width="11.140625" style="133" customWidth="1"/>
    <col min="13319" max="13319" width="9.140625" style="133"/>
    <col min="13320" max="13320" width="11.5703125" style="133" customWidth="1"/>
    <col min="13321" max="13321" width="11.42578125" style="133" customWidth="1"/>
    <col min="13322" max="13322" width="9.140625" style="133"/>
    <col min="13323" max="13323" width="10.85546875" style="133" customWidth="1"/>
    <col min="13324" max="13327" width="11" style="133" customWidth="1"/>
    <col min="13328" max="13328" width="9.140625" style="133"/>
    <col min="13329" max="13330" width="11" style="133" customWidth="1"/>
    <col min="13331" max="13331" width="9.140625" style="133"/>
    <col min="13332" max="13333" width="11" style="133" customWidth="1"/>
    <col min="13334" max="13334" width="9.140625" style="133"/>
    <col min="13335" max="13336" width="11" style="133" customWidth="1"/>
    <col min="13337" max="13569" width="9.140625" style="133"/>
    <col min="13570" max="13570" width="16.85546875" style="133" customWidth="1"/>
    <col min="13571" max="13571" width="47.5703125" style="133" customWidth="1"/>
    <col min="13572" max="13572" width="11.42578125" style="133" bestFit="1" customWidth="1"/>
    <col min="13573" max="13573" width="11.42578125" style="133" customWidth="1"/>
    <col min="13574" max="13574" width="11.140625" style="133" customWidth="1"/>
    <col min="13575" max="13575" width="9.140625" style="133"/>
    <col min="13576" max="13576" width="11.5703125" style="133" customWidth="1"/>
    <col min="13577" max="13577" width="11.42578125" style="133" customWidth="1"/>
    <col min="13578" max="13578" width="9.140625" style="133"/>
    <col min="13579" max="13579" width="10.85546875" style="133" customWidth="1"/>
    <col min="13580" max="13583" width="11" style="133" customWidth="1"/>
    <col min="13584" max="13584" width="9.140625" style="133"/>
    <col min="13585" max="13586" width="11" style="133" customWidth="1"/>
    <col min="13587" max="13587" width="9.140625" style="133"/>
    <col min="13588" max="13589" width="11" style="133" customWidth="1"/>
    <col min="13590" max="13590" width="9.140625" style="133"/>
    <col min="13591" max="13592" width="11" style="133" customWidth="1"/>
    <col min="13593" max="13825" width="9.140625" style="133"/>
    <col min="13826" max="13826" width="16.85546875" style="133" customWidth="1"/>
    <col min="13827" max="13827" width="47.5703125" style="133" customWidth="1"/>
    <col min="13828" max="13828" width="11.42578125" style="133" bestFit="1" customWidth="1"/>
    <col min="13829" max="13829" width="11.42578125" style="133" customWidth="1"/>
    <col min="13830" max="13830" width="11.140625" style="133" customWidth="1"/>
    <col min="13831" max="13831" width="9.140625" style="133"/>
    <col min="13832" max="13832" width="11.5703125" style="133" customWidth="1"/>
    <col min="13833" max="13833" width="11.42578125" style="133" customWidth="1"/>
    <col min="13834" max="13834" width="9.140625" style="133"/>
    <col min="13835" max="13835" width="10.85546875" style="133" customWidth="1"/>
    <col min="13836" max="13839" width="11" style="133" customWidth="1"/>
    <col min="13840" max="13840" width="9.140625" style="133"/>
    <col min="13841" max="13842" width="11" style="133" customWidth="1"/>
    <col min="13843" max="13843" width="9.140625" style="133"/>
    <col min="13844" max="13845" width="11" style="133" customWidth="1"/>
    <col min="13846" max="13846" width="9.140625" style="133"/>
    <col min="13847" max="13848" width="11" style="133" customWidth="1"/>
    <col min="13849" max="14081" width="9.140625" style="133"/>
    <col min="14082" max="14082" width="16.85546875" style="133" customWidth="1"/>
    <col min="14083" max="14083" width="47.5703125" style="133" customWidth="1"/>
    <col min="14084" max="14084" width="11.42578125" style="133" bestFit="1" customWidth="1"/>
    <col min="14085" max="14085" width="11.42578125" style="133" customWidth="1"/>
    <col min="14086" max="14086" width="11.140625" style="133" customWidth="1"/>
    <col min="14087" max="14087" width="9.140625" style="133"/>
    <col min="14088" max="14088" width="11.5703125" style="133" customWidth="1"/>
    <col min="14089" max="14089" width="11.42578125" style="133" customWidth="1"/>
    <col min="14090" max="14090" width="9.140625" style="133"/>
    <col min="14091" max="14091" width="10.85546875" style="133" customWidth="1"/>
    <col min="14092" max="14095" width="11" style="133" customWidth="1"/>
    <col min="14096" max="14096" width="9.140625" style="133"/>
    <col min="14097" max="14098" width="11" style="133" customWidth="1"/>
    <col min="14099" max="14099" width="9.140625" style="133"/>
    <col min="14100" max="14101" width="11" style="133" customWidth="1"/>
    <col min="14102" max="14102" width="9.140625" style="133"/>
    <col min="14103" max="14104" width="11" style="133" customWidth="1"/>
    <col min="14105" max="14337" width="9.140625" style="133"/>
    <col min="14338" max="14338" width="16.85546875" style="133" customWidth="1"/>
    <col min="14339" max="14339" width="47.5703125" style="133" customWidth="1"/>
    <col min="14340" max="14340" width="11.42578125" style="133" bestFit="1" customWidth="1"/>
    <col min="14341" max="14341" width="11.42578125" style="133" customWidth="1"/>
    <col min="14342" max="14342" width="11.140625" style="133" customWidth="1"/>
    <col min="14343" max="14343" width="9.140625" style="133"/>
    <col min="14344" max="14344" width="11.5703125" style="133" customWidth="1"/>
    <col min="14345" max="14345" width="11.42578125" style="133" customWidth="1"/>
    <col min="14346" max="14346" width="9.140625" style="133"/>
    <col min="14347" max="14347" width="10.85546875" style="133" customWidth="1"/>
    <col min="14348" max="14351" width="11" style="133" customWidth="1"/>
    <col min="14352" max="14352" width="9.140625" style="133"/>
    <col min="14353" max="14354" width="11" style="133" customWidth="1"/>
    <col min="14355" max="14355" width="9.140625" style="133"/>
    <col min="14356" max="14357" width="11" style="133" customWidth="1"/>
    <col min="14358" max="14358" width="9.140625" style="133"/>
    <col min="14359" max="14360" width="11" style="133" customWidth="1"/>
    <col min="14361" max="14593" width="9.140625" style="133"/>
    <col min="14594" max="14594" width="16.85546875" style="133" customWidth="1"/>
    <col min="14595" max="14595" width="47.5703125" style="133" customWidth="1"/>
    <col min="14596" max="14596" width="11.42578125" style="133" bestFit="1" customWidth="1"/>
    <col min="14597" max="14597" width="11.42578125" style="133" customWidth="1"/>
    <col min="14598" max="14598" width="11.140625" style="133" customWidth="1"/>
    <col min="14599" max="14599" width="9.140625" style="133"/>
    <col min="14600" max="14600" width="11.5703125" style="133" customWidth="1"/>
    <col min="14601" max="14601" width="11.42578125" style="133" customWidth="1"/>
    <col min="14602" max="14602" width="9.140625" style="133"/>
    <col min="14603" max="14603" width="10.85546875" style="133" customWidth="1"/>
    <col min="14604" max="14607" width="11" style="133" customWidth="1"/>
    <col min="14608" max="14608" width="9.140625" style="133"/>
    <col min="14609" max="14610" width="11" style="133" customWidth="1"/>
    <col min="14611" max="14611" width="9.140625" style="133"/>
    <col min="14612" max="14613" width="11" style="133" customWidth="1"/>
    <col min="14614" max="14614" width="9.140625" style="133"/>
    <col min="14615" max="14616" width="11" style="133" customWidth="1"/>
    <col min="14617" max="14849" width="9.140625" style="133"/>
    <col min="14850" max="14850" width="16.85546875" style="133" customWidth="1"/>
    <col min="14851" max="14851" width="47.5703125" style="133" customWidth="1"/>
    <col min="14852" max="14852" width="11.42578125" style="133" bestFit="1" customWidth="1"/>
    <col min="14853" max="14853" width="11.42578125" style="133" customWidth="1"/>
    <col min="14854" max="14854" width="11.140625" style="133" customWidth="1"/>
    <col min="14855" max="14855" width="9.140625" style="133"/>
    <col min="14856" max="14856" width="11.5703125" style="133" customWidth="1"/>
    <col min="14857" max="14857" width="11.42578125" style="133" customWidth="1"/>
    <col min="14858" max="14858" width="9.140625" style="133"/>
    <col min="14859" max="14859" width="10.85546875" style="133" customWidth="1"/>
    <col min="14860" max="14863" width="11" style="133" customWidth="1"/>
    <col min="14864" max="14864" width="9.140625" style="133"/>
    <col min="14865" max="14866" width="11" style="133" customWidth="1"/>
    <col min="14867" max="14867" width="9.140625" style="133"/>
    <col min="14868" max="14869" width="11" style="133" customWidth="1"/>
    <col min="14870" max="14870" width="9.140625" style="133"/>
    <col min="14871" max="14872" width="11" style="133" customWidth="1"/>
    <col min="14873" max="15105" width="9.140625" style="133"/>
    <col min="15106" max="15106" width="16.85546875" style="133" customWidth="1"/>
    <col min="15107" max="15107" width="47.5703125" style="133" customWidth="1"/>
    <col min="15108" max="15108" width="11.42578125" style="133" bestFit="1" customWidth="1"/>
    <col min="15109" max="15109" width="11.42578125" style="133" customWidth="1"/>
    <col min="15110" max="15110" width="11.140625" style="133" customWidth="1"/>
    <col min="15111" max="15111" width="9.140625" style="133"/>
    <col min="15112" max="15112" width="11.5703125" style="133" customWidth="1"/>
    <col min="15113" max="15113" width="11.42578125" style="133" customWidth="1"/>
    <col min="15114" max="15114" width="9.140625" style="133"/>
    <col min="15115" max="15115" width="10.85546875" style="133" customWidth="1"/>
    <col min="15116" max="15119" width="11" style="133" customWidth="1"/>
    <col min="15120" max="15120" width="9.140625" style="133"/>
    <col min="15121" max="15122" width="11" style="133" customWidth="1"/>
    <col min="15123" max="15123" width="9.140625" style="133"/>
    <col min="15124" max="15125" width="11" style="133" customWidth="1"/>
    <col min="15126" max="15126" width="9.140625" style="133"/>
    <col min="15127" max="15128" width="11" style="133" customWidth="1"/>
    <col min="15129" max="15361" width="9.140625" style="133"/>
    <col min="15362" max="15362" width="16.85546875" style="133" customWidth="1"/>
    <col min="15363" max="15363" width="47.5703125" style="133" customWidth="1"/>
    <col min="15364" max="15364" width="11.42578125" style="133" bestFit="1" customWidth="1"/>
    <col min="15365" max="15365" width="11.42578125" style="133" customWidth="1"/>
    <col min="15366" max="15366" width="11.140625" style="133" customWidth="1"/>
    <col min="15367" max="15367" width="9.140625" style="133"/>
    <col min="15368" max="15368" width="11.5703125" style="133" customWidth="1"/>
    <col min="15369" max="15369" width="11.42578125" style="133" customWidth="1"/>
    <col min="15370" max="15370" width="9.140625" style="133"/>
    <col min="15371" max="15371" width="10.85546875" style="133" customWidth="1"/>
    <col min="15372" max="15375" width="11" style="133" customWidth="1"/>
    <col min="15376" max="15376" width="9.140625" style="133"/>
    <col min="15377" max="15378" width="11" style="133" customWidth="1"/>
    <col min="15379" max="15379" width="9.140625" style="133"/>
    <col min="15380" max="15381" width="11" style="133" customWidth="1"/>
    <col min="15382" max="15382" width="9.140625" style="133"/>
    <col min="15383" max="15384" width="11" style="133" customWidth="1"/>
    <col min="15385" max="15617" width="9.140625" style="133"/>
    <col min="15618" max="15618" width="16.85546875" style="133" customWidth="1"/>
    <col min="15619" max="15619" width="47.5703125" style="133" customWidth="1"/>
    <col min="15620" max="15620" width="11.42578125" style="133" bestFit="1" customWidth="1"/>
    <col min="15621" max="15621" width="11.42578125" style="133" customWidth="1"/>
    <col min="15622" max="15622" width="11.140625" style="133" customWidth="1"/>
    <col min="15623" max="15623" width="9.140625" style="133"/>
    <col min="15624" max="15624" width="11.5703125" style="133" customWidth="1"/>
    <col min="15625" max="15625" width="11.42578125" style="133" customWidth="1"/>
    <col min="15626" max="15626" width="9.140625" style="133"/>
    <col min="15627" max="15627" width="10.85546875" style="133" customWidth="1"/>
    <col min="15628" max="15631" width="11" style="133" customWidth="1"/>
    <col min="15632" max="15632" width="9.140625" style="133"/>
    <col min="15633" max="15634" width="11" style="133" customWidth="1"/>
    <col min="15635" max="15635" width="9.140625" style="133"/>
    <col min="15636" max="15637" width="11" style="133" customWidth="1"/>
    <col min="15638" max="15638" width="9.140625" style="133"/>
    <col min="15639" max="15640" width="11" style="133" customWidth="1"/>
    <col min="15641" max="15873" width="9.140625" style="133"/>
    <col min="15874" max="15874" width="16.85546875" style="133" customWidth="1"/>
    <col min="15875" max="15875" width="47.5703125" style="133" customWidth="1"/>
    <col min="15876" max="15876" width="11.42578125" style="133" bestFit="1" customWidth="1"/>
    <col min="15877" max="15877" width="11.42578125" style="133" customWidth="1"/>
    <col min="15878" max="15878" width="11.140625" style="133" customWidth="1"/>
    <col min="15879" max="15879" width="9.140625" style="133"/>
    <col min="15880" max="15880" width="11.5703125" style="133" customWidth="1"/>
    <col min="15881" max="15881" width="11.42578125" style="133" customWidth="1"/>
    <col min="15882" max="15882" width="9.140625" style="133"/>
    <col min="15883" max="15883" width="10.85546875" style="133" customWidth="1"/>
    <col min="15884" max="15887" width="11" style="133" customWidth="1"/>
    <col min="15888" max="15888" width="9.140625" style="133"/>
    <col min="15889" max="15890" width="11" style="133" customWidth="1"/>
    <col min="15891" max="15891" width="9.140625" style="133"/>
    <col min="15892" max="15893" width="11" style="133" customWidth="1"/>
    <col min="15894" max="15894" width="9.140625" style="133"/>
    <col min="15895" max="15896" width="11" style="133" customWidth="1"/>
    <col min="15897" max="16129" width="9.140625" style="133"/>
    <col min="16130" max="16130" width="16.85546875" style="133" customWidth="1"/>
    <col min="16131" max="16131" width="47.5703125" style="133" customWidth="1"/>
    <col min="16132" max="16132" width="11.42578125" style="133" bestFit="1" customWidth="1"/>
    <col min="16133" max="16133" width="11.42578125" style="133" customWidth="1"/>
    <col min="16134" max="16134" width="11.140625" style="133" customWidth="1"/>
    <col min="16135" max="16135" width="9.140625" style="133"/>
    <col min="16136" max="16136" width="11.5703125" style="133" customWidth="1"/>
    <col min="16137" max="16137" width="11.42578125" style="133" customWidth="1"/>
    <col min="16138" max="16138" width="9.140625" style="133"/>
    <col min="16139" max="16139" width="10.85546875" style="133" customWidth="1"/>
    <col min="16140" max="16143" width="11" style="133" customWidth="1"/>
    <col min="16144" max="16144" width="9.140625" style="133"/>
    <col min="16145" max="16146" width="11" style="133" customWidth="1"/>
    <col min="16147" max="16147" width="9.140625" style="133"/>
    <col min="16148" max="16149" width="11" style="133" customWidth="1"/>
    <col min="16150" max="16150" width="9.140625" style="133"/>
    <col min="16151" max="16152" width="11" style="133" customWidth="1"/>
    <col min="16153" max="16384" width="9.140625" style="133"/>
  </cols>
  <sheetData>
    <row r="1" spans="1:27" s="91" customFormat="1" ht="18.75" customHeight="1" x14ac:dyDescent="0.2">
      <c r="A1" s="77"/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  <c r="P1" s="3871"/>
      <c r="Q1" s="3871"/>
      <c r="R1" s="3871"/>
      <c r="S1" s="1564"/>
      <c r="T1" s="1564"/>
      <c r="U1" s="1564"/>
    </row>
    <row r="2" spans="1:27" s="91" customFormat="1" ht="18.75" x14ac:dyDescent="0.2">
      <c r="A2" s="3871"/>
      <c r="B2" s="3871"/>
      <c r="C2" s="3871"/>
      <c r="D2" s="3871"/>
      <c r="E2" s="3871"/>
      <c r="F2" s="3871"/>
      <c r="G2" s="3871"/>
      <c r="H2" s="3871"/>
      <c r="I2" s="3871"/>
      <c r="J2" s="3871"/>
      <c r="K2" s="3871"/>
      <c r="L2" s="3871"/>
      <c r="M2" s="3871"/>
      <c r="N2" s="3871"/>
      <c r="O2" s="3871"/>
      <c r="P2" s="3871"/>
      <c r="Q2" s="3871"/>
      <c r="R2" s="3871"/>
      <c r="S2" s="1564"/>
      <c r="T2" s="1564"/>
      <c r="U2" s="1564"/>
    </row>
    <row r="3" spans="1:27" s="91" customFormat="1" ht="18.75" customHeight="1" x14ac:dyDescent="0.2">
      <c r="B3" s="4018" t="s">
        <v>247</v>
      </c>
      <c r="C3" s="4018"/>
      <c r="D3" s="4019" t="str">
        <f>[2]СПО!F3</f>
        <v>01.10.2020 г.</v>
      </c>
      <c r="E3" s="4019"/>
      <c r="F3" s="4010" t="s">
        <v>242</v>
      </c>
      <c r="G3" s="4010"/>
      <c r="H3" s="4010"/>
      <c r="I3" s="4010"/>
      <c r="J3" s="4010"/>
      <c r="K3" s="4010"/>
      <c r="L3" s="4010"/>
      <c r="M3" s="4010"/>
      <c r="N3" s="4010"/>
      <c r="O3" s="4010"/>
      <c r="P3" s="4010"/>
      <c r="Q3" s="4010"/>
      <c r="R3" s="4010"/>
      <c r="S3" s="1568"/>
      <c r="T3" s="1568"/>
      <c r="U3" s="1568"/>
      <c r="V3" s="260"/>
      <c r="W3" s="260"/>
      <c r="X3" s="260"/>
      <c r="Y3" s="260"/>
      <c r="Z3" s="260"/>
      <c r="AA3" s="260"/>
    </row>
    <row r="4" spans="1:27" s="91" customFormat="1" ht="19.5" thickBot="1" x14ac:dyDescent="0.25">
      <c r="B4" s="1564"/>
      <c r="C4" s="1564"/>
      <c r="F4" s="92"/>
      <c r="I4" s="92"/>
      <c r="J4" s="92"/>
      <c r="K4" s="92"/>
      <c r="L4" s="92"/>
      <c r="M4" s="92"/>
      <c r="N4" s="92"/>
      <c r="O4" s="92"/>
      <c r="R4" s="92"/>
      <c r="U4" s="92"/>
      <c r="X4" s="92"/>
    </row>
    <row r="5" spans="1:27" s="91" customFormat="1" ht="19.5" customHeight="1" thickBot="1" x14ac:dyDescent="0.25">
      <c r="B5" s="3942" t="s">
        <v>9</v>
      </c>
      <c r="C5" s="3942"/>
      <c r="D5" s="3903" t="s">
        <v>0</v>
      </c>
      <c r="E5" s="3904"/>
      <c r="F5" s="3904"/>
      <c r="G5" s="4013" t="s">
        <v>1</v>
      </c>
      <c r="H5" s="4013"/>
      <c r="I5" s="4013"/>
      <c r="J5" s="4012">
        <v>3</v>
      </c>
      <c r="K5" s="4012"/>
      <c r="L5" s="4012"/>
      <c r="M5" s="4012">
        <v>4</v>
      </c>
      <c r="N5" s="4012"/>
      <c r="O5" s="4012"/>
      <c r="P5" s="4012">
        <v>5</v>
      </c>
      <c r="Q5" s="4012"/>
      <c r="R5" s="4012"/>
      <c r="S5" s="4012">
        <v>6</v>
      </c>
      <c r="T5" s="4012"/>
      <c r="U5" s="4012"/>
      <c r="V5" s="3911" t="s">
        <v>24</v>
      </c>
      <c r="W5" s="3911"/>
      <c r="X5" s="4016"/>
    </row>
    <row r="6" spans="1:27" s="91" customFormat="1" ht="19.5" thickBot="1" x14ac:dyDescent="0.25">
      <c r="B6" s="3942"/>
      <c r="C6" s="3942"/>
      <c r="D6" s="3905"/>
      <c r="E6" s="3870"/>
      <c r="F6" s="3870"/>
      <c r="G6" s="3946"/>
      <c r="H6" s="3946"/>
      <c r="I6" s="3946"/>
      <c r="J6" s="3870"/>
      <c r="K6" s="3870"/>
      <c r="L6" s="3870"/>
      <c r="M6" s="3870"/>
      <c r="N6" s="3870"/>
      <c r="O6" s="3870"/>
      <c r="P6" s="3870"/>
      <c r="Q6" s="3870"/>
      <c r="R6" s="3870"/>
      <c r="S6" s="3870"/>
      <c r="T6" s="3870"/>
      <c r="U6" s="3870"/>
      <c r="V6" s="3914"/>
      <c r="W6" s="3914"/>
      <c r="X6" s="4017"/>
    </row>
    <row r="7" spans="1:27" s="91" customFormat="1" ht="66.75" customHeight="1" thickBot="1" x14ac:dyDescent="0.25">
      <c r="B7" s="3942"/>
      <c r="C7" s="3942"/>
      <c r="D7" s="1765" t="s">
        <v>26</v>
      </c>
      <c r="E7" s="1721" t="s">
        <v>27</v>
      </c>
      <c r="F7" s="1719" t="s">
        <v>4</v>
      </c>
      <c r="G7" s="1720" t="s">
        <v>26</v>
      </c>
      <c r="H7" s="1721" t="s">
        <v>27</v>
      </c>
      <c r="I7" s="1719" t="s">
        <v>4</v>
      </c>
      <c r="J7" s="1720" t="s">
        <v>26</v>
      </c>
      <c r="K7" s="1721" t="s">
        <v>27</v>
      </c>
      <c r="L7" s="1719" t="s">
        <v>4</v>
      </c>
      <c r="M7" s="1720" t="s">
        <v>26</v>
      </c>
      <c r="N7" s="1721" t="s">
        <v>27</v>
      </c>
      <c r="O7" s="1719" t="s">
        <v>4</v>
      </c>
      <c r="P7" s="1720" t="s">
        <v>26</v>
      </c>
      <c r="Q7" s="1721" t="s">
        <v>27</v>
      </c>
      <c r="R7" s="1719" t="s">
        <v>4</v>
      </c>
      <c r="S7" s="1720" t="s">
        <v>26</v>
      </c>
      <c r="T7" s="1721" t="s">
        <v>27</v>
      </c>
      <c r="U7" s="1719" t="s">
        <v>4</v>
      </c>
      <c r="V7" s="1876" t="s">
        <v>26</v>
      </c>
      <c r="W7" s="1721" t="s">
        <v>27</v>
      </c>
      <c r="X7" s="1719" t="s">
        <v>4</v>
      </c>
    </row>
    <row r="8" spans="1:27" s="91" customFormat="1" ht="27.75" customHeight="1" thickBot="1" x14ac:dyDescent="0.25">
      <c r="B8" s="3948" t="s">
        <v>22</v>
      </c>
      <c r="C8" s="3948"/>
      <c r="D8" s="1832">
        <f t="shared" ref="D8:X8" si="0">SUM(D9)</f>
        <v>0</v>
      </c>
      <c r="E8" s="1830">
        <f t="shared" si="0"/>
        <v>0</v>
      </c>
      <c r="F8" s="1832">
        <f t="shared" si="0"/>
        <v>0</v>
      </c>
      <c r="G8" s="1877">
        <f t="shared" si="0"/>
        <v>0</v>
      </c>
      <c r="H8" s="1830">
        <f t="shared" si="0"/>
        <v>0</v>
      </c>
      <c r="I8" s="1832">
        <f t="shared" si="0"/>
        <v>0</v>
      </c>
      <c r="J8" s="1877">
        <f t="shared" si="0"/>
        <v>0</v>
      </c>
      <c r="K8" s="1830">
        <f t="shared" si="0"/>
        <v>0</v>
      </c>
      <c r="L8" s="1832">
        <f t="shared" si="0"/>
        <v>0</v>
      </c>
      <c r="M8" s="1877">
        <f t="shared" si="0"/>
        <v>4</v>
      </c>
      <c r="N8" s="1830">
        <f t="shared" si="0"/>
        <v>1</v>
      </c>
      <c r="O8" s="1832">
        <f t="shared" si="0"/>
        <v>5</v>
      </c>
      <c r="P8" s="1877">
        <f t="shared" si="0"/>
        <v>0</v>
      </c>
      <c r="Q8" s="1830">
        <f t="shared" si="0"/>
        <v>3</v>
      </c>
      <c r="R8" s="1832">
        <f t="shared" si="0"/>
        <v>3</v>
      </c>
      <c r="S8" s="1877">
        <f t="shared" si="0"/>
        <v>2</v>
      </c>
      <c r="T8" s="1830">
        <f t="shared" si="0"/>
        <v>2</v>
      </c>
      <c r="U8" s="1832">
        <f t="shared" si="0"/>
        <v>4</v>
      </c>
      <c r="V8" s="1834">
        <f t="shared" si="0"/>
        <v>6</v>
      </c>
      <c r="W8" s="1833">
        <f t="shared" si="0"/>
        <v>6</v>
      </c>
      <c r="X8" s="1832">
        <f t="shared" si="0"/>
        <v>12</v>
      </c>
    </row>
    <row r="9" spans="1:27" s="74" customFormat="1" ht="46.5" customHeight="1" thickBot="1" x14ac:dyDescent="0.25">
      <c r="B9" s="1878" t="s">
        <v>243</v>
      </c>
      <c r="C9" s="1879" t="s">
        <v>325</v>
      </c>
      <c r="D9" s="1880">
        <v>0</v>
      </c>
      <c r="E9" s="1881">
        <v>0</v>
      </c>
      <c r="F9" s="292">
        <v>0</v>
      </c>
      <c r="G9" s="1882">
        <v>0</v>
      </c>
      <c r="H9" s="1881">
        <v>0</v>
      </c>
      <c r="I9" s="292">
        <v>0</v>
      </c>
      <c r="J9" s="1882">
        <v>0</v>
      </c>
      <c r="K9" s="1881">
        <v>0</v>
      </c>
      <c r="L9" s="292">
        <v>0</v>
      </c>
      <c r="M9" s="1882">
        <v>4</v>
      </c>
      <c r="N9" s="1881">
        <v>1</v>
      </c>
      <c r="O9" s="292">
        <v>5</v>
      </c>
      <c r="P9" s="1882">
        <v>0</v>
      </c>
      <c r="Q9" s="1881">
        <v>3</v>
      </c>
      <c r="R9" s="292">
        <v>3</v>
      </c>
      <c r="S9" s="1882">
        <v>2</v>
      </c>
      <c r="T9" s="1881">
        <v>2</v>
      </c>
      <c r="U9" s="292">
        <v>4</v>
      </c>
      <c r="V9" s="1882">
        <v>6</v>
      </c>
      <c r="W9" s="1881">
        <v>6</v>
      </c>
      <c r="X9" s="292">
        <v>12</v>
      </c>
    </row>
    <row r="10" spans="1:27" s="74" customFormat="1" ht="20.25" thickBot="1" x14ac:dyDescent="0.25">
      <c r="B10" s="3996" t="s">
        <v>16</v>
      </c>
      <c r="C10" s="3997"/>
      <c r="D10" s="1733">
        <f t="shared" ref="D10:X10" si="1">SUM(D9:D9)</f>
        <v>0</v>
      </c>
      <c r="E10" s="207">
        <f t="shared" si="1"/>
        <v>0</v>
      </c>
      <c r="F10" s="208">
        <f t="shared" si="1"/>
        <v>0</v>
      </c>
      <c r="G10" s="207">
        <f t="shared" si="1"/>
        <v>0</v>
      </c>
      <c r="H10" s="207">
        <f t="shared" si="1"/>
        <v>0</v>
      </c>
      <c r="I10" s="208">
        <f t="shared" si="1"/>
        <v>0</v>
      </c>
      <c r="J10" s="207">
        <f t="shared" si="1"/>
        <v>0</v>
      </c>
      <c r="K10" s="207">
        <f t="shared" si="1"/>
        <v>0</v>
      </c>
      <c r="L10" s="208">
        <f t="shared" si="1"/>
        <v>0</v>
      </c>
      <c r="M10" s="207">
        <f t="shared" si="1"/>
        <v>4</v>
      </c>
      <c r="N10" s="207">
        <f t="shared" si="1"/>
        <v>1</v>
      </c>
      <c r="O10" s="208">
        <f t="shared" si="1"/>
        <v>5</v>
      </c>
      <c r="P10" s="207">
        <f t="shared" si="1"/>
        <v>0</v>
      </c>
      <c r="Q10" s="207">
        <f t="shared" si="1"/>
        <v>3</v>
      </c>
      <c r="R10" s="208">
        <f t="shared" si="1"/>
        <v>3</v>
      </c>
      <c r="S10" s="207">
        <f t="shared" si="1"/>
        <v>2</v>
      </c>
      <c r="T10" s="207">
        <f t="shared" si="1"/>
        <v>2</v>
      </c>
      <c r="U10" s="208">
        <f t="shared" si="1"/>
        <v>4</v>
      </c>
      <c r="V10" s="1883">
        <f t="shared" si="1"/>
        <v>6</v>
      </c>
      <c r="W10" s="1808">
        <f t="shared" si="1"/>
        <v>6</v>
      </c>
      <c r="X10" s="208">
        <f t="shared" si="1"/>
        <v>12</v>
      </c>
    </row>
    <row r="11" spans="1:27" s="74" customFormat="1" ht="19.5" customHeight="1" x14ac:dyDescent="0.2">
      <c r="B11" s="3984" t="s">
        <v>23</v>
      </c>
      <c r="C11" s="3985"/>
      <c r="D11" s="1798"/>
      <c r="E11" s="198"/>
      <c r="F11" s="259"/>
      <c r="G11" s="198"/>
      <c r="H11" s="198"/>
      <c r="I11" s="259"/>
      <c r="J11" s="198"/>
      <c r="K11" s="198"/>
      <c r="L11" s="259"/>
      <c r="M11" s="198"/>
      <c r="N11" s="198"/>
      <c r="O11" s="259"/>
      <c r="P11" s="198"/>
      <c r="Q11" s="198"/>
      <c r="R11" s="259"/>
      <c r="S11" s="198"/>
      <c r="T11" s="198"/>
      <c r="U11" s="259"/>
      <c r="V11" s="198"/>
      <c r="W11" s="198"/>
      <c r="X11" s="259"/>
    </row>
    <row r="12" spans="1:27" s="74" customFormat="1" ht="27.75" customHeight="1" thickBot="1" x14ac:dyDescent="0.25">
      <c r="B12" s="4004" t="s">
        <v>11</v>
      </c>
      <c r="C12" s="4005"/>
      <c r="D12" s="1798"/>
      <c r="E12" s="198"/>
      <c r="F12" s="259"/>
      <c r="G12" s="198"/>
      <c r="H12" s="198"/>
      <c r="I12" s="259"/>
      <c r="J12" s="198"/>
      <c r="K12" s="198"/>
      <c r="L12" s="259"/>
      <c r="M12" s="198"/>
      <c r="N12" s="198"/>
      <c r="O12" s="259"/>
      <c r="P12" s="198"/>
      <c r="Q12" s="198"/>
      <c r="R12" s="259"/>
      <c r="S12" s="198"/>
      <c r="T12" s="198"/>
      <c r="U12" s="259"/>
      <c r="V12" s="198"/>
      <c r="W12" s="198"/>
      <c r="X12" s="259"/>
    </row>
    <row r="13" spans="1:27" s="74" customFormat="1" ht="38.25" thickBot="1" x14ac:dyDescent="0.25">
      <c r="B13" s="1884" t="s">
        <v>243</v>
      </c>
      <c r="C13" s="1879" t="s">
        <v>325</v>
      </c>
      <c r="D13" s="1885">
        <v>0</v>
      </c>
      <c r="E13" s="1886">
        <v>0</v>
      </c>
      <c r="F13" s="208">
        <v>0</v>
      </c>
      <c r="G13" s="1883">
        <v>0</v>
      </c>
      <c r="H13" s="1886">
        <v>0</v>
      </c>
      <c r="I13" s="208">
        <v>0</v>
      </c>
      <c r="J13" s="1883">
        <v>0</v>
      </c>
      <c r="K13" s="1886">
        <v>0</v>
      </c>
      <c r="L13" s="208">
        <v>0</v>
      </c>
      <c r="M13" s="1883">
        <v>4</v>
      </c>
      <c r="N13" s="1886">
        <v>1</v>
      </c>
      <c r="O13" s="208">
        <v>5</v>
      </c>
      <c r="P13" s="1883">
        <v>0</v>
      </c>
      <c r="Q13" s="1886">
        <v>2</v>
      </c>
      <c r="R13" s="208">
        <v>2</v>
      </c>
      <c r="S13" s="1883">
        <v>2</v>
      </c>
      <c r="T13" s="1886">
        <v>2</v>
      </c>
      <c r="U13" s="208">
        <v>4</v>
      </c>
      <c r="V13" s="1883">
        <v>6</v>
      </c>
      <c r="W13" s="1886">
        <v>5</v>
      </c>
      <c r="X13" s="208">
        <v>11</v>
      </c>
    </row>
    <row r="14" spans="1:27" s="74" customFormat="1" ht="20.25" thickBot="1" x14ac:dyDescent="0.25">
      <c r="B14" s="4014" t="s">
        <v>8</v>
      </c>
      <c r="C14" s="4015"/>
      <c r="D14" s="1751">
        <f t="shared" ref="D14:X14" si="2">SUM(D13:D13)</f>
        <v>0</v>
      </c>
      <c r="E14" s="131">
        <f t="shared" si="2"/>
        <v>0</v>
      </c>
      <c r="F14" s="179">
        <f t="shared" si="2"/>
        <v>0</v>
      </c>
      <c r="G14" s="131">
        <f t="shared" si="2"/>
        <v>0</v>
      </c>
      <c r="H14" s="131">
        <f t="shared" si="2"/>
        <v>0</v>
      </c>
      <c r="I14" s="179">
        <f t="shared" si="2"/>
        <v>0</v>
      </c>
      <c r="J14" s="131">
        <f t="shared" si="2"/>
        <v>0</v>
      </c>
      <c r="K14" s="131">
        <f t="shared" si="2"/>
        <v>0</v>
      </c>
      <c r="L14" s="179">
        <f t="shared" si="2"/>
        <v>0</v>
      </c>
      <c r="M14" s="131">
        <f t="shared" si="2"/>
        <v>4</v>
      </c>
      <c r="N14" s="131">
        <f t="shared" si="2"/>
        <v>1</v>
      </c>
      <c r="O14" s="179">
        <f t="shared" si="2"/>
        <v>5</v>
      </c>
      <c r="P14" s="131">
        <f t="shared" si="2"/>
        <v>0</v>
      </c>
      <c r="Q14" s="131">
        <f t="shared" si="2"/>
        <v>2</v>
      </c>
      <c r="R14" s="179">
        <f t="shared" si="2"/>
        <v>2</v>
      </c>
      <c r="S14" s="131">
        <f t="shared" si="2"/>
        <v>2</v>
      </c>
      <c r="T14" s="131">
        <f t="shared" si="2"/>
        <v>2</v>
      </c>
      <c r="U14" s="179">
        <f t="shared" si="2"/>
        <v>4</v>
      </c>
      <c r="V14" s="310">
        <f t="shared" si="2"/>
        <v>6</v>
      </c>
      <c r="W14" s="131">
        <f t="shared" si="2"/>
        <v>5</v>
      </c>
      <c r="X14" s="179">
        <f t="shared" si="2"/>
        <v>11</v>
      </c>
    </row>
    <row r="15" spans="1:27" s="74" customFormat="1" ht="26.25" customHeight="1" thickBot="1" x14ac:dyDescent="0.25">
      <c r="B15" s="3947" t="s">
        <v>25</v>
      </c>
      <c r="C15" s="3948"/>
      <c r="D15" s="1799"/>
      <c r="E15" s="1800"/>
      <c r="F15" s="1739"/>
      <c r="G15" s="1800"/>
      <c r="H15" s="1800"/>
      <c r="I15" s="1739"/>
      <c r="J15" s="1800"/>
      <c r="K15" s="1800"/>
      <c r="L15" s="1739"/>
      <c r="M15" s="1800"/>
      <c r="N15" s="1800"/>
      <c r="O15" s="1739"/>
      <c r="P15" s="1800"/>
      <c r="Q15" s="1800"/>
      <c r="R15" s="1739"/>
      <c r="S15" s="1800"/>
      <c r="T15" s="1800"/>
      <c r="U15" s="1739"/>
      <c r="V15" s="1738"/>
      <c r="W15" s="1800"/>
      <c r="X15" s="1739"/>
    </row>
    <row r="16" spans="1:27" s="74" customFormat="1" ht="42" customHeight="1" thickBot="1" x14ac:dyDescent="0.25">
      <c r="B16" s="1884" t="s">
        <v>243</v>
      </c>
      <c r="C16" s="1879" t="s">
        <v>325</v>
      </c>
      <c r="D16" s="1885">
        <v>0</v>
      </c>
      <c r="E16" s="1886">
        <v>0</v>
      </c>
      <c r="F16" s="208">
        <v>0</v>
      </c>
      <c r="G16" s="1883">
        <v>0</v>
      </c>
      <c r="H16" s="1886">
        <v>0</v>
      </c>
      <c r="I16" s="208">
        <v>0</v>
      </c>
      <c r="J16" s="1883">
        <v>0</v>
      </c>
      <c r="K16" s="1886">
        <v>0</v>
      </c>
      <c r="L16" s="208">
        <v>0</v>
      </c>
      <c r="M16" s="1883">
        <v>0</v>
      </c>
      <c r="N16" s="1886">
        <v>0</v>
      </c>
      <c r="O16" s="208">
        <v>0</v>
      </c>
      <c r="P16" s="1883">
        <v>0</v>
      </c>
      <c r="Q16" s="1886">
        <v>1</v>
      </c>
      <c r="R16" s="208">
        <v>1</v>
      </c>
      <c r="S16" s="1883">
        <v>0</v>
      </c>
      <c r="T16" s="1886">
        <v>0</v>
      </c>
      <c r="U16" s="208">
        <v>0</v>
      </c>
      <c r="V16" s="1883">
        <v>0</v>
      </c>
      <c r="W16" s="1886">
        <v>1</v>
      </c>
      <c r="X16" s="208">
        <v>1</v>
      </c>
    </row>
    <row r="17" spans="2:28" s="74" customFormat="1" ht="30" customHeight="1" thickBot="1" x14ac:dyDescent="0.25">
      <c r="B17" s="4020" t="s">
        <v>13</v>
      </c>
      <c r="C17" s="4020"/>
      <c r="D17" s="1887">
        <f t="shared" ref="D17:X17" si="3">SUM(D16:D16)</f>
        <v>0</v>
      </c>
      <c r="E17" s="1888">
        <f t="shared" si="3"/>
        <v>0</v>
      </c>
      <c r="F17" s="220">
        <f t="shared" si="3"/>
        <v>0</v>
      </c>
      <c r="G17" s="1889">
        <f t="shared" si="3"/>
        <v>0</v>
      </c>
      <c r="H17" s="1888">
        <f t="shared" si="3"/>
        <v>0</v>
      </c>
      <c r="I17" s="1890">
        <f t="shared" si="3"/>
        <v>0</v>
      </c>
      <c r="J17" s="1889">
        <f t="shared" si="3"/>
        <v>0</v>
      </c>
      <c r="K17" s="1888">
        <f t="shared" si="3"/>
        <v>0</v>
      </c>
      <c r="L17" s="1890">
        <f t="shared" si="3"/>
        <v>0</v>
      </c>
      <c r="M17" s="1889">
        <f t="shared" si="3"/>
        <v>0</v>
      </c>
      <c r="N17" s="1888">
        <f t="shared" si="3"/>
        <v>0</v>
      </c>
      <c r="O17" s="1890">
        <f t="shared" si="3"/>
        <v>0</v>
      </c>
      <c r="P17" s="1889">
        <f t="shared" si="3"/>
        <v>0</v>
      </c>
      <c r="Q17" s="1888">
        <f t="shared" si="3"/>
        <v>1</v>
      </c>
      <c r="R17" s="1890">
        <f t="shared" si="3"/>
        <v>1</v>
      </c>
      <c r="S17" s="1889">
        <f t="shared" si="3"/>
        <v>0</v>
      </c>
      <c r="T17" s="1888">
        <f t="shared" si="3"/>
        <v>0</v>
      </c>
      <c r="U17" s="1890">
        <f t="shared" si="3"/>
        <v>0</v>
      </c>
      <c r="V17" s="1891">
        <f t="shared" si="3"/>
        <v>0</v>
      </c>
      <c r="W17" s="1888">
        <f t="shared" si="3"/>
        <v>1</v>
      </c>
      <c r="X17" s="1890">
        <f t="shared" si="3"/>
        <v>1</v>
      </c>
    </row>
    <row r="18" spans="2:28" s="74" customFormat="1" ht="30.75" customHeight="1" x14ac:dyDescent="0.2">
      <c r="B18" s="3985" t="s">
        <v>10</v>
      </c>
      <c r="C18" s="3985"/>
      <c r="D18" s="673">
        <f t="shared" ref="D18:X18" si="4">D14</f>
        <v>0</v>
      </c>
      <c r="E18" s="670">
        <f t="shared" si="4"/>
        <v>0</v>
      </c>
      <c r="F18" s="671">
        <f t="shared" si="4"/>
        <v>0</v>
      </c>
      <c r="G18" s="672">
        <f t="shared" si="4"/>
        <v>0</v>
      </c>
      <c r="H18" s="670">
        <f t="shared" si="4"/>
        <v>0</v>
      </c>
      <c r="I18" s="671">
        <f t="shared" si="4"/>
        <v>0</v>
      </c>
      <c r="J18" s="672">
        <f t="shared" si="4"/>
        <v>0</v>
      </c>
      <c r="K18" s="670">
        <f t="shared" si="4"/>
        <v>0</v>
      </c>
      <c r="L18" s="671">
        <f t="shared" si="4"/>
        <v>0</v>
      </c>
      <c r="M18" s="672">
        <f t="shared" si="4"/>
        <v>4</v>
      </c>
      <c r="N18" s="670">
        <f t="shared" si="4"/>
        <v>1</v>
      </c>
      <c r="O18" s="671">
        <f t="shared" si="4"/>
        <v>5</v>
      </c>
      <c r="P18" s="672">
        <f t="shared" si="4"/>
        <v>0</v>
      </c>
      <c r="Q18" s="670">
        <f t="shared" si="4"/>
        <v>2</v>
      </c>
      <c r="R18" s="671">
        <f t="shared" si="4"/>
        <v>2</v>
      </c>
      <c r="S18" s="672">
        <f t="shared" si="4"/>
        <v>2</v>
      </c>
      <c r="T18" s="670">
        <f t="shared" si="4"/>
        <v>2</v>
      </c>
      <c r="U18" s="671">
        <f t="shared" si="4"/>
        <v>4</v>
      </c>
      <c r="V18" s="674">
        <f t="shared" si="4"/>
        <v>6</v>
      </c>
      <c r="W18" s="670">
        <f t="shared" si="4"/>
        <v>5</v>
      </c>
      <c r="X18" s="671">
        <f t="shared" si="4"/>
        <v>11</v>
      </c>
    </row>
    <row r="19" spans="2:28" s="74" customFormat="1" ht="39" customHeight="1" thickBot="1" x14ac:dyDescent="0.25">
      <c r="B19" s="4011" t="s">
        <v>17</v>
      </c>
      <c r="C19" s="4011"/>
      <c r="D19" s="1892">
        <f t="shared" ref="D19:X19" si="5">D17</f>
        <v>0</v>
      </c>
      <c r="E19" s="1893">
        <f t="shared" si="5"/>
        <v>0</v>
      </c>
      <c r="F19" s="1894">
        <f t="shared" si="5"/>
        <v>0</v>
      </c>
      <c r="G19" s="1895">
        <f t="shared" si="5"/>
        <v>0</v>
      </c>
      <c r="H19" s="1893">
        <f t="shared" si="5"/>
        <v>0</v>
      </c>
      <c r="I19" s="1894">
        <f t="shared" si="5"/>
        <v>0</v>
      </c>
      <c r="J19" s="1895">
        <f t="shared" si="5"/>
        <v>0</v>
      </c>
      <c r="K19" s="1893">
        <f t="shared" si="5"/>
        <v>0</v>
      </c>
      <c r="L19" s="1894">
        <f t="shared" si="5"/>
        <v>0</v>
      </c>
      <c r="M19" s="1895">
        <f t="shared" si="5"/>
        <v>0</v>
      </c>
      <c r="N19" s="1893">
        <f t="shared" si="5"/>
        <v>0</v>
      </c>
      <c r="O19" s="1894">
        <f t="shared" si="5"/>
        <v>0</v>
      </c>
      <c r="P19" s="1895">
        <f t="shared" si="5"/>
        <v>0</v>
      </c>
      <c r="Q19" s="1893">
        <f t="shared" si="5"/>
        <v>1</v>
      </c>
      <c r="R19" s="1894">
        <f t="shared" si="5"/>
        <v>1</v>
      </c>
      <c r="S19" s="1895">
        <f t="shared" si="5"/>
        <v>0</v>
      </c>
      <c r="T19" s="1893">
        <f t="shared" si="5"/>
        <v>0</v>
      </c>
      <c r="U19" s="1894">
        <f t="shared" si="5"/>
        <v>0</v>
      </c>
      <c r="V19" s="1896">
        <f t="shared" si="5"/>
        <v>0</v>
      </c>
      <c r="W19" s="1893">
        <f t="shared" si="5"/>
        <v>1</v>
      </c>
      <c r="X19" s="1894">
        <f t="shared" si="5"/>
        <v>1</v>
      </c>
    </row>
    <row r="20" spans="2:28" s="74" customFormat="1" ht="33.75" customHeight="1" thickBot="1" x14ac:dyDescent="0.25">
      <c r="B20" s="4020" t="s">
        <v>18</v>
      </c>
      <c r="C20" s="4020"/>
      <c r="D20" s="1897">
        <f t="shared" ref="D20:X20" si="6">D18+D19</f>
        <v>0</v>
      </c>
      <c r="E20" s="1898">
        <f t="shared" si="6"/>
        <v>0</v>
      </c>
      <c r="F20" s="840">
        <f t="shared" si="6"/>
        <v>0</v>
      </c>
      <c r="G20" s="1899">
        <f t="shared" si="6"/>
        <v>0</v>
      </c>
      <c r="H20" s="1898">
        <f t="shared" si="6"/>
        <v>0</v>
      </c>
      <c r="I20" s="840">
        <f t="shared" si="6"/>
        <v>0</v>
      </c>
      <c r="J20" s="1899">
        <f t="shared" si="6"/>
        <v>0</v>
      </c>
      <c r="K20" s="1898">
        <f t="shared" si="6"/>
        <v>0</v>
      </c>
      <c r="L20" s="840">
        <f t="shared" si="6"/>
        <v>0</v>
      </c>
      <c r="M20" s="1899">
        <f t="shared" si="6"/>
        <v>4</v>
      </c>
      <c r="N20" s="1898">
        <f t="shared" si="6"/>
        <v>1</v>
      </c>
      <c r="O20" s="840">
        <f t="shared" si="6"/>
        <v>5</v>
      </c>
      <c r="P20" s="1899">
        <f t="shared" si="6"/>
        <v>0</v>
      </c>
      <c r="Q20" s="1898">
        <f t="shared" si="6"/>
        <v>3</v>
      </c>
      <c r="R20" s="840">
        <f t="shared" si="6"/>
        <v>3</v>
      </c>
      <c r="S20" s="1899">
        <f t="shared" si="6"/>
        <v>2</v>
      </c>
      <c r="T20" s="1898">
        <f t="shared" si="6"/>
        <v>2</v>
      </c>
      <c r="U20" s="840">
        <f t="shared" si="6"/>
        <v>4</v>
      </c>
      <c r="V20" s="1900">
        <f t="shared" si="6"/>
        <v>6</v>
      </c>
      <c r="W20" s="1898">
        <f t="shared" si="6"/>
        <v>6</v>
      </c>
      <c r="X20" s="840">
        <f t="shared" si="6"/>
        <v>12</v>
      </c>
    </row>
    <row r="22" spans="2:28" ht="18.75" customHeight="1" x14ac:dyDescent="0.2">
      <c r="B22" s="3876"/>
      <c r="C22" s="3876"/>
      <c r="D22" s="3876"/>
      <c r="E22" s="3876"/>
      <c r="F22" s="3876"/>
      <c r="G22" s="3876"/>
      <c r="H22" s="3876"/>
      <c r="I22" s="3876"/>
      <c r="J22" s="3876"/>
      <c r="K22" s="3876"/>
      <c r="L22" s="3876"/>
      <c r="M22" s="3876"/>
      <c r="N22" s="3876"/>
      <c r="O22" s="3876"/>
      <c r="P22" s="3876"/>
      <c r="Q22" s="3876"/>
      <c r="R22" s="3876"/>
      <c r="S22" s="3876"/>
      <c r="T22" s="3876"/>
      <c r="U22" s="3876"/>
      <c r="V22" s="3876"/>
      <c r="W22" s="3876"/>
      <c r="X22" s="3876"/>
      <c r="Y22" s="3876"/>
      <c r="Z22" s="3876"/>
      <c r="AA22" s="91"/>
      <c r="AB22" s="91"/>
    </row>
    <row r="24" spans="2:28" x14ac:dyDescent="0.2">
      <c r="D24" s="319"/>
      <c r="E24" s="319"/>
      <c r="F24" s="319"/>
      <c r="G24" s="319"/>
      <c r="H24" s="319"/>
      <c r="I24" s="319"/>
      <c r="J24" s="319"/>
      <c r="K24" s="319"/>
      <c r="L24" s="319"/>
      <c r="M24" s="319"/>
      <c r="N24" s="319"/>
      <c r="O24" s="319"/>
      <c r="P24" s="319"/>
      <c r="Q24" s="319"/>
      <c r="R24" s="319"/>
      <c r="S24" s="319"/>
      <c r="T24" s="319"/>
      <c r="U24" s="319"/>
      <c r="V24" s="319"/>
      <c r="W24" s="319"/>
      <c r="X24" s="319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8"/>
  <sheetViews>
    <sheetView zoomScale="60" zoomScaleNormal="60" workbookViewId="0">
      <selection activeCell="R27" sqref="R27"/>
    </sheetView>
  </sheetViews>
  <sheetFormatPr defaultRowHeight="18" x14ac:dyDescent="0.2"/>
  <cols>
    <col min="1" max="1" width="9.140625" style="308"/>
    <col min="2" max="2" width="13.140625" style="133" customWidth="1"/>
    <col min="3" max="3" width="66.42578125" style="133" customWidth="1"/>
    <col min="4" max="4" width="12.5703125" style="133" customWidth="1"/>
    <col min="5" max="5" width="13.85546875" style="133" customWidth="1"/>
    <col min="6" max="6" width="11.5703125" style="199" customWidth="1"/>
    <col min="7" max="7" width="12.42578125" style="133" customWidth="1"/>
    <col min="8" max="8" width="14.28515625" style="133" customWidth="1"/>
    <col min="9" max="9" width="11" style="199" customWidth="1"/>
    <col min="10" max="10" width="12.7109375" style="133" customWidth="1"/>
    <col min="11" max="11" width="14.7109375" style="133" customWidth="1"/>
    <col min="12" max="12" width="14.7109375" style="199" customWidth="1"/>
    <col min="13" max="257" width="9.140625" style="133"/>
    <col min="258" max="258" width="13.140625" style="133" customWidth="1"/>
    <col min="259" max="259" width="66.42578125" style="133" customWidth="1"/>
    <col min="260" max="260" width="11.42578125" style="133" bestFit="1" customWidth="1"/>
    <col min="261" max="262" width="11.5703125" style="133" customWidth="1"/>
    <col min="263" max="263" width="9.140625" style="133"/>
    <col min="264" max="264" width="12.42578125" style="133" customWidth="1"/>
    <col min="265" max="265" width="11" style="133" customWidth="1"/>
    <col min="266" max="266" width="9.140625" style="133"/>
    <col min="267" max="267" width="12.85546875" style="133" customWidth="1"/>
    <col min="268" max="268" width="11.5703125" style="133" customWidth="1"/>
    <col min="269" max="513" width="9.140625" style="133"/>
    <col min="514" max="514" width="13.140625" style="133" customWidth="1"/>
    <col min="515" max="515" width="66.42578125" style="133" customWidth="1"/>
    <col min="516" max="516" width="11.42578125" style="133" bestFit="1" customWidth="1"/>
    <col min="517" max="518" width="11.5703125" style="133" customWidth="1"/>
    <col min="519" max="519" width="9.140625" style="133"/>
    <col min="520" max="520" width="12.42578125" style="133" customWidth="1"/>
    <col min="521" max="521" width="11" style="133" customWidth="1"/>
    <col min="522" max="522" width="9.140625" style="133"/>
    <col min="523" max="523" width="12.85546875" style="133" customWidth="1"/>
    <col min="524" max="524" width="11.5703125" style="133" customWidth="1"/>
    <col min="525" max="769" width="9.140625" style="133"/>
    <col min="770" max="770" width="13.140625" style="133" customWidth="1"/>
    <col min="771" max="771" width="66.42578125" style="133" customWidth="1"/>
    <col min="772" max="772" width="11.42578125" style="133" bestFit="1" customWidth="1"/>
    <col min="773" max="774" width="11.5703125" style="133" customWidth="1"/>
    <col min="775" max="775" width="9.140625" style="133"/>
    <col min="776" max="776" width="12.42578125" style="133" customWidth="1"/>
    <col min="777" max="777" width="11" style="133" customWidth="1"/>
    <col min="778" max="778" width="9.140625" style="133"/>
    <col min="779" max="779" width="12.85546875" style="133" customWidth="1"/>
    <col min="780" max="780" width="11.5703125" style="133" customWidth="1"/>
    <col min="781" max="1025" width="9.140625" style="133"/>
    <col min="1026" max="1026" width="13.140625" style="133" customWidth="1"/>
    <col min="1027" max="1027" width="66.42578125" style="133" customWidth="1"/>
    <col min="1028" max="1028" width="11.42578125" style="133" bestFit="1" customWidth="1"/>
    <col min="1029" max="1030" width="11.5703125" style="133" customWidth="1"/>
    <col min="1031" max="1031" width="9.140625" style="133"/>
    <col min="1032" max="1032" width="12.42578125" style="133" customWidth="1"/>
    <col min="1033" max="1033" width="11" style="133" customWidth="1"/>
    <col min="1034" max="1034" width="9.140625" style="133"/>
    <col min="1035" max="1035" width="12.85546875" style="133" customWidth="1"/>
    <col min="1036" max="1036" width="11.5703125" style="133" customWidth="1"/>
    <col min="1037" max="1281" width="9.140625" style="133"/>
    <col min="1282" max="1282" width="13.140625" style="133" customWidth="1"/>
    <col min="1283" max="1283" width="66.42578125" style="133" customWidth="1"/>
    <col min="1284" max="1284" width="11.42578125" style="133" bestFit="1" customWidth="1"/>
    <col min="1285" max="1286" width="11.5703125" style="133" customWidth="1"/>
    <col min="1287" max="1287" width="9.140625" style="133"/>
    <col min="1288" max="1288" width="12.42578125" style="133" customWidth="1"/>
    <col min="1289" max="1289" width="11" style="133" customWidth="1"/>
    <col min="1290" max="1290" width="9.140625" style="133"/>
    <col min="1291" max="1291" width="12.85546875" style="133" customWidth="1"/>
    <col min="1292" max="1292" width="11.5703125" style="133" customWidth="1"/>
    <col min="1293" max="1537" width="9.140625" style="133"/>
    <col min="1538" max="1538" width="13.140625" style="133" customWidth="1"/>
    <col min="1539" max="1539" width="66.42578125" style="133" customWidth="1"/>
    <col min="1540" max="1540" width="11.42578125" style="133" bestFit="1" customWidth="1"/>
    <col min="1541" max="1542" width="11.5703125" style="133" customWidth="1"/>
    <col min="1543" max="1543" width="9.140625" style="133"/>
    <col min="1544" max="1544" width="12.42578125" style="133" customWidth="1"/>
    <col min="1545" max="1545" width="11" style="133" customWidth="1"/>
    <col min="1546" max="1546" width="9.140625" style="133"/>
    <col min="1547" max="1547" width="12.85546875" style="133" customWidth="1"/>
    <col min="1548" max="1548" width="11.5703125" style="133" customWidth="1"/>
    <col min="1549" max="1793" width="9.140625" style="133"/>
    <col min="1794" max="1794" width="13.140625" style="133" customWidth="1"/>
    <col min="1795" max="1795" width="66.42578125" style="133" customWidth="1"/>
    <col min="1796" max="1796" width="11.42578125" style="133" bestFit="1" customWidth="1"/>
    <col min="1797" max="1798" width="11.5703125" style="133" customWidth="1"/>
    <col min="1799" max="1799" width="9.140625" style="133"/>
    <col min="1800" max="1800" width="12.42578125" style="133" customWidth="1"/>
    <col min="1801" max="1801" width="11" style="133" customWidth="1"/>
    <col min="1802" max="1802" width="9.140625" style="133"/>
    <col min="1803" max="1803" width="12.85546875" style="133" customWidth="1"/>
    <col min="1804" max="1804" width="11.5703125" style="133" customWidth="1"/>
    <col min="1805" max="2049" width="9.140625" style="133"/>
    <col min="2050" max="2050" width="13.140625" style="133" customWidth="1"/>
    <col min="2051" max="2051" width="66.42578125" style="133" customWidth="1"/>
    <col min="2052" max="2052" width="11.42578125" style="133" bestFit="1" customWidth="1"/>
    <col min="2053" max="2054" width="11.5703125" style="133" customWidth="1"/>
    <col min="2055" max="2055" width="9.140625" style="133"/>
    <col min="2056" max="2056" width="12.42578125" style="133" customWidth="1"/>
    <col min="2057" max="2057" width="11" style="133" customWidth="1"/>
    <col min="2058" max="2058" width="9.140625" style="133"/>
    <col min="2059" max="2059" width="12.85546875" style="133" customWidth="1"/>
    <col min="2060" max="2060" width="11.5703125" style="133" customWidth="1"/>
    <col min="2061" max="2305" width="9.140625" style="133"/>
    <col min="2306" max="2306" width="13.140625" style="133" customWidth="1"/>
    <col min="2307" max="2307" width="66.42578125" style="133" customWidth="1"/>
    <col min="2308" max="2308" width="11.42578125" style="133" bestFit="1" customWidth="1"/>
    <col min="2309" max="2310" width="11.5703125" style="133" customWidth="1"/>
    <col min="2311" max="2311" width="9.140625" style="133"/>
    <col min="2312" max="2312" width="12.42578125" style="133" customWidth="1"/>
    <col min="2313" max="2313" width="11" style="133" customWidth="1"/>
    <col min="2314" max="2314" width="9.140625" style="133"/>
    <col min="2315" max="2315" width="12.85546875" style="133" customWidth="1"/>
    <col min="2316" max="2316" width="11.5703125" style="133" customWidth="1"/>
    <col min="2317" max="2561" width="9.140625" style="133"/>
    <col min="2562" max="2562" width="13.140625" style="133" customWidth="1"/>
    <col min="2563" max="2563" width="66.42578125" style="133" customWidth="1"/>
    <col min="2564" max="2564" width="11.42578125" style="133" bestFit="1" customWidth="1"/>
    <col min="2565" max="2566" width="11.5703125" style="133" customWidth="1"/>
    <col min="2567" max="2567" width="9.140625" style="133"/>
    <col min="2568" max="2568" width="12.42578125" style="133" customWidth="1"/>
    <col min="2569" max="2569" width="11" style="133" customWidth="1"/>
    <col min="2570" max="2570" width="9.140625" style="133"/>
    <col min="2571" max="2571" width="12.85546875" style="133" customWidth="1"/>
    <col min="2572" max="2572" width="11.5703125" style="133" customWidth="1"/>
    <col min="2573" max="2817" width="9.140625" style="133"/>
    <col min="2818" max="2818" width="13.140625" style="133" customWidth="1"/>
    <col min="2819" max="2819" width="66.42578125" style="133" customWidth="1"/>
    <col min="2820" max="2820" width="11.42578125" style="133" bestFit="1" customWidth="1"/>
    <col min="2821" max="2822" width="11.5703125" style="133" customWidth="1"/>
    <col min="2823" max="2823" width="9.140625" style="133"/>
    <col min="2824" max="2824" width="12.42578125" style="133" customWidth="1"/>
    <col min="2825" max="2825" width="11" style="133" customWidth="1"/>
    <col min="2826" max="2826" width="9.140625" style="133"/>
    <col min="2827" max="2827" width="12.85546875" style="133" customWidth="1"/>
    <col min="2828" max="2828" width="11.5703125" style="133" customWidth="1"/>
    <col min="2829" max="3073" width="9.140625" style="133"/>
    <col min="3074" max="3074" width="13.140625" style="133" customWidth="1"/>
    <col min="3075" max="3075" width="66.42578125" style="133" customWidth="1"/>
    <col min="3076" max="3076" width="11.42578125" style="133" bestFit="1" customWidth="1"/>
    <col min="3077" max="3078" width="11.5703125" style="133" customWidth="1"/>
    <col min="3079" max="3079" width="9.140625" style="133"/>
    <col min="3080" max="3080" width="12.42578125" style="133" customWidth="1"/>
    <col min="3081" max="3081" width="11" style="133" customWidth="1"/>
    <col min="3082" max="3082" width="9.140625" style="133"/>
    <col min="3083" max="3083" width="12.85546875" style="133" customWidth="1"/>
    <col min="3084" max="3084" width="11.5703125" style="133" customWidth="1"/>
    <col min="3085" max="3329" width="9.140625" style="133"/>
    <col min="3330" max="3330" width="13.140625" style="133" customWidth="1"/>
    <col min="3331" max="3331" width="66.42578125" style="133" customWidth="1"/>
    <col min="3332" max="3332" width="11.42578125" style="133" bestFit="1" customWidth="1"/>
    <col min="3333" max="3334" width="11.5703125" style="133" customWidth="1"/>
    <col min="3335" max="3335" width="9.140625" style="133"/>
    <col min="3336" max="3336" width="12.42578125" style="133" customWidth="1"/>
    <col min="3337" max="3337" width="11" style="133" customWidth="1"/>
    <col min="3338" max="3338" width="9.140625" style="133"/>
    <col min="3339" max="3339" width="12.85546875" style="133" customWidth="1"/>
    <col min="3340" max="3340" width="11.5703125" style="133" customWidth="1"/>
    <col min="3341" max="3585" width="9.140625" style="133"/>
    <col min="3586" max="3586" width="13.140625" style="133" customWidth="1"/>
    <col min="3587" max="3587" width="66.42578125" style="133" customWidth="1"/>
    <col min="3588" max="3588" width="11.42578125" style="133" bestFit="1" customWidth="1"/>
    <col min="3589" max="3590" width="11.5703125" style="133" customWidth="1"/>
    <col min="3591" max="3591" width="9.140625" style="133"/>
    <col min="3592" max="3592" width="12.42578125" style="133" customWidth="1"/>
    <col min="3593" max="3593" width="11" style="133" customWidth="1"/>
    <col min="3594" max="3594" width="9.140625" style="133"/>
    <col min="3595" max="3595" width="12.85546875" style="133" customWidth="1"/>
    <col min="3596" max="3596" width="11.5703125" style="133" customWidth="1"/>
    <col min="3597" max="3841" width="9.140625" style="133"/>
    <col min="3842" max="3842" width="13.140625" style="133" customWidth="1"/>
    <col min="3843" max="3843" width="66.42578125" style="133" customWidth="1"/>
    <col min="3844" max="3844" width="11.42578125" style="133" bestFit="1" customWidth="1"/>
    <col min="3845" max="3846" width="11.5703125" style="133" customWidth="1"/>
    <col min="3847" max="3847" width="9.140625" style="133"/>
    <col min="3848" max="3848" width="12.42578125" style="133" customWidth="1"/>
    <col min="3849" max="3849" width="11" style="133" customWidth="1"/>
    <col min="3850" max="3850" width="9.140625" style="133"/>
    <col min="3851" max="3851" width="12.85546875" style="133" customWidth="1"/>
    <col min="3852" max="3852" width="11.5703125" style="133" customWidth="1"/>
    <col min="3853" max="4097" width="9.140625" style="133"/>
    <col min="4098" max="4098" width="13.140625" style="133" customWidth="1"/>
    <col min="4099" max="4099" width="66.42578125" style="133" customWidth="1"/>
    <col min="4100" max="4100" width="11.42578125" style="133" bestFit="1" customWidth="1"/>
    <col min="4101" max="4102" width="11.5703125" style="133" customWidth="1"/>
    <col min="4103" max="4103" width="9.140625" style="133"/>
    <col min="4104" max="4104" width="12.42578125" style="133" customWidth="1"/>
    <col min="4105" max="4105" width="11" style="133" customWidth="1"/>
    <col min="4106" max="4106" width="9.140625" style="133"/>
    <col min="4107" max="4107" width="12.85546875" style="133" customWidth="1"/>
    <col min="4108" max="4108" width="11.5703125" style="133" customWidth="1"/>
    <col min="4109" max="4353" width="9.140625" style="133"/>
    <col min="4354" max="4354" width="13.140625" style="133" customWidth="1"/>
    <col min="4355" max="4355" width="66.42578125" style="133" customWidth="1"/>
    <col min="4356" max="4356" width="11.42578125" style="133" bestFit="1" customWidth="1"/>
    <col min="4357" max="4358" width="11.5703125" style="133" customWidth="1"/>
    <col min="4359" max="4359" width="9.140625" style="133"/>
    <col min="4360" max="4360" width="12.42578125" style="133" customWidth="1"/>
    <col min="4361" max="4361" width="11" style="133" customWidth="1"/>
    <col min="4362" max="4362" width="9.140625" style="133"/>
    <col min="4363" max="4363" width="12.85546875" style="133" customWidth="1"/>
    <col min="4364" max="4364" width="11.5703125" style="133" customWidth="1"/>
    <col min="4365" max="4609" width="9.140625" style="133"/>
    <col min="4610" max="4610" width="13.140625" style="133" customWidth="1"/>
    <col min="4611" max="4611" width="66.42578125" style="133" customWidth="1"/>
    <col min="4612" max="4612" width="11.42578125" style="133" bestFit="1" customWidth="1"/>
    <col min="4613" max="4614" width="11.5703125" style="133" customWidth="1"/>
    <col min="4615" max="4615" width="9.140625" style="133"/>
    <col min="4616" max="4616" width="12.42578125" style="133" customWidth="1"/>
    <col min="4617" max="4617" width="11" style="133" customWidth="1"/>
    <col min="4618" max="4618" width="9.140625" style="133"/>
    <col min="4619" max="4619" width="12.85546875" style="133" customWidth="1"/>
    <col min="4620" max="4620" width="11.5703125" style="133" customWidth="1"/>
    <col min="4621" max="4865" width="9.140625" style="133"/>
    <col min="4866" max="4866" width="13.140625" style="133" customWidth="1"/>
    <col min="4867" max="4867" width="66.42578125" style="133" customWidth="1"/>
    <col min="4868" max="4868" width="11.42578125" style="133" bestFit="1" customWidth="1"/>
    <col min="4869" max="4870" width="11.5703125" style="133" customWidth="1"/>
    <col min="4871" max="4871" width="9.140625" style="133"/>
    <col min="4872" max="4872" width="12.42578125" style="133" customWidth="1"/>
    <col min="4873" max="4873" width="11" style="133" customWidth="1"/>
    <col min="4874" max="4874" width="9.140625" style="133"/>
    <col min="4875" max="4875" width="12.85546875" style="133" customWidth="1"/>
    <col min="4876" max="4876" width="11.5703125" style="133" customWidth="1"/>
    <col min="4877" max="5121" width="9.140625" style="133"/>
    <col min="5122" max="5122" width="13.140625" style="133" customWidth="1"/>
    <col min="5123" max="5123" width="66.42578125" style="133" customWidth="1"/>
    <col min="5124" max="5124" width="11.42578125" style="133" bestFit="1" customWidth="1"/>
    <col min="5125" max="5126" width="11.5703125" style="133" customWidth="1"/>
    <col min="5127" max="5127" width="9.140625" style="133"/>
    <col min="5128" max="5128" width="12.42578125" style="133" customWidth="1"/>
    <col min="5129" max="5129" width="11" style="133" customWidth="1"/>
    <col min="5130" max="5130" width="9.140625" style="133"/>
    <col min="5131" max="5131" width="12.85546875" style="133" customWidth="1"/>
    <col min="5132" max="5132" width="11.5703125" style="133" customWidth="1"/>
    <col min="5133" max="5377" width="9.140625" style="133"/>
    <col min="5378" max="5378" width="13.140625" style="133" customWidth="1"/>
    <col min="5379" max="5379" width="66.42578125" style="133" customWidth="1"/>
    <col min="5380" max="5380" width="11.42578125" style="133" bestFit="1" customWidth="1"/>
    <col min="5381" max="5382" width="11.5703125" style="133" customWidth="1"/>
    <col min="5383" max="5383" width="9.140625" style="133"/>
    <col min="5384" max="5384" width="12.42578125" style="133" customWidth="1"/>
    <col min="5385" max="5385" width="11" style="133" customWidth="1"/>
    <col min="5386" max="5386" width="9.140625" style="133"/>
    <col min="5387" max="5387" width="12.85546875" style="133" customWidth="1"/>
    <col min="5388" max="5388" width="11.5703125" style="133" customWidth="1"/>
    <col min="5389" max="5633" width="9.140625" style="133"/>
    <col min="5634" max="5634" width="13.140625" style="133" customWidth="1"/>
    <col min="5635" max="5635" width="66.42578125" style="133" customWidth="1"/>
    <col min="5636" max="5636" width="11.42578125" style="133" bestFit="1" customWidth="1"/>
    <col min="5637" max="5638" width="11.5703125" style="133" customWidth="1"/>
    <col min="5639" max="5639" width="9.140625" style="133"/>
    <col min="5640" max="5640" width="12.42578125" style="133" customWidth="1"/>
    <col min="5641" max="5641" width="11" style="133" customWidth="1"/>
    <col min="5642" max="5642" width="9.140625" style="133"/>
    <col min="5643" max="5643" width="12.85546875" style="133" customWidth="1"/>
    <col min="5644" max="5644" width="11.5703125" style="133" customWidth="1"/>
    <col min="5645" max="5889" width="9.140625" style="133"/>
    <col min="5890" max="5890" width="13.140625" style="133" customWidth="1"/>
    <col min="5891" max="5891" width="66.42578125" style="133" customWidth="1"/>
    <col min="5892" max="5892" width="11.42578125" style="133" bestFit="1" customWidth="1"/>
    <col min="5893" max="5894" width="11.5703125" style="133" customWidth="1"/>
    <col min="5895" max="5895" width="9.140625" style="133"/>
    <col min="5896" max="5896" width="12.42578125" style="133" customWidth="1"/>
    <col min="5897" max="5897" width="11" style="133" customWidth="1"/>
    <col min="5898" max="5898" width="9.140625" style="133"/>
    <col min="5899" max="5899" width="12.85546875" style="133" customWidth="1"/>
    <col min="5900" max="5900" width="11.5703125" style="133" customWidth="1"/>
    <col min="5901" max="6145" width="9.140625" style="133"/>
    <col min="6146" max="6146" width="13.140625" style="133" customWidth="1"/>
    <col min="6147" max="6147" width="66.42578125" style="133" customWidth="1"/>
    <col min="6148" max="6148" width="11.42578125" style="133" bestFit="1" customWidth="1"/>
    <col min="6149" max="6150" width="11.5703125" style="133" customWidth="1"/>
    <col min="6151" max="6151" width="9.140625" style="133"/>
    <col min="6152" max="6152" width="12.42578125" style="133" customWidth="1"/>
    <col min="6153" max="6153" width="11" style="133" customWidth="1"/>
    <col min="6154" max="6154" width="9.140625" style="133"/>
    <col min="6155" max="6155" width="12.85546875" style="133" customWidth="1"/>
    <col min="6156" max="6156" width="11.5703125" style="133" customWidth="1"/>
    <col min="6157" max="6401" width="9.140625" style="133"/>
    <col min="6402" max="6402" width="13.140625" style="133" customWidth="1"/>
    <col min="6403" max="6403" width="66.42578125" style="133" customWidth="1"/>
    <col min="6404" max="6404" width="11.42578125" style="133" bestFit="1" customWidth="1"/>
    <col min="6405" max="6406" width="11.5703125" style="133" customWidth="1"/>
    <col min="6407" max="6407" width="9.140625" style="133"/>
    <col min="6408" max="6408" width="12.42578125" style="133" customWidth="1"/>
    <col min="6409" max="6409" width="11" style="133" customWidth="1"/>
    <col min="6410" max="6410" width="9.140625" style="133"/>
    <col min="6411" max="6411" width="12.85546875" style="133" customWidth="1"/>
    <col min="6412" max="6412" width="11.5703125" style="133" customWidth="1"/>
    <col min="6413" max="6657" width="9.140625" style="133"/>
    <col min="6658" max="6658" width="13.140625" style="133" customWidth="1"/>
    <col min="6659" max="6659" width="66.42578125" style="133" customWidth="1"/>
    <col min="6660" max="6660" width="11.42578125" style="133" bestFit="1" customWidth="1"/>
    <col min="6661" max="6662" width="11.5703125" style="133" customWidth="1"/>
    <col min="6663" max="6663" width="9.140625" style="133"/>
    <col min="6664" max="6664" width="12.42578125" style="133" customWidth="1"/>
    <col min="6665" max="6665" width="11" style="133" customWidth="1"/>
    <col min="6666" max="6666" width="9.140625" style="133"/>
    <col min="6667" max="6667" width="12.85546875" style="133" customWidth="1"/>
    <col min="6668" max="6668" width="11.5703125" style="133" customWidth="1"/>
    <col min="6669" max="6913" width="9.140625" style="133"/>
    <col min="6914" max="6914" width="13.140625" style="133" customWidth="1"/>
    <col min="6915" max="6915" width="66.42578125" style="133" customWidth="1"/>
    <col min="6916" max="6916" width="11.42578125" style="133" bestFit="1" customWidth="1"/>
    <col min="6917" max="6918" width="11.5703125" style="133" customWidth="1"/>
    <col min="6919" max="6919" width="9.140625" style="133"/>
    <col min="6920" max="6920" width="12.42578125" style="133" customWidth="1"/>
    <col min="6921" max="6921" width="11" style="133" customWidth="1"/>
    <col min="6922" max="6922" width="9.140625" style="133"/>
    <col min="6923" max="6923" width="12.85546875" style="133" customWidth="1"/>
    <col min="6924" max="6924" width="11.5703125" style="133" customWidth="1"/>
    <col min="6925" max="7169" width="9.140625" style="133"/>
    <col min="7170" max="7170" width="13.140625" style="133" customWidth="1"/>
    <col min="7171" max="7171" width="66.42578125" style="133" customWidth="1"/>
    <col min="7172" max="7172" width="11.42578125" style="133" bestFit="1" customWidth="1"/>
    <col min="7173" max="7174" width="11.5703125" style="133" customWidth="1"/>
    <col min="7175" max="7175" width="9.140625" style="133"/>
    <col min="7176" max="7176" width="12.42578125" style="133" customWidth="1"/>
    <col min="7177" max="7177" width="11" style="133" customWidth="1"/>
    <col min="7178" max="7178" width="9.140625" style="133"/>
    <col min="7179" max="7179" width="12.85546875" style="133" customWidth="1"/>
    <col min="7180" max="7180" width="11.5703125" style="133" customWidth="1"/>
    <col min="7181" max="7425" width="9.140625" style="133"/>
    <col min="7426" max="7426" width="13.140625" style="133" customWidth="1"/>
    <col min="7427" max="7427" width="66.42578125" style="133" customWidth="1"/>
    <col min="7428" max="7428" width="11.42578125" style="133" bestFit="1" customWidth="1"/>
    <col min="7429" max="7430" width="11.5703125" style="133" customWidth="1"/>
    <col min="7431" max="7431" width="9.140625" style="133"/>
    <col min="7432" max="7432" width="12.42578125" style="133" customWidth="1"/>
    <col min="7433" max="7433" width="11" style="133" customWidth="1"/>
    <col min="7434" max="7434" width="9.140625" style="133"/>
    <col min="7435" max="7435" width="12.85546875" style="133" customWidth="1"/>
    <col min="7436" max="7436" width="11.5703125" style="133" customWidth="1"/>
    <col min="7437" max="7681" width="9.140625" style="133"/>
    <col min="7682" max="7682" width="13.140625" style="133" customWidth="1"/>
    <col min="7683" max="7683" width="66.42578125" style="133" customWidth="1"/>
    <col min="7684" max="7684" width="11.42578125" style="133" bestFit="1" customWidth="1"/>
    <col min="7685" max="7686" width="11.5703125" style="133" customWidth="1"/>
    <col min="7687" max="7687" width="9.140625" style="133"/>
    <col min="7688" max="7688" width="12.42578125" style="133" customWidth="1"/>
    <col min="7689" max="7689" width="11" style="133" customWidth="1"/>
    <col min="7690" max="7690" width="9.140625" style="133"/>
    <col min="7691" max="7691" width="12.85546875" style="133" customWidth="1"/>
    <col min="7692" max="7692" width="11.5703125" style="133" customWidth="1"/>
    <col min="7693" max="7937" width="9.140625" style="133"/>
    <col min="7938" max="7938" width="13.140625" style="133" customWidth="1"/>
    <col min="7939" max="7939" width="66.42578125" style="133" customWidth="1"/>
    <col min="7940" max="7940" width="11.42578125" style="133" bestFit="1" customWidth="1"/>
    <col min="7941" max="7942" width="11.5703125" style="133" customWidth="1"/>
    <col min="7943" max="7943" width="9.140625" style="133"/>
    <col min="7944" max="7944" width="12.42578125" style="133" customWidth="1"/>
    <col min="7945" max="7945" width="11" style="133" customWidth="1"/>
    <col min="7946" max="7946" width="9.140625" style="133"/>
    <col min="7947" max="7947" width="12.85546875" style="133" customWidth="1"/>
    <col min="7948" max="7948" width="11.5703125" style="133" customWidth="1"/>
    <col min="7949" max="8193" width="9.140625" style="133"/>
    <col min="8194" max="8194" width="13.140625" style="133" customWidth="1"/>
    <col min="8195" max="8195" width="66.42578125" style="133" customWidth="1"/>
    <col min="8196" max="8196" width="11.42578125" style="133" bestFit="1" customWidth="1"/>
    <col min="8197" max="8198" width="11.5703125" style="133" customWidth="1"/>
    <col min="8199" max="8199" width="9.140625" style="133"/>
    <col min="8200" max="8200" width="12.42578125" style="133" customWidth="1"/>
    <col min="8201" max="8201" width="11" style="133" customWidth="1"/>
    <col min="8202" max="8202" width="9.140625" style="133"/>
    <col min="8203" max="8203" width="12.85546875" style="133" customWidth="1"/>
    <col min="8204" max="8204" width="11.5703125" style="133" customWidth="1"/>
    <col min="8205" max="8449" width="9.140625" style="133"/>
    <col min="8450" max="8450" width="13.140625" style="133" customWidth="1"/>
    <col min="8451" max="8451" width="66.42578125" style="133" customWidth="1"/>
    <col min="8452" max="8452" width="11.42578125" style="133" bestFit="1" customWidth="1"/>
    <col min="8453" max="8454" width="11.5703125" style="133" customWidth="1"/>
    <col min="8455" max="8455" width="9.140625" style="133"/>
    <col min="8456" max="8456" width="12.42578125" style="133" customWidth="1"/>
    <col min="8457" max="8457" width="11" style="133" customWidth="1"/>
    <col min="8458" max="8458" width="9.140625" style="133"/>
    <col min="8459" max="8459" width="12.85546875" style="133" customWidth="1"/>
    <col min="8460" max="8460" width="11.5703125" style="133" customWidth="1"/>
    <col min="8461" max="8705" width="9.140625" style="133"/>
    <col min="8706" max="8706" width="13.140625" style="133" customWidth="1"/>
    <col min="8707" max="8707" width="66.42578125" style="133" customWidth="1"/>
    <col min="8708" max="8708" width="11.42578125" style="133" bestFit="1" customWidth="1"/>
    <col min="8709" max="8710" width="11.5703125" style="133" customWidth="1"/>
    <col min="8711" max="8711" width="9.140625" style="133"/>
    <col min="8712" max="8712" width="12.42578125" style="133" customWidth="1"/>
    <col min="8713" max="8713" width="11" style="133" customWidth="1"/>
    <col min="8714" max="8714" width="9.140625" style="133"/>
    <col min="8715" max="8715" width="12.85546875" style="133" customWidth="1"/>
    <col min="8716" max="8716" width="11.5703125" style="133" customWidth="1"/>
    <col min="8717" max="8961" width="9.140625" style="133"/>
    <col min="8962" max="8962" width="13.140625" style="133" customWidth="1"/>
    <col min="8963" max="8963" width="66.42578125" style="133" customWidth="1"/>
    <col min="8964" max="8964" width="11.42578125" style="133" bestFit="1" customWidth="1"/>
    <col min="8965" max="8966" width="11.5703125" style="133" customWidth="1"/>
    <col min="8967" max="8967" width="9.140625" style="133"/>
    <col min="8968" max="8968" width="12.42578125" style="133" customWidth="1"/>
    <col min="8969" max="8969" width="11" style="133" customWidth="1"/>
    <col min="8970" max="8970" width="9.140625" style="133"/>
    <col min="8971" max="8971" width="12.85546875" style="133" customWidth="1"/>
    <col min="8972" max="8972" width="11.5703125" style="133" customWidth="1"/>
    <col min="8973" max="9217" width="9.140625" style="133"/>
    <col min="9218" max="9218" width="13.140625" style="133" customWidth="1"/>
    <col min="9219" max="9219" width="66.42578125" style="133" customWidth="1"/>
    <col min="9220" max="9220" width="11.42578125" style="133" bestFit="1" customWidth="1"/>
    <col min="9221" max="9222" width="11.5703125" style="133" customWidth="1"/>
    <col min="9223" max="9223" width="9.140625" style="133"/>
    <col min="9224" max="9224" width="12.42578125" style="133" customWidth="1"/>
    <col min="9225" max="9225" width="11" style="133" customWidth="1"/>
    <col min="9226" max="9226" width="9.140625" style="133"/>
    <col min="9227" max="9227" width="12.85546875" style="133" customWidth="1"/>
    <col min="9228" max="9228" width="11.5703125" style="133" customWidth="1"/>
    <col min="9229" max="9473" width="9.140625" style="133"/>
    <col min="9474" max="9474" width="13.140625" style="133" customWidth="1"/>
    <col min="9475" max="9475" width="66.42578125" style="133" customWidth="1"/>
    <col min="9476" max="9476" width="11.42578125" style="133" bestFit="1" customWidth="1"/>
    <col min="9477" max="9478" width="11.5703125" style="133" customWidth="1"/>
    <col min="9479" max="9479" width="9.140625" style="133"/>
    <col min="9480" max="9480" width="12.42578125" style="133" customWidth="1"/>
    <col min="9481" max="9481" width="11" style="133" customWidth="1"/>
    <col min="9482" max="9482" width="9.140625" style="133"/>
    <col min="9483" max="9483" width="12.85546875" style="133" customWidth="1"/>
    <col min="9484" max="9484" width="11.5703125" style="133" customWidth="1"/>
    <col min="9485" max="9729" width="9.140625" style="133"/>
    <col min="9730" max="9730" width="13.140625" style="133" customWidth="1"/>
    <col min="9731" max="9731" width="66.42578125" style="133" customWidth="1"/>
    <col min="9732" max="9732" width="11.42578125" style="133" bestFit="1" customWidth="1"/>
    <col min="9733" max="9734" width="11.5703125" style="133" customWidth="1"/>
    <col min="9735" max="9735" width="9.140625" style="133"/>
    <col min="9736" max="9736" width="12.42578125" style="133" customWidth="1"/>
    <col min="9737" max="9737" width="11" style="133" customWidth="1"/>
    <col min="9738" max="9738" width="9.140625" style="133"/>
    <col min="9739" max="9739" width="12.85546875" style="133" customWidth="1"/>
    <col min="9740" max="9740" width="11.5703125" style="133" customWidth="1"/>
    <col min="9741" max="9985" width="9.140625" style="133"/>
    <col min="9986" max="9986" width="13.140625" style="133" customWidth="1"/>
    <col min="9987" max="9987" width="66.42578125" style="133" customWidth="1"/>
    <col min="9988" max="9988" width="11.42578125" style="133" bestFit="1" customWidth="1"/>
    <col min="9989" max="9990" width="11.5703125" style="133" customWidth="1"/>
    <col min="9991" max="9991" width="9.140625" style="133"/>
    <col min="9992" max="9992" width="12.42578125" style="133" customWidth="1"/>
    <col min="9993" max="9993" width="11" style="133" customWidth="1"/>
    <col min="9994" max="9994" width="9.140625" style="133"/>
    <col min="9995" max="9995" width="12.85546875" style="133" customWidth="1"/>
    <col min="9996" max="9996" width="11.5703125" style="133" customWidth="1"/>
    <col min="9997" max="10241" width="9.140625" style="133"/>
    <col min="10242" max="10242" width="13.140625" style="133" customWidth="1"/>
    <col min="10243" max="10243" width="66.42578125" style="133" customWidth="1"/>
    <col min="10244" max="10244" width="11.42578125" style="133" bestFit="1" customWidth="1"/>
    <col min="10245" max="10246" width="11.5703125" style="133" customWidth="1"/>
    <col min="10247" max="10247" width="9.140625" style="133"/>
    <col min="10248" max="10248" width="12.42578125" style="133" customWidth="1"/>
    <col min="10249" max="10249" width="11" style="133" customWidth="1"/>
    <col min="10250" max="10250" width="9.140625" style="133"/>
    <col min="10251" max="10251" width="12.85546875" style="133" customWidth="1"/>
    <col min="10252" max="10252" width="11.5703125" style="133" customWidth="1"/>
    <col min="10253" max="10497" width="9.140625" style="133"/>
    <col min="10498" max="10498" width="13.140625" style="133" customWidth="1"/>
    <col min="10499" max="10499" width="66.42578125" style="133" customWidth="1"/>
    <col min="10500" max="10500" width="11.42578125" style="133" bestFit="1" customWidth="1"/>
    <col min="10501" max="10502" width="11.5703125" style="133" customWidth="1"/>
    <col min="10503" max="10503" width="9.140625" style="133"/>
    <col min="10504" max="10504" width="12.42578125" style="133" customWidth="1"/>
    <col min="10505" max="10505" width="11" style="133" customWidth="1"/>
    <col min="10506" max="10506" width="9.140625" style="133"/>
    <col min="10507" max="10507" width="12.85546875" style="133" customWidth="1"/>
    <col min="10508" max="10508" width="11.5703125" style="133" customWidth="1"/>
    <col min="10509" max="10753" width="9.140625" style="133"/>
    <col min="10754" max="10754" width="13.140625" style="133" customWidth="1"/>
    <col min="10755" max="10755" width="66.42578125" style="133" customWidth="1"/>
    <col min="10756" max="10756" width="11.42578125" style="133" bestFit="1" customWidth="1"/>
    <col min="10757" max="10758" width="11.5703125" style="133" customWidth="1"/>
    <col min="10759" max="10759" width="9.140625" style="133"/>
    <col min="10760" max="10760" width="12.42578125" style="133" customWidth="1"/>
    <col min="10761" max="10761" width="11" style="133" customWidth="1"/>
    <col min="10762" max="10762" width="9.140625" style="133"/>
    <col min="10763" max="10763" width="12.85546875" style="133" customWidth="1"/>
    <col min="10764" max="10764" width="11.5703125" style="133" customWidth="1"/>
    <col min="10765" max="11009" width="9.140625" style="133"/>
    <col min="11010" max="11010" width="13.140625" style="133" customWidth="1"/>
    <col min="11011" max="11011" width="66.42578125" style="133" customWidth="1"/>
    <col min="11012" max="11012" width="11.42578125" style="133" bestFit="1" customWidth="1"/>
    <col min="11013" max="11014" width="11.5703125" style="133" customWidth="1"/>
    <col min="11015" max="11015" width="9.140625" style="133"/>
    <col min="11016" max="11016" width="12.42578125" style="133" customWidth="1"/>
    <col min="11017" max="11017" width="11" style="133" customWidth="1"/>
    <col min="11018" max="11018" width="9.140625" style="133"/>
    <col min="11019" max="11019" width="12.85546875" style="133" customWidth="1"/>
    <col min="11020" max="11020" width="11.5703125" style="133" customWidth="1"/>
    <col min="11021" max="11265" width="9.140625" style="133"/>
    <col min="11266" max="11266" width="13.140625" style="133" customWidth="1"/>
    <col min="11267" max="11267" width="66.42578125" style="133" customWidth="1"/>
    <col min="11268" max="11268" width="11.42578125" style="133" bestFit="1" customWidth="1"/>
    <col min="11269" max="11270" width="11.5703125" style="133" customWidth="1"/>
    <col min="11271" max="11271" width="9.140625" style="133"/>
    <col min="11272" max="11272" width="12.42578125" style="133" customWidth="1"/>
    <col min="11273" max="11273" width="11" style="133" customWidth="1"/>
    <col min="11274" max="11274" width="9.140625" style="133"/>
    <col min="11275" max="11275" width="12.85546875" style="133" customWidth="1"/>
    <col min="11276" max="11276" width="11.5703125" style="133" customWidth="1"/>
    <col min="11277" max="11521" width="9.140625" style="133"/>
    <col min="11522" max="11522" width="13.140625" style="133" customWidth="1"/>
    <col min="11523" max="11523" width="66.42578125" style="133" customWidth="1"/>
    <col min="11524" max="11524" width="11.42578125" style="133" bestFit="1" customWidth="1"/>
    <col min="11525" max="11526" width="11.5703125" style="133" customWidth="1"/>
    <col min="11527" max="11527" width="9.140625" style="133"/>
    <col min="11528" max="11528" width="12.42578125" style="133" customWidth="1"/>
    <col min="11529" max="11529" width="11" style="133" customWidth="1"/>
    <col min="11530" max="11530" width="9.140625" style="133"/>
    <col min="11531" max="11531" width="12.85546875" style="133" customWidth="1"/>
    <col min="11532" max="11532" width="11.5703125" style="133" customWidth="1"/>
    <col min="11533" max="11777" width="9.140625" style="133"/>
    <col min="11778" max="11778" width="13.140625" style="133" customWidth="1"/>
    <col min="11779" max="11779" width="66.42578125" style="133" customWidth="1"/>
    <col min="11780" max="11780" width="11.42578125" style="133" bestFit="1" customWidth="1"/>
    <col min="11781" max="11782" width="11.5703125" style="133" customWidth="1"/>
    <col min="11783" max="11783" width="9.140625" style="133"/>
    <col min="11784" max="11784" width="12.42578125" style="133" customWidth="1"/>
    <col min="11785" max="11785" width="11" style="133" customWidth="1"/>
    <col min="11786" max="11786" width="9.140625" style="133"/>
    <col min="11787" max="11787" width="12.85546875" style="133" customWidth="1"/>
    <col min="11788" max="11788" width="11.5703125" style="133" customWidth="1"/>
    <col min="11789" max="12033" width="9.140625" style="133"/>
    <col min="12034" max="12034" width="13.140625" style="133" customWidth="1"/>
    <col min="12035" max="12035" width="66.42578125" style="133" customWidth="1"/>
    <col min="12036" max="12036" width="11.42578125" style="133" bestFit="1" customWidth="1"/>
    <col min="12037" max="12038" width="11.5703125" style="133" customWidth="1"/>
    <col min="12039" max="12039" width="9.140625" style="133"/>
    <col min="12040" max="12040" width="12.42578125" style="133" customWidth="1"/>
    <col min="12041" max="12041" width="11" style="133" customWidth="1"/>
    <col min="12042" max="12042" width="9.140625" style="133"/>
    <col min="12043" max="12043" width="12.85546875" style="133" customWidth="1"/>
    <col min="12044" max="12044" width="11.5703125" style="133" customWidth="1"/>
    <col min="12045" max="12289" width="9.140625" style="133"/>
    <col min="12290" max="12290" width="13.140625" style="133" customWidth="1"/>
    <col min="12291" max="12291" width="66.42578125" style="133" customWidth="1"/>
    <col min="12292" max="12292" width="11.42578125" style="133" bestFit="1" customWidth="1"/>
    <col min="12293" max="12294" width="11.5703125" style="133" customWidth="1"/>
    <col min="12295" max="12295" width="9.140625" style="133"/>
    <col min="12296" max="12296" width="12.42578125" style="133" customWidth="1"/>
    <col min="12297" max="12297" width="11" style="133" customWidth="1"/>
    <col min="12298" max="12298" width="9.140625" style="133"/>
    <col min="12299" max="12299" width="12.85546875" style="133" customWidth="1"/>
    <col min="12300" max="12300" width="11.5703125" style="133" customWidth="1"/>
    <col min="12301" max="12545" width="9.140625" style="133"/>
    <col min="12546" max="12546" width="13.140625" style="133" customWidth="1"/>
    <col min="12547" max="12547" width="66.42578125" style="133" customWidth="1"/>
    <col min="12548" max="12548" width="11.42578125" style="133" bestFit="1" customWidth="1"/>
    <col min="12549" max="12550" width="11.5703125" style="133" customWidth="1"/>
    <col min="12551" max="12551" width="9.140625" style="133"/>
    <col min="12552" max="12552" width="12.42578125" style="133" customWidth="1"/>
    <col min="12553" max="12553" width="11" style="133" customWidth="1"/>
    <col min="12554" max="12554" width="9.140625" style="133"/>
    <col min="12555" max="12555" width="12.85546875" style="133" customWidth="1"/>
    <col min="12556" max="12556" width="11.5703125" style="133" customWidth="1"/>
    <col min="12557" max="12801" width="9.140625" style="133"/>
    <col min="12802" max="12802" width="13.140625" style="133" customWidth="1"/>
    <col min="12803" max="12803" width="66.42578125" style="133" customWidth="1"/>
    <col min="12804" max="12804" width="11.42578125" style="133" bestFit="1" customWidth="1"/>
    <col min="12805" max="12806" width="11.5703125" style="133" customWidth="1"/>
    <col min="12807" max="12807" width="9.140625" style="133"/>
    <col min="12808" max="12808" width="12.42578125" style="133" customWidth="1"/>
    <col min="12809" max="12809" width="11" style="133" customWidth="1"/>
    <col min="12810" max="12810" width="9.140625" style="133"/>
    <col min="12811" max="12811" width="12.85546875" style="133" customWidth="1"/>
    <col min="12812" max="12812" width="11.5703125" style="133" customWidth="1"/>
    <col min="12813" max="13057" width="9.140625" style="133"/>
    <col min="13058" max="13058" width="13.140625" style="133" customWidth="1"/>
    <col min="13059" max="13059" width="66.42578125" style="133" customWidth="1"/>
    <col min="13060" max="13060" width="11.42578125" style="133" bestFit="1" customWidth="1"/>
    <col min="13061" max="13062" width="11.5703125" style="133" customWidth="1"/>
    <col min="13063" max="13063" width="9.140625" style="133"/>
    <col min="13064" max="13064" width="12.42578125" style="133" customWidth="1"/>
    <col min="13065" max="13065" width="11" style="133" customWidth="1"/>
    <col min="13066" max="13066" width="9.140625" style="133"/>
    <col min="13067" max="13067" width="12.85546875" style="133" customWidth="1"/>
    <col min="13068" max="13068" width="11.5703125" style="133" customWidth="1"/>
    <col min="13069" max="13313" width="9.140625" style="133"/>
    <col min="13314" max="13314" width="13.140625" style="133" customWidth="1"/>
    <col min="13315" max="13315" width="66.42578125" style="133" customWidth="1"/>
    <col min="13316" max="13316" width="11.42578125" style="133" bestFit="1" customWidth="1"/>
    <col min="13317" max="13318" width="11.5703125" style="133" customWidth="1"/>
    <col min="13319" max="13319" width="9.140625" style="133"/>
    <col min="13320" max="13320" width="12.42578125" style="133" customWidth="1"/>
    <col min="13321" max="13321" width="11" style="133" customWidth="1"/>
    <col min="13322" max="13322" width="9.140625" style="133"/>
    <col min="13323" max="13323" width="12.85546875" style="133" customWidth="1"/>
    <col min="13324" max="13324" width="11.5703125" style="133" customWidth="1"/>
    <col min="13325" max="13569" width="9.140625" style="133"/>
    <col min="13570" max="13570" width="13.140625" style="133" customWidth="1"/>
    <col min="13571" max="13571" width="66.42578125" style="133" customWidth="1"/>
    <col min="13572" max="13572" width="11.42578125" style="133" bestFit="1" customWidth="1"/>
    <col min="13573" max="13574" width="11.5703125" style="133" customWidth="1"/>
    <col min="13575" max="13575" width="9.140625" style="133"/>
    <col min="13576" max="13576" width="12.42578125" style="133" customWidth="1"/>
    <col min="13577" max="13577" width="11" style="133" customWidth="1"/>
    <col min="13578" max="13578" width="9.140625" style="133"/>
    <col min="13579" max="13579" width="12.85546875" style="133" customWidth="1"/>
    <col min="13580" max="13580" width="11.5703125" style="133" customWidth="1"/>
    <col min="13581" max="13825" width="9.140625" style="133"/>
    <col min="13826" max="13826" width="13.140625" style="133" customWidth="1"/>
    <col min="13827" max="13827" width="66.42578125" style="133" customWidth="1"/>
    <col min="13828" max="13828" width="11.42578125" style="133" bestFit="1" customWidth="1"/>
    <col min="13829" max="13830" width="11.5703125" style="133" customWidth="1"/>
    <col min="13831" max="13831" width="9.140625" style="133"/>
    <col min="13832" max="13832" width="12.42578125" style="133" customWidth="1"/>
    <col min="13833" max="13833" width="11" style="133" customWidth="1"/>
    <col min="13834" max="13834" width="9.140625" style="133"/>
    <col min="13835" max="13835" width="12.85546875" style="133" customWidth="1"/>
    <col min="13836" max="13836" width="11.5703125" style="133" customWidth="1"/>
    <col min="13837" max="14081" width="9.140625" style="133"/>
    <col min="14082" max="14082" width="13.140625" style="133" customWidth="1"/>
    <col min="14083" max="14083" width="66.42578125" style="133" customWidth="1"/>
    <col min="14084" max="14084" width="11.42578125" style="133" bestFit="1" customWidth="1"/>
    <col min="14085" max="14086" width="11.5703125" style="133" customWidth="1"/>
    <col min="14087" max="14087" width="9.140625" style="133"/>
    <col min="14088" max="14088" width="12.42578125" style="133" customWidth="1"/>
    <col min="14089" max="14089" width="11" style="133" customWidth="1"/>
    <col min="14090" max="14090" width="9.140625" style="133"/>
    <col min="14091" max="14091" width="12.85546875" style="133" customWidth="1"/>
    <col min="14092" max="14092" width="11.5703125" style="133" customWidth="1"/>
    <col min="14093" max="14337" width="9.140625" style="133"/>
    <col min="14338" max="14338" width="13.140625" style="133" customWidth="1"/>
    <col min="14339" max="14339" width="66.42578125" style="133" customWidth="1"/>
    <col min="14340" max="14340" width="11.42578125" style="133" bestFit="1" customWidth="1"/>
    <col min="14341" max="14342" width="11.5703125" style="133" customWidth="1"/>
    <col min="14343" max="14343" width="9.140625" style="133"/>
    <col min="14344" max="14344" width="12.42578125" style="133" customWidth="1"/>
    <col min="14345" max="14345" width="11" style="133" customWidth="1"/>
    <col min="14346" max="14346" width="9.140625" style="133"/>
    <col min="14347" max="14347" width="12.85546875" style="133" customWidth="1"/>
    <col min="14348" max="14348" width="11.5703125" style="133" customWidth="1"/>
    <col min="14349" max="14593" width="9.140625" style="133"/>
    <col min="14594" max="14594" width="13.140625" style="133" customWidth="1"/>
    <col min="14595" max="14595" width="66.42578125" style="133" customWidth="1"/>
    <col min="14596" max="14596" width="11.42578125" style="133" bestFit="1" customWidth="1"/>
    <col min="14597" max="14598" width="11.5703125" style="133" customWidth="1"/>
    <col min="14599" max="14599" width="9.140625" style="133"/>
    <col min="14600" max="14600" width="12.42578125" style="133" customWidth="1"/>
    <col min="14601" max="14601" width="11" style="133" customWidth="1"/>
    <col min="14602" max="14602" width="9.140625" style="133"/>
    <col min="14603" max="14603" width="12.85546875" style="133" customWidth="1"/>
    <col min="14604" max="14604" width="11.5703125" style="133" customWidth="1"/>
    <col min="14605" max="14849" width="9.140625" style="133"/>
    <col min="14850" max="14850" width="13.140625" style="133" customWidth="1"/>
    <col min="14851" max="14851" width="66.42578125" style="133" customWidth="1"/>
    <col min="14852" max="14852" width="11.42578125" style="133" bestFit="1" customWidth="1"/>
    <col min="14853" max="14854" width="11.5703125" style="133" customWidth="1"/>
    <col min="14855" max="14855" width="9.140625" style="133"/>
    <col min="14856" max="14856" width="12.42578125" style="133" customWidth="1"/>
    <col min="14857" max="14857" width="11" style="133" customWidth="1"/>
    <col min="14858" max="14858" width="9.140625" style="133"/>
    <col min="14859" max="14859" width="12.85546875" style="133" customWidth="1"/>
    <col min="14860" max="14860" width="11.5703125" style="133" customWidth="1"/>
    <col min="14861" max="15105" width="9.140625" style="133"/>
    <col min="15106" max="15106" width="13.140625" style="133" customWidth="1"/>
    <col min="15107" max="15107" width="66.42578125" style="133" customWidth="1"/>
    <col min="15108" max="15108" width="11.42578125" style="133" bestFit="1" customWidth="1"/>
    <col min="15109" max="15110" width="11.5703125" style="133" customWidth="1"/>
    <col min="15111" max="15111" width="9.140625" style="133"/>
    <col min="15112" max="15112" width="12.42578125" style="133" customWidth="1"/>
    <col min="15113" max="15113" width="11" style="133" customWidth="1"/>
    <col min="15114" max="15114" width="9.140625" style="133"/>
    <col min="15115" max="15115" width="12.85546875" style="133" customWidth="1"/>
    <col min="15116" max="15116" width="11.5703125" style="133" customWidth="1"/>
    <col min="15117" max="15361" width="9.140625" style="133"/>
    <col min="15362" max="15362" width="13.140625" style="133" customWidth="1"/>
    <col min="15363" max="15363" width="66.42578125" style="133" customWidth="1"/>
    <col min="15364" max="15364" width="11.42578125" style="133" bestFit="1" customWidth="1"/>
    <col min="15365" max="15366" width="11.5703125" style="133" customWidth="1"/>
    <col min="15367" max="15367" width="9.140625" style="133"/>
    <col min="15368" max="15368" width="12.42578125" style="133" customWidth="1"/>
    <col min="15369" max="15369" width="11" style="133" customWidth="1"/>
    <col min="15370" max="15370" width="9.140625" style="133"/>
    <col min="15371" max="15371" width="12.85546875" style="133" customWidth="1"/>
    <col min="15372" max="15372" width="11.5703125" style="133" customWidth="1"/>
    <col min="15373" max="15617" width="9.140625" style="133"/>
    <col min="15618" max="15618" width="13.140625" style="133" customWidth="1"/>
    <col min="15619" max="15619" width="66.42578125" style="133" customWidth="1"/>
    <col min="15620" max="15620" width="11.42578125" style="133" bestFit="1" customWidth="1"/>
    <col min="15621" max="15622" width="11.5703125" style="133" customWidth="1"/>
    <col min="15623" max="15623" width="9.140625" style="133"/>
    <col min="15624" max="15624" width="12.42578125" style="133" customWidth="1"/>
    <col min="15625" max="15625" width="11" style="133" customWidth="1"/>
    <col min="15626" max="15626" width="9.140625" style="133"/>
    <col min="15627" max="15627" width="12.85546875" style="133" customWidth="1"/>
    <col min="15628" max="15628" width="11.5703125" style="133" customWidth="1"/>
    <col min="15629" max="15873" width="9.140625" style="133"/>
    <col min="15874" max="15874" width="13.140625" style="133" customWidth="1"/>
    <col min="15875" max="15875" width="66.42578125" style="133" customWidth="1"/>
    <col min="15876" max="15876" width="11.42578125" style="133" bestFit="1" customWidth="1"/>
    <col min="15877" max="15878" width="11.5703125" style="133" customWidth="1"/>
    <col min="15879" max="15879" width="9.140625" style="133"/>
    <col min="15880" max="15880" width="12.42578125" style="133" customWidth="1"/>
    <col min="15881" max="15881" width="11" style="133" customWidth="1"/>
    <col min="15882" max="15882" width="9.140625" style="133"/>
    <col min="15883" max="15883" width="12.85546875" style="133" customWidth="1"/>
    <col min="15884" max="15884" width="11.5703125" style="133" customWidth="1"/>
    <col min="15885" max="16129" width="9.140625" style="133"/>
    <col min="16130" max="16130" width="13.140625" style="133" customWidth="1"/>
    <col min="16131" max="16131" width="66.42578125" style="133" customWidth="1"/>
    <col min="16132" max="16132" width="11.42578125" style="133" bestFit="1" customWidth="1"/>
    <col min="16133" max="16134" width="11.5703125" style="133" customWidth="1"/>
    <col min="16135" max="16135" width="9.140625" style="133"/>
    <col min="16136" max="16136" width="12.42578125" style="133" customWidth="1"/>
    <col min="16137" max="16137" width="11" style="133" customWidth="1"/>
    <col min="16138" max="16138" width="9.140625" style="133"/>
    <col min="16139" max="16139" width="12.85546875" style="133" customWidth="1"/>
    <col min="16140" max="16140" width="11.5703125" style="133" customWidth="1"/>
    <col min="16141" max="16384" width="9.140625" style="133"/>
  </cols>
  <sheetData>
    <row r="1" spans="1:12" s="91" customFormat="1" ht="18" customHeight="1" x14ac:dyDescent="0.2">
      <c r="A1" s="1564"/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</row>
    <row r="2" spans="1:12" s="91" customFormat="1" ht="18.75" x14ac:dyDescent="0.2">
      <c r="A2" s="3871"/>
      <c r="B2" s="3871"/>
      <c r="C2" s="3871"/>
      <c r="D2" s="3871"/>
      <c r="E2" s="3871"/>
      <c r="F2" s="3871"/>
      <c r="G2" s="3871"/>
      <c r="H2" s="3871"/>
      <c r="I2" s="3871"/>
      <c r="J2" s="3871"/>
      <c r="K2" s="3871"/>
      <c r="L2" s="3871"/>
    </row>
    <row r="3" spans="1:12" s="91" customFormat="1" ht="18" customHeight="1" x14ac:dyDescent="0.2">
      <c r="A3" s="1564"/>
      <c r="B3" s="4018" t="s">
        <v>241</v>
      </c>
      <c r="C3" s="4018"/>
      <c r="D3" s="4019" t="str">
        <f>[2]СПО!F3</f>
        <v>01.10.2020 г.</v>
      </c>
      <c r="E3" s="4019"/>
      <c r="F3" s="4010" t="s">
        <v>246</v>
      </c>
      <c r="G3" s="4010"/>
      <c r="H3" s="4010"/>
      <c r="I3" s="4010"/>
      <c r="J3" s="4010"/>
      <c r="K3" s="4010"/>
      <c r="L3" s="4010"/>
    </row>
    <row r="4" spans="1:12" s="91" customFormat="1" ht="19.5" thickBot="1" x14ac:dyDescent="0.25">
      <c r="A4" s="224"/>
      <c r="B4" s="1564"/>
      <c r="C4" s="1564"/>
      <c r="F4" s="92"/>
      <c r="I4" s="92"/>
      <c r="L4" s="92"/>
    </row>
    <row r="5" spans="1:12" s="91" customFormat="1" ht="12.75" customHeight="1" thickBot="1" x14ac:dyDescent="0.25">
      <c r="A5" s="224"/>
      <c r="B5" s="3937" t="s">
        <v>9</v>
      </c>
      <c r="C5" s="4032"/>
      <c r="D5" s="4027" t="s">
        <v>0</v>
      </c>
      <c r="E5" s="3904"/>
      <c r="F5" s="3904"/>
      <c r="G5" s="3904" t="s">
        <v>1</v>
      </c>
      <c r="H5" s="3904"/>
      <c r="I5" s="3904"/>
      <c r="J5" s="3932" t="s">
        <v>21</v>
      </c>
      <c r="K5" s="3932"/>
      <c r="L5" s="3933"/>
    </row>
    <row r="6" spans="1:12" s="91" customFormat="1" ht="19.5" thickBot="1" x14ac:dyDescent="0.25">
      <c r="A6" s="224"/>
      <c r="B6" s="3939"/>
      <c r="C6" s="4033"/>
      <c r="D6" s="3885"/>
      <c r="E6" s="3870"/>
      <c r="F6" s="3870"/>
      <c r="G6" s="3870"/>
      <c r="H6" s="3870"/>
      <c r="I6" s="3870"/>
      <c r="J6" s="3874"/>
      <c r="K6" s="3874"/>
      <c r="L6" s="3915"/>
    </row>
    <row r="7" spans="1:12" s="91" customFormat="1" ht="55.5" customHeight="1" thickBot="1" x14ac:dyDescent="0.25">
      <c r="A7" s="224"/>
      <c r="B7" s="3941"/>
      <c r="C7" s="3942"/>
      <c r="D7" s="1782" t="s">
        <v>26</v>
      </c>
      <c r="E7" s="1764" t="s">
        <v>27</v>
      </c>
      <c r="F7" s="1762" t="s">
        <v>4</v>
      </c>
      <c r="G7" s="1763" t="s">
        <v>26</v>
      </c>
      <c r="H7" s="1764" t="s">
        <v>27</v>
      </c>
      <c r="I7" s="1762" t="s">
        <v>4</v>
      </c>
      <c r="J7" s="1763" t="s">
        <v>26</v>
      </c>
      <c r="K7" s="1764" t="s">
        <v>27</v>
      </c>
      <c r="L7" s="1719" t="s">
        <v>4</v>
      </c>
    </row>
    <row r="8" spans="1:12" s="91" customFormat="1" ht="27.75" customHeight="1" thickBot="1" x14ac:dyDescent="0.25">
      <c r="A8" s="224"/>
      <c r="B8" s="4028" t="s">
        <v>22</v>
      </c>
      <c r="C8" s="3922"/>
      <c r="D8" s="1901">
        <f t="shared" ref="D8:L8" si="0">SUM(D9:D18)</f>
        <v>84</v>
      </c>
      <c r="E8" s="1767">
        <f t="shared" si="0"/>
        <v>5</v>
      </c>
      <c r="F8" s="1741">
        <f t="shared" si="0"/>
        <v>89</v>
      </c>
      <c r="G8" s="1902">
        <f t="shared" si="0"/>
        <v>135</v>
      </c>
      <c r="H8" s="1903">
        <f t="shared" si="0"/>
        <v>1</v>
      </c>
      <c r="I8" s="1741">
        <f t="shared" si="0"/>
        <v>136</v>
      </c>
      <c r="J8" s="1902">
        <f t="shared" si="0"/>
        <v>219</v>
      </c>
      <c r="K8" s="1903">
        <f t="shared" si="0"/>
        <v>6</v>
      </c>
      <c r="L8" s="1741">
        <f t="shared" si="0"/>
        <v>225</v>
      </c>
    </row>
    <row r="9" spans="1:12" s="91" customFormat="1" ht="18.75" x14ac:dyDescent="0.2">
      <c r="A9" s="224"/>
      <c r="B9" s="1904" t="s">
        <v>220</v>
      </c>
      <c r="C9" s="1905" t="s">
        <v>180</v>
      </c>
      <c r="D9" s="1906">
        <v>0</v>
      </c>
      <c r="E9" s="1907">
        <v>0</v>
      </c>
      <c r="F9" s="1908">
        <v>0</v>
      </c>
      <c r="G9" s="1909">
        <v>5</v>
      </c>
      <c r="H9" s="1907">
        <v>0</v>
      </c>
      <c r="I9" s="1908">
        <v>5</v>
      </c>
      <c r="J9" s="1909">
        <v>5</v>
      </c>
      <c r="K9" s="1907">
        <v>0</v>
      </c>
      <c r="L9" s="1908">
        <v>5</v>
      </c>
    </row>
    <row r="10" spans="1:12" ht="18.75" x14ac:dyDescent="0.2">
      <c r="B10" s="1910" t="s">
        <v>221</v>
      </c>
      <c r="C10" s="1911" t="s">
        <v>182</v>
      </c>
      <c r="D10" s="1912">
        <v>7</v>
      </c>
      <c r="E10" s="1913">
        <v>0</v>
      </c>
      <c r="F10" s="1914">
        <v>7</v>
      </c>
      <c r="G10" s="1915">
        <v>10</v>
      </c>
      <c r="H10" s="1913">
        <v>0</v>
      </c>
      <c r="I10" s="1914">
        <v>10</v>
      </c>
      <c r="J10" s="1915">
        <v>17</v>
      </c>
      <c r="K10" s="1913">
        <v>0</v>
      </c>
      <c r="L10" s="1914">
        <v>17</v>
      </c>
    </row>
    <row r="11" spans="1:12" ht="18.75" x14ac:dyDescent="0.2">
      <c r="B11" s="1910" t="s">
        <v>222</v>
      </c>
      <c r="C11" s="1911" t="s">
        <v>184</v>
      </c>
      <c r="D11" s="1912">
        <v>10</v>
      </c>
      <c r="E11" s="1913">
        <v>3</v>
      </c>
      <c r="F11" s="1914">
        <v>13</v>
      </c>
      <c r="G11" s="1915">
        <v>10</v>
      </c>
      <c r="H11" s="1913">
        <v>1</v>
      </c>
      <c r="I11" s="1914">
        <v>11</v>
      </c>
      <c r="J11" s="1915">
        <v>20</v>
      </c>
      <c r="K11" s="1913">
        <v>4</v>
      </c>
      <c r="L11" s="1914">
        <v>24</v>
      </c>
    </row>
    <row r="12" spans="1:12" ht="18.75" x14ac:dyDescent="0.2">
      <c r="B12" s="1910" t="s">
        <v>223</v>
      </c>
      <c r="C12" s="1911" t="s">
        <v>186</v>
      </c>
      <c r="D12" s="1912">
        <v>0</v>
      </c>
      <c r="E12" s="1913">
        <v>0</v>
      </c>
      <c r="F12" s="1914">
        <v>0</v>
      </c>
      <c r="G12" s="1915">
        <v>9</v>
      </c>
      <c r="H12" s="1913">
        <v>0</v>
      </c>
      <c r="I12" s="1914">
        <v>9</v>
      </c>
      <c r="J12" s="1915">
        <v>9</v>
      </c>
      <c r="K12" s="1913">
        <v>0</v>
      </c>
      <c r="L12" s="1914">
        <v>9</v>
      </c>
    </row>
    <row r="13" spans="1:12" ht="18.75" x14ac:dyDescent="0.2">
      <c r="B13" s="1910" t="s">
        <v>226</v>
      </c>
      <c r="C13" s="1911" t="s">
        <v>190</v>
      </c>
      <c r="D13" s="1912">
        <v>25</v>
      </c>
      <c r="E13" s="1913">
        <v>0</v>
      </c>
      <c r="F13" s="1914">
        <v>25</v>
      </c>
      <c r="G13" s="1915">
        <v>42</v>
      </c>
      <c r="H13" s="1913">
        <v>0</v>
      </c>
      <c r="I13" s="1914">
        <v>42</v>
      </c>
      <c r="J13" s="1915">
        <v>67</v>
      </c>
      <c r="K13" s="1913">
        <v>0</v>
      </c>
      <c r="L13" s="1914">
        <v>67</v>
      </c>
    </row>
    <row r="14" spans="1:12" ht="18.75" x14ac:dyDescent="0.2">
      <c r="B14" s="1910" t="s">
        <v>227</v>
      </c>
      <c r="C14" s="1911" t="s">
        <v>192</v>
      </c>
      <c r="D14" s="1912">
        <v>21</v>
      </c>
      <c r="E14" s="1913">
        <v>1</v>
      </c>
      <c r="F14" s="1914">
        <v>22</v>
      </c>
      <c r="G14" s="1915">
        <v>8</v>
      </c>
      <c r="H14" s="1913">
        <v>0</v>
      </c>
      <c r="I14" s="1914">
        <v>8</v>
      </c>
      <c r="J14" s="1915">
        <v>29</v>
      </c>
      <c r="K14" s="1913">
        <v>1</v>
      </c>
      <c r="L14" s="1914">
        <v>30</v>
      </c>
    </row>
    <row r="15" spans="1:12" ht="18.75" x14ac:dyDescent="0.2">
      <c r="B15" s="1910" t="s">
        <v>228</v>
      </c>
      <c r="C15" s="1911" t="s">
        <v>196</v>
      </c>
      <c r="D15" s="1912">
        <v>14</v>
      </c>
      <c r="E15" s="1913">
        <v>1</v>
      </c>
      <c r="F15" s="1914">
        <v>15</v>
      </c>
      <c r="G15" s="1915">
        <v>24</v>
      </c>
      <c r="H15" s="1913">
        <v>0</v>
      </c>
      <c r="I15" s="1914">
        <v>24</v>
      </c>
      <c r="J15" s="1915">
        <v>38</v>
      </c>
      <c r="K15" s="1913">
        <v>1</v>
      </c>
      <c r="L15" s="1914">
        <v>39</v>
      </c>
    </row>
    <row r="16" spans="1:12" ht="18.75" x14ac:dyDescent="0.2">
      <c r="B16" s="1910" t="s">
        <v>229</v>
      </c>
      <c r="C16" s="1911" t="s">
        <v>198</v>
      </c>
      <c r="D16" s="1912">
        <v>0</v>
      </c>
      <c r="E16" s="1913">
        <v>0</v>
      </c>
      <c r="F16" s="1914">
        <v>0</v>
      </c>
      <c r="G16" s="1915">
        <v>5</v>
      </c>
      <c r="H16" s="1913">
        <v>0</v>
      </c>
      <c r="I16" s="1914">
        <v>5</v>
      </c>
      <c r="J16" s="1915">
        <v>5</v>
      </c>
      <c r="K16" s="1913">
        <v>0</v>
      </c>
      <c r="L16" s="1914">
        <v>5</v>
      </c>
    </row>
    <row r="17" spans="1:21" ht="18.75" x14ac:dyDescent="0.2">
      <c r="B17" s="1910" t="s">
        <v>233</v>
      </c>
      <c r="C17" s="1911" t="s">
        <v>218</v>
      </c>
      <c r="D17" s="1912">
        <v>7</v>
      </c>
      <c r="E17" s="1913">
        <v>0</v>
      </c>
      <c r="F17" s="1914">
        <v>7</v>
      </c>
      <c r="G17" s="1915">
        <v>16</v>
      </c>
      <c r="H17" s="1913">
        <v>0</v>
      </c>
      <c r="I17" s="1914">
        <v>16</v>
      </c>
      <c r="J17" s="1915">
        <v>23</v>
      </c>
      <c r="K17" s="1913">
        <v>0</v>
      </c>
      <c r="L17" s="1914">
        <v>23</v>
      </c>
    </row>
    <row r="18" spans="1:21" ht="38.25" customHeight="1" thickBot="1" x14ac:dyDescent="0.25">
      <c r="B18" s="1916" t="s">
        <v>234</v>
      </c>
      <c r="C18" s="1917" t="s">
        <v>262</v>
      </c>
      <c r="D18" s="1918">
        <v>0</v>
      </c>
      <c r="E18" s="1919">
        <v>0</v>
      </c>
      <c r="F18" s="1920">
        <v>0</v>
      </c>
      <c r="G18" s="1921">
        <v>6</v>
      </c>
      <c r="H18" s="1919">
        <v>0</v>
      </c>
      <c r="I18" s="1920">
        <v>6</v>
      </c>
      <c r="J18" s="1921">
        <v>6</v>
      </c>
      <c r="K18" s="1919">
        <v>0</v>
      </c>
      <c r="L18" s="1920">
        <v>6</v>
      </c>
    </row>
    <row r="19" spans="1:21" s="113" customFormat="1" ht="20.25" customHeight="1" thickBot="1" x14ac:dyDescent="0.25">
      <c r="A19" s="109"/>
      <c r="B19" s="4029" t="s">
        <v>16</v>
      </c>
      <c r="C19" s="4030"/>
      <c r="D19" s="1754">
        <f t="shared" ref="D19:L19" si="1">SUM(D9:D18)</f>
        <v>84</v>
      </c>
      <c r="E19" s="1754">
        <f t="shared" si="1"/>
        <v>5</v>
      </c>
      <c r="F19" s="220">
        <f t="shared" si="1"/>
        <v>89</v>
      </c>
      <c r="G19" s="1922">
        <f t="shared" si="1"/>
        <v>135</v>
      </c>
      <c r="H19" s="1754">
        <f t="shared" si="1"/>
        <v>1</v>
      </c>
      <c r="I19" s="220">
        <f t="shared" si="1"/>
        <v>136</v>
      </c>
      <c r="J19" s="1922">
        <f t="shared" si="1"/>
        <v>219</v>
      </c>
      <c r="K19" s="1754">
        <f t="shared" si="1"/>
        <v>6</v>
      </c>
      <c r="L19" s="220">
        <f t="shared" si="1"/>
        <v>225</v>
      </c>
      <c r="M19" s="131"/>
      <c r="N19" s="131"/>
      <c r="O19" s="131"/>
      <c r="P19" s="1564"/>
      <c r="Q19" s="1564"/>
      <c r="R19" s="1564"/>
      <c r="S19" s="131"/>
      <c r="T19" s="131"/>
      <c r="U19" s="131"/>
    </row>
    <row r="20" spans="1:21" ht="21.6" customHeight="1" x14ac:dyDescent="0.2">
      <c r="B20" s="3984" t="s">
        <v>23</v>
      </c>
      <c r="C20" s="3985"/>
      <c r="D20" s="1923"/>
      <c r="E20" s="226"/>
      <c r="F20" s="227"/>
      <c r="G20" s="226"/>
      <c r="H20" s="226"/>
      <c r="I20" s="227"/>
      <c r="J20" s="226"/>
      <c r="K20" s="226"/>
      <c r="L20" s="227"/>
    </row>
    <row r="21" spans="1:21" ht="18" customHeight="1" thickBot="1" x14ac:dyDescent="0.25">
      <c r="B21" s="4004" t="s">
        <v>11</v>
      </c>
      <c r="C21" s="4005"/>
      <c r="D21" s="1923"/>
      <c r="E21" s="226"/>
      <c r="F21" s="227"/>
      <c r="G21" s="226"/>
      <c r="H21" s="226"/>
      <c r="I21" s="227"/>
      <c r="J21" s="226"/>
      <c r="K21" s="226"/>
      <c r="L21" s="227"/>
    </row>
    <row r="22" spans="1:21" s="91" customFormat="1" ht="19.149999999999999" customHeight="1" x14ac:dyDescent="0.2">
      <c r="A22" s="224"/>
      <c r="B22" s="191" t="s">
        <v>220</v>
      </c>
      <c r="C22" s="164" t="s">
        <v>180</v>
      </c>
      <c r="D22" s="192">
        <v>0</v>
      </c>
      <c r="E22" s="193">
        <v>0</v>
      </c>
      <c r="F22" s="194">
        <v>0</v>
      </c>
      <c r="G22" s="195">
        <v>5</v>
      </c>
      <c r="H22" s="193">
        <v>0</v>
      </c>
      <c r="I22" s="194">
        <v>5</v>
      </c>
      <c r="J22" s="195">
        <v>5</v>
      </c>
      <c r="K22" s="193">
        <v>0</v>
      </c>
      <c r="L22" s="194">
        <v>5</v>
      </c>
    </row>
    <row r="23" spans="1:21" ht="18.75" x14ac:dyDescent="0.2">
      <c r="B23" s="1727" t="s">
        <v>221</v>
      </c>
      <c r="C23" s="1728" t="s">
        <v>182</v>
      </c>
      <c r="D23" s="1729">
        <v>7</v>
      </c>
      <c r="E23" s="1730">
        <v>0</v>
      </c>
      <c r="F23" s="1731">
        <v>7</v>
      </c>
      <c r="G23" s="1732">
        <v>10</v>
      </c>
      <c r="H23" s="1730">
        <v>0</v>
      </c>
      <c r="I23" s="1731">
        <v>10</v>
      </c>
      <c r="J23" s="1732">
        <v>17</v>
      </c>
      <c r="K23" s="1730">
        <v>0</v>
      </c>
      <c r="L23" s="1731">
        <v>17</v>
      </c>
    </row>
    <row r="24" spans="1:21" ht="17.100000000000001" customHeight="1" x14ac:dyDescent="0.2">
      <c r="B24" s="1727" t="s">
        <v>222</v>
      </c>
      <c r="C24" s="1728" t="s">
        <v>184</v>
      </c>
      <c r="D24" s="1729">
        <v>10</v>
      </c>
      <c r="E24" s="1730">
        <v>3</v>
      </c>
      <c r="F24" s="1731">
        <v>13</v>
      </c>
      <c r="G24" s="1732">
        <v>10</v>
      </c>
      <c r="H24" s="1730">
        <v>1</v>
      </c>
      <c r="I24" s="1731">
        <v>11</v>
      </c>
      <c r="J24" s="1732">
        <v>20</v>
      </c>
      <c r="K24" s="1730">
        <v>4</v>
      </c>
      <c r="L24" s="1731">
        <v>24</v>
      </c>
    </row>
    <row r="25" spans="1:21" ht="18.75" x14ac:dyDescent="0.2">
      <c r="B25" s="1727" t="s">
        <v>223</v>
      </c>
      <c r="C25" s="1728" t="s">
        <v>186</v>
      </c>
      <c r="D25" s="1729">
        <v>0</v>
      </c>
      <c r="E25" s="1730">
        <v>0</v>
      </c>
      <c r="F25" s="1731">
        <v>0</v>
      </c>
      <c r="G25" s="1732">
        <v>8</v>
      </c>
      <c r="H25" s="1730">
        <v>0</v>
      </c>
      <c r="I25" s="1731">
        <v>8</v>
      </c>
      <c r="J25" s="1732">
        <v>8</v>
      </c>
      <c r="K25" s="1730">
        <v>0</v>
      </c>
      <c r="L25" s="1731">
        <v>8</v>
      </c>
    </row>
    <row r="26" spans="1:21" ht="18.75" x14ac:dyDescent="0.2">
      <c r="B26" s="1727" t="s">
        <v>226</v>
      </c>
      <c r="C26" s="1728" t="s">
        <v>190</v>
      </c>
      <c r="D26" s="1729">
        <v>25</v>
      </c>
      <c r="E26" s="1730">
        <v>0</v>
      </c>
      <c r="F26" s="1731">
        <v>25</v>
      </c>
      <c r="G26" s="1732">
        <v>42</v>
      </c>
      <c r="H26" s="1730">
        <v>0</v>
      </c>
      <c r="I26" s="1731">
        <v>42</v>
      </c>
      <c r="J26" s="1732">
        <v>67</v>
      </c>
      <c r="K26" s="1730">
        <v>0</v>
      </c>
      <c r="L26" s="1731">
        <v>67</v>
      </c>
    </row>
    <row r="27" spans="1:21" ht="18.75" x14ac:dyDescent="0.2">
      <c r="B27" s="1727" t="s">
        <v>227</v>
      </c>
      <c r="C27" s="1728" t="s">
        <v>192</v>
      </c>
      <c r="D27" s="1729">
        <v>21</v>
      </c>
      <c r="E27" s="1730">
        <v>1</v>
      </c>
      <c r="F27" s="1731">
        <v>22</v>
      </c>
      <c r="G27" s="1732">
        <v>7</v>
      </c>
      <c r="H27" s="1730">
        <v>0</v>
      </c>
      <c r="I27" s="1731">
        <v>7</v>
      </c>
      <c r="J27" s="1732">
        <v>28</v>
      </c>
      <c r="K27" s="1730">
        <v>1</v>
      </c>
      <c r="L27" s="1731">
        <v>29</v>
      </c>
    </row>
    <row r="28" spans="1:21" ht="18.75" x14ac:dyDescent="0.2">
      <c r="B28" s="1727" t="s">
        <v>228</v>
      </c>
      <c r="C28" s="1728" t="s">
        <v>196</v>
      </c>
      <c r="D28" s="1729">
        <v>13</v>
      </c>
      <c r="E28" s="1730">
        <v>1</v>
      </c>
      <c r="F28" s="1731">
        <v>14</v>
      </c>
      <c r="G28" s="1732">
        <v>24</v>
      </c>
      <c r="H28" s="1730">
        <v>0</v>
      </c>
      <c r="I28" s="1731">
        <v>24</v>
      </c>
      <c r="J28" s="1732">
        <v>37</v>
      </c>
      <c r="K28" s="1730">
        <v>1</v>
      </c>
      <c r="L28" s="1731">
        <v>38</v>
      </c>
    </row>
    <row r="29" spans="1:21" ht="18.75" x14ac:dyDescent="0.2">
      <c r="B29" s="1727" t="s">
        <v>229</v>
      </c>
      <c r="C29" s="1728" t="s">
        <v>198</v>
      </c>
      <c r="D29" s="1729">
        <v>0</v>
      </c>
      <c r="E29" s="1730">
        <v>0</v>
      </c>
      <c r="F29" s="1731">
        <v>0</v>
      </c>
      <c r="G29" s="1732">
        <v>5</v>
      </c>
      <c r="H29" s="1730">
        <v>0</v>
      </c>
      <c r="I29" s="1731">
        <v>5</v>
      </c>
      <c r="J29" s="1732">
        <v>5</v>
      </c>
      <c r="K29" s="1730">
        <v>0</v>
      </c>
      <c r="L29" s="1731">
        <v>5</v>
      </c>
    </row>
    <row r="30" spans="1:21" ht="18.75" x14ac:dyDescent="0.2">
      <c r="B30" s="1727" t="s">
        <v>233</v>
      </c>
      <c r="C30" s="1728" t="s">
        <v>218</v>
      </c>
      <c r="D30" s="1729">
        <v>7</v>
      </c>
      <c r="E30" s="1730">
        <v>0</v>
      </c>
      <c r="F30" s="1731">
        <v>7</v>
      </c>
      <c r="G30" s="1732">
        <v>15</v>
      </c>
      <c r="H30" s="1730">
        <v>0</v>
      </c>
      <c r="I30" s="1731">
        <v>15</v>
      </c>
      <c r="J30" s="1732">
        <v>22</v>
      </c>
      <c r="K30" s="1730">
        <v>0</v>
      </c>
      <c r="L30" s="1731">
        <v>22</v>
      </c>
    </row>
    <row r="31" spans="1:21" ht="21.75" customHeight="1" thickBot="1" x14ac:dyDescent="0.25">
      <c r="B31" s="1742" t="s">
        <v>234</v>
      </c>
      <c r="C31" s="1743" t="s">
        <v>262</v>
      </c>
      <c r="D31" s="1744">
        <v>0</v>
      </c>
      <c r="E31" s="1745">
        <v>0</v>
      </c>
      <c r="F31" s="1746">
        <v>0</v>
      </c>
      <c r="G31" s="1747">
        <v>6</v>
      </c>
      <c r="H31" s="1745">
        <v>0</v>
      </c>
      <c r="I31" s="1746">
        <v>6</v>
      </c>
      <c r="J31" s="1747">
        <v>6</v>
      </c>
      <c r="K31" s="1745">
        <v>0</v>
      </c>
      <c r="L31" s="1746">
        <v>6</v>
      </c>
    </row>
    <row r="32" spans="1:21" ht="20.25" customHeight="1" thickBot="1" x14ac:dyDescent="0.25">
      <c r="B32" s="3996" t="s">
        <v>8</v>
      </c>
      <c r="C32" s="3997"/>
      <c r="D32" s="1733">
        <f t="shared" ref="D32:L32" si="2">SUM(D22:D31)</f>
        <v>83</v>
      </c>
      <c r="E32" s="129">
        <f t="shared" si="2"/>
        <v>5</v>
      </c>
      <c r="F32" s="208">
        <f t="shared" si="2"/>
        <v>88</v>
      </c>
      <c r="G32" s="207">
        <f t="shared" si="2"/>
        <v>132</v>
      </c>
      <c r="H32" s="129">
        <f t="shared" si="2"/>
        <v>1</v>
      </c>
      <c r="I32" s="208">
        <f t="shared" si="2"/>
        <v>133</v>
      </c>
      <c r="J32" s="207">
        <f t="shared" si="2"/>
        <v>215</v>
      </c>
      <c r="K32" s="129">
        <f t="shared" si="2"/>
        <v>6</v>
      </c>
      <c r="L32" s="208">
        <f t="shared" si="2"/>
        <v>221</v>
      </c>
    </row>
    <row r="33" spans="1:19" ht="20.25" customHeight="1" thickBot="1" x14ac:dyDescent="0.25">
      <c r="B33" s="3956" t="s">
        <v>25</v>
      </c>
      <c r="C33" s="3957"/>
      <c r="D33" s="1751"/>
      <c r="E33" s="131"/>
      <c r="F33" s="179"/>
      <c r="G33" s="131"/>
      <c r="H33" s="131"/>
      <c r="I33" s="179"/>
      <c r="J33" s="131"/>
      <c r="K33" s="131"/>
      <c r="L33" s="179"/>
    </row>
    <row r="34" spans="1:19" s="74" customFormat="1" ht="26.1" customHeight="1" x14ac:dyDescent="0.2">
      <c r="A34" s="109"/>
      <c r="B34" s="191" t="s">
        <v>223</v>
      </c>
      <c r="C34" s="164" t="s">
        <v>186</v>
      </c>
      <c r="D34" s="192">
        <v>0</v>
      </c>
      <c r="E34" s="193">
        <v>0</v>
      </c>
      <c r="F34" s="194">
        <v>0</v>
      </c>
      <c r="G34" s="195">
        <v>1</v>
      </c>
      <c r="H34" s="193">
        <v>0</v>
      </c>
      <c r="I34" s="194">
        <v>1</v>
      </c>
      <c r="J34" s="195">
        <v>1</v>
      </c>
      <c r="K34" s="193">
        <v>0</v>
      </c>
      <c r="L34" s="194">
        <v>1</v>
      </c>
    </row>
    <row r="35" spans="1:19" s="74" customFormat="1" ht="21.6" customHeight="1" x14ac:dyDescent="0.2">
      <c r="A35" s="109"/>
      <c r="B35" s="1727" t="s">
        <v>227</v>
      </c>
      <c r="C35" s="1728" t="s">
        <v>192</v>
      </c>
      <c r="D35" s="1729">
        <v>0</v>
      </c>
      <c r="E35" s="1730">
        <v>0</v>
      </c>
      <c r="F35" s="1731">
        <v>0</v>
      </c>
      <c r="G35" s="1732">
        <v>1</v>
      </c>
      <c r="H35" s="1730">
        <v>0</v>
      </c>
      <c r="I35" s="1731">
        <v>1</v>
      </c>
      <c r="J35" s="1732">
        <v>1</v>
      </c>
      <c r="K35" s="1730">
        <v>0</v>
      </c>
      <c r="L35" s="1731">
        <v>1</v>
      </c>
    </row>
    <row r="36" spans="1:19" s="74" customFormat="1" ht="18.75" x14ac:dyDescent="0.2">
      <c r="A36" s="109"/>
      <c r="B36" s="1727" t="s">
        <v>228</v>
      </c>
      <c r="C36" s="1728" t="s">
        <v>196</v>
      </c>
      <c r="D36" s="1729">
        <v>1</v>
      </c>
      <c r="E36" s="1730">
        <v>0</v>
      </c>
      <c r="F36" s="1731">
        <v>1</v>
      </c>
      <c r="G36" s="1732">
        <v>0</v>
      </c>
      <c r="H36" s="1730">
        <v>0</v>
      </c>
      <c r="I36" s="1731">
        <v>0</v>
      </c>
      <c r="J36" s="1732">
        <v>1</v>
      </c>
      <c r="K36" s="1730">
        <v>0</v>
      </c>
      <c r="L36" s="1731">
        <v>1</v>
      </c>
    </row>
    <row r="37" spans="1:19" s="74" customFormat="1" ht="26.25" customHeight="1" thickBot="1" x14ac:dyDescent="0.25">
      <c r="A37" s="109"/>
      <c r="B37" s="1742" t="s">
        <v>233</v>
      </c>
      <c r="C37" s="1743" t="s">
        <v>218</v>
      </c>
      <c r="D37" s="1744">
        <v>0</v>
      </c>
      <c r="E37" s="1745">
        <v>0</v>
      </c>
      <c r="F37" s="1746">
        <v>0</v>
      </c>
      <c r="G37" s="1747">
        <v>1</v>
      </c>
      <c r="H37" s="1745">
        <v>0</v>
      </c>
      <c r="I37" s="1746">
        <v>1</v>
      </c>
      <c r="J37" s="1747">
        <v>1</v>
      </c>
      <c r="K37" s="1745">
        <v>0</v>
      </c>
      <c r="L37" s="1746">
        <v>1</v>
      </c>
    </row>
    <row r="38" spans="1:19" ht="19.5" customHeight="1" thickBot="1" x14ac:dyDescent="0.25">
      <c r="B38" s="3996" t="s">
        <v>13</v>
      </c>
      <c r="C38" s="4031"/>
      <c r="D38" s="1807">
        <f t="shared" ref="D38:L38" si="3">SUM(D34:D37)</f>
        <v>1</v>
      </c>
      <c r="E38" s="129">
        <f t="shared" si="3"/>
        <v>0</v>
      </c>
      <c r="F38" s="208">
        <f t="shared" si="3"/>
        <v>1</v>
      </c>
      <c r="G38" s="1807">
        <f t="shared" si="3"/>
        <v>3</v>
      </c>
      <c r="H38" s="129">
        <f t="shared" si="3"/>
        <v>0</v>
      </c>
      <c r="I38" s="1924">
        <f t="shared" si="3"/>
        <v>3</v>
      </c>
      <c r="J38" s="1807">
        <f t="shared" si="3"/>
        <v>4</v>
      </c>
      <c r="K38" s="129">
        <f t="shared" si="3"/>
        <v>0</v>
      </c>
      <c r="L38" s="1925">
        <f t="shared" si="3"/>
        <v>4</v>
      </c>
    </row>
    <row r="39" spans="1:19" ht="20.25" customHeight="1" x14ac:dyDescent="0.2">
      <c r="B39" s="4023" t="s">
        <v>10</v>
      </c>
      <c r="C39" s="4024"/>
      <c r="D39" s="672">
        <f t="shared" ref="D39:L39" si="4">D32</f>
        <v>83</v>
      </c>
      <c r="E39" s="670">
        <f t="shared" si="4"/>
        <v>5</v>
      </c>
      <c r="F39" s="675">
        <f t="shared" si="4"/>
        <v>88</v>
      </c>
      <c r="G39" s="672">
        <f t="shared" si="4"/>
        <v>132</v>
      </c>
      <c r="H39" s="670">
        <f t="shared" si="4"/>
        <v>1</v>
      </c>
      <c r="I39" s="675">
        <f t="shared" si="4"/>
        <v>133</v>
      </c>
      <c r="J39" s="673">
        <f t="shared" si="4"/>
        <v>215</v>
      </c>
      <c r="K39" s="670">
        <f t="shared" si="4"/>
        <v>6</v>
      </c>
      <c r="L39" s="676">
        <f t="shared" si="4"/>
        <v>221</v>
      </c>
    </row>
    <row r="40" spans="1:19" ht="20.25" customHeight="1" thickBot="1" x14ac:dyDescent="0.25">
      <c r="B40" s="4025" t="s">
        <v>17</v>
      </c>
      <c r="C40" s="4026"/>
      <c r="D40" s="1926">
        <f>D38</f>
        <v>1</v>
      </c>
      <c r="E40" s="1927">
        <f t="shared" ref="E40:L40" si="5">E38</f>
        <v>0</v>
      </c>
      <c r="F40" s="1928">
        <f t="shared" si="5"/>
        <v>1</v>
      </c>
      <c r="G40" s="1926">
        <f t="shared" si="5"/>
        <v>3</v>
      </c>
      <c r="H40" s="1927">
        <f t="shared" si="5"/>
        <v>0</v>
      </c>
      <c r="I40" s="1928">
        <f t="shared" si="5"/>
        <v>3</v>
      </c>
      <c r="J40" s="1929">
        <f t="shared" si="5"/>
        <v>4</v>
      </c>
      <c r="K40" s="1927">
        <f t="shared" si="5"/>
        <v>0</v>
      </c>
      <c r="L40" s="1930">
        <f t="shared" si="5"/>
        <v>4</v>
      </c>
    </row>
    <row r="41" spans="1:19" ht="23.25" customHeight="1" thickBot="1" x14ac:dyDescent="0.25">
      <c r="B41" s="4021" t="s">
        <v>18</v>
      </c>
      <c r="C41" s="4022"/>
      <c r="D41" s="1931">
        <f>D39+D40</f>
        <v>84</v>
      </c>
      <c r="E41" s="1932">
        <f t="shared" ref="E41:L41" si="6">E39+E40</f>
        <v>5</v>
      </c>
      <c r="F41" s="1784">
        <f t="shared" si="6"/>
        <v>89</v>
      </c>
      <c r="G41" s="1931">
        <f t="shared" si="6"/>
        <v>135</v>
      </c>
      <c r="H41" s="1932">
        <f t="shared" si="6"/>
        <v>1</v>
      </c>
      <c r="I41" s="1784">
        <f t="shared" si="6"/>
        <v>136</v>
      </c>
      <c r="J41" s="1931">
        <f t="shared" si="6"/>
        <v>219</v>
      </c>
      <c r="K41" s="1932">
        <f t="shared" si="6"/>
        <v>6</v>
      </c>
      <c r="L41" s="1784">
        <f t="shared" si="6"/>
        <v>225</v>
      </c>
    </row>
    <row r="42" spans="1:19" ht="21.6" customHeight="1" x14ac:dyDescent="0.2"/>
    <row r="43" spans="1:19" ht="19.149999999999999" customHeight="1" x14ac:dyDescent="0.2"/>
    <row r="44" spans="1:19" ht="21.6" customHeight="1" x14ac:dyDescent="0.2">
      <c r="B44" s="3876"/>
      <c r="C44" s="3876"/>
      <c r="D44" s="3876"/>
      <c r="E44" s="3876"/>
      <c r="F44" s="3876"/>
      <c r="G44" s="3876"/>
      <c r="H44" s="3876"/>
      <c r="I44" s="3876"/>
      <c r="J44" s="3876"/>
      <c r="K44" s="3876"/>
      <c r="L44" s="3876"/>
    </row>
    <row r="45" spans="1:19" ht="24.6" customHeight="1" x14ac:dyDescent="0.2">
      <c r="B45" s="3876"/>
      <c r="C45" s="3876"/>
      <c r="D45" s="3876"/>
      <c r="E45" s="3876"/>
      <c r="F45" s="3876"/>
      <c r="G45" s="3876"/>
      <c r="H45" s="3876"/>
      <c r="I45" s="3876"/>
      <c r="J45" s="3876"/>
      <c r="K45" s="3876"/>
      <c r="L45" s="3876"/>
      <c r="M45" s="78"/>
      <c r="N45" s="78"/>
      <c r="O45" s="78"/>
      <c r="P45" s="78"/>
      <c r="Q45" s="78"/>
      <c r="R45" s="91"/>
      <c r="S45" s="91"/>
    </row>
    <row r="48" spans="1:19" x14ac:dyDescent="0.2">
      <c r="D48" s="319"/>
      <c r="E48" s="319"/>
      <c r="F48" s="319"/>
      <c r="G48" s="319"/>
      <c r="H48" s="319"/>
      <c r="I48" s="319"/>
      <c r="J48" s="319"/>
      <c r="K48" s="319"/>
      <c r="L48" s="319"/>
    </row>
  </sheetData>
  <mergeCells count="21">
    <mergeCell ref="B32:C32"/>
    <mergeCell ref="B33:C33"/>
    <mergeCell ref="B38:C38"/>
    <mergeCell ref="B21:C21"/>
    <mergeCell ref="B5:C7"/>
    <mergeCell ref="D5:F6"/>
    <mergeCell ref="G5:I6"/>
    <mergeCell ref="J5:L6"/>
    <mergeCell ref="B20:C20"/>
    <mergeCell ref="B8:C8"/>
    <mergeCell ref="B19:C19"/>
    <mergeCell ref="B1:L1"/>
    <mergeCell ref="A2:L2"/>
    <mergeCell ref="B3:C3"/>
    <mergeCell ref="D3:E3"/>
    <mergeCell ref="F3:L3"/>
    <mergeCell ref="B41:C41"/>
    <mergeCell ref="B45:L45"/>
    <mergeCell ref="B39:C39"/>
    <mergeCell ref="B40:C40"/>
    <mergeCell ref="B44:L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6"/>
  <sheetViews>
    <sheetView zoomScale="65" zoomScaleNormal="65" workbookViewId="0">
      <selection activeCell="C54" sqref="C54"/>
    </sheetView>
  </sheetViews>
  <sheetFormatPr defaultRowHeight="18" x14ac:dyDescent="0.25"/>
  <cols>
    <col min="1" max="1" width="9.140625" style="79"/>
    <col min="2" max="2" width="13.5703125" style="79" customWidth="1"/>
    <col min="3" max="3" width="66.85546875" style="79" customWidth="1"/>
    <col min="4" max="4" width="11.42578125" style="79" bestFit="1" customWidth="1"/>
    <col min="5" max="5" width="11.140625" style="79" customWidth="1"/>
    <col min="6" max="6" width="10.85546875" style="80" customWidth="1"/>
    <col min="7" max="7" width="11.140625" style="79" customWidth="1"/>
    <col min="8" max="8" width="12.28515625" style="79" customWidth="1"/>
    <col min="9" max="9" width="12.140625" style="80" customWidth="1"/>
    <col min="10" max="10" width="11.140625" style="79" customWidth="1"/>
    <col min="11" max="11" width="11" style="79" customWidth="1"/>
    <col min="12" max="12" width="11.140625" style="80" customWidth="1"/>
    <col min="13" max="13" width="10.85546875" style="79" customWidth="1"/>
    <col min="14" max="14" width="13.42578125" style="79" customWidth="1"/>
    <col min="15" max="15" width="13.42578125" style="80" customWidth="1"/>
    <col min="16" max="257" width="9.140625" style="79"/>
    <col min="258" max="258" width="13.5703125" style="79" customWidth="1"/>
    <col min="259" max="259" width="66.85546875" style="79" customWidth="1"/>
    <col min="260" max="260" width="11.42578125" style="79" bestFit="1" customWidth="1"/>
    <col min="261" max="261" width="11.140625" style="79" customWidth="1"/>
    <col min="262" max="262" width="10.85546875" style="79" customWidth="1"/>
    <col min="263" max="263" width="9.140625" style="79"/>
    <col min="264" max="264" width="11.140625" style="79" customWidth="1"/>
    <col min="265" max="265" width="12.140625" style="79" customWidth="1"/>
    <col min="266" max="266" width="9.140625" style="79"/>
    <col min="267" max="267" width="11" style="79" customWidth="1"/>
    <col min="268" max="268" width="11.140625" style="79" customWidth="1"/>
    <col min="269" max="269" width="9.140625" style="79"/>
    <col min="270" max="270" width="11.42578125" style="79" customWidth="1"/>
    <col min="271" max="271" width="10.5703125" style="79" customWidth="1"/>
    <col min="272" max="513" width="9.140625" style="79"/>
    <col min="514" max="514" width="13.5703125" style="79" customWidth="1"/>
    <col min="515" max="515" width="66.85546875" style="79" customWidth="1"/>
    <col min="516" max="516" width="11.42578125" style="79" bestFit="1" customWidth="1"/>
    <col min="517" max="517" width="11.140625" style="79" customWidth="1"/>
    <col min="518" max="518" width="10.85546875" style="79" customWidth="1"/>
    <col min="519" max="519" width="9.140625" style="79"/>
    <col min="520" max="520" width="11.140625" style="79" customWidth="1"/>
    <col min="521" max="521" width="12.140625" style="79" customWidth="1"/>
    <col min="522" max="522" width="9.140625" style="79"/>
    <col min="523" max="523" width="11" style="79" customWidth="1"/>
    <col min="524" max="524" width="11.140625" style="79" customWidth="1"/>
    <col min="525" max="525" width="9.140625" style="79"/>
    <col min="526" max="526" width="11.42578125" style="79" customWidth="1"/>
    <col min="527" max="527" width="10.5703125" style="79" customWidth="1"/>
    <col min="528" max="769" width="9.140625" style="79"/>
    <col min="770" max="770" width="13.5703125" style="79" customWidth="1"/>
    <col min="771" max="771" width="66.85546875" style="79" customWidth="1"/>
    <col min="772" max="772" width="11.42578125" style="79" bestFit="1" customWidth="1"/>
    <col min="773" max="773" width="11.140625" style="79" customWidth="1"/>
    <col min="774" max="774" width="10.85546875" style="79" customWidth="1"/>
    <col min="775" max="775" width="9.140625" style="79"/>
    <col min="776" max="776" width="11.140625" style="79" customWidth="1"/>
    <col min="777" max="777" width="12.140625" style="79" customWidth="1"/>
    <col min="778" max="778" width="9.140625" style="79"/>
    <col min="779" max="779" width="11" style="79" customWidth="1"/>
    <col min="780" max="780" width="11.140625" style="79" customWidth="1"/>
    <col min="781" max="781" width="9.140625" style="79"/>
    <col min="782" max="782" width="11.42578125" style="79" customWidth="1"/>
    <col min="783" max="783" width="10.5703125" style="79" customWidth="1"/>
    <col min="784" max="1025" width="9.140625" style="79"/>
    <col min="1026" max="1026" width="13.5703125" style="79" customWidth="1"/>
    <col min="1027" max="1027" width="66.85546875" style="79" customWidth="1"/>
    <col min="1028" max="1028" width="11.42578125" style="79" bestFit="1" customWidth="1"/>
    <col min="1029" max="1029" width="11.140625" style="79" customWidth="1"/>
    <col min="1030" max="1030" width="10.85546875" style="79" customWidth="1"/>
    <col min="1031" max="1031" width="9.140625" style="79"/>
    <col min="1032" max="1032" width="11.140625" style="79" customWidth="1"/>
    <col min="1033" max="1033" width="12.140625" style="79" customWidth="1"/>
    <col min="1034" max="1034" width="9.140625" style="79"/>
    <col min="1035" max="1035" width="11" style="79" customWidth="1"/>
    <col min="1036" max="1036" width="11.140625" style="79" customWidth="1"/>
    <col min="1037" max="1037" width="9.140625" style="79"/>
    <col min="1038" max="1038" width="11.42578125" style="79" customWidth="1"/>
    <col min="1039" max="1039" width="10.5703125" style="79" customWidth="1"/>
    <col min="1040" max="1281" width="9.140625" style="79"/>
    <col min="1282" max="1282" width="13.5703125" style="79" customWidth="1"/>
    <col min="1283" max="1283" width="66.85546875" style="79" customWidth="1"/>
    <col min="1284" max="1284" width="11.42578125" style="79" bestFit="1" customWidth="1"/>
    <col min="1285" max="1285" width="11.140625" style="79" customWidth="1"/>
    <col min="1286" max="1286" width="10.85546875" style="79" customWidth="1"/>
    <col min="1287" max="1287" width="9.140625" style="79"/>
    <col min="1288" max="1288" width="11.140625" style="79" customWidth="1"/>
    <col min="1289" max="1289" width="12.140625" style="79" customWidth="1"/>
    <col min="1290" max="1290" width="9.140625" style="79"/>
    <col min="1291" max="1291" width="11" style="79" customWidth="1"/>
    <col min="1292" max="1292" width="11.140625" style="79" customWidth="1"/>
    <col min="1293" max="1293" width="9.140625" style="79"/>
    <col min="1294" max="1294" width="11.42578125" style="79" customWidth="1"/>
    <col min="1295" max="1295" width="10.5703125" style="79" customWidth="1"/>
    <col min="1296" max="1537" width="9.140625" style="79"/>
    <col min="1538" max="1538" width="13.5703125" style="79" customWidth="1"/>
    <col min="1539" max="1539" width="66.85546875" style="79" customWidth="1"/>
    <col min="1540" max="1540" width="11.42578125" style="79" bestFit="1" customWidth="1"/>
    <col min="1541" max="1541" width="11.140625" style="79" customWidth="1"/>
    <col min="1542" max="1542" width="10.85546875" style="79" customWidth="1"/>
    <col min="1543" max="1543" width="9.140625" style="79"/>
    <col min="1544" max="1544" width="11.140625" style="79" customWidth="1"/>
    <col min="1545" max="1545" width="12.140625" style="79" customWidth="1"/>
    <col min="1546" max="1546" width="9.140625" style="79"/>
    <col min="1547" max="1547" width="11" style="79" customWidth="1"/>
    <col min="1548" max="1548" width="11.140625" style="79" customWidth="1"/>
    <col min="1549" max="1549" width="9.140625" style="79"/>
    <col min="1550" max="1550" width="11.42578125" style="79" customWidth="1"/>
    <col min="1551" max="1551" width="10.5703125" style="79" customWidth="1"/>
    <col min="1552" max="1793" width="9.140625" style="79"/>
    <col min="1794" max="1794" width="13.5703125" style="79" customWidth="1"/>
    <col min="1795" max="1795" width="66.85546875" style="79" customWidth="1"/>
    <col min="1796" max="1796" width="11.42578125" style="79" bestFit="1" customWidth="1"/>
    <col min="1797" max="1797" width="11.140625" style="79" customWidth="1"/>
    <col min="1798" max="1798" width="10.85546875" style="79" customWidth="1"/>
    <col min="1799" max="1799" width="9.140625" style="79"/>
    <col min="1800" max="1800" width="11.140625" style="79" customWidth="1"/>
    <col min="1801" max="1801" width="12.140625" style="79" customWidth="1"/>
    <col min="1802" max="1802" width="9.140625" style="79"/>
    <col min="1803" max="1803" width="11" style="79" customWidth="1"/>
    <col min="1804" max="1804" width="11.140625" style="79" customWidth="1"/>
    <col min="1805" max="1805" width="9.140625" style="79"/>
    <col min="1806" max="1806" width="11.42578125" style="79" customWidth="1"/>
    <col min="1807" max="1807" width="10.5703125" style="79" customWidth="1"/>
    <col min="1808" max="2049" width="9.140625" style="79"/>
    <col min="2050" max="2050" width="13.5703125" style="79" customWidth="1"/>
    <col min="2051" max="2051" width="66.85546875" style="79" customWidth="1"/>
    <col min="2052" max="2052" width="11.42578125" style="79" bestFit="1" customWidth="1"/>
    <col min="2053" max="2053" width="11.140625" style="79" customWidth="1"/>
    <col min="2054" max="2054" width="10.85546875" style="79" customWidth="1"/>
    <col min="2055" max="2055" width="9.140625" style="79"/>
    <col min="2056" max="2056" width="11.140625" style="79" customWidth="1"/>
    <col min="2057" max="2057" width="12.140625" style="79" customWidth="1"/>
    <col min="2058" max="2058" width="9.140625" style="79"/>
    <col min="2059" max="2059" width="11" style="79" customWidth="1"/>
    <col min="2060" max="2060" width="11.140625" style="79" customWidth="1"/>
    <col min="2061" max="2061" width="9.140625" style="79"/>
    <col min="2062" max="2062" width="11.42578125" style="79" customWidth="1"/>
    <col min="2063" max="2063" width="10.5703125" style="79" customWidth="1"/>
    <col min="2064" max="2305" width="9.140625" style="79"/>
    <col min="2306" max="2306" width="13.5703125" style="79" customWidth="1"/>
    <col min="2307" max="2307" width="66.85546875" style="79" customWidth="1"/>
    <col min="2308" max="2308" width="11.42578125" style="79" bestFit="1" customWidth="1"/>
    <col min="2309" max="2309" width="11.140625" style="79" customWidth="1"/>
    <col min="2310" max="2310" width="10.85546875" style="79" customWidth="1"/>
    <col min="2311" max="2311" width="9.140625" style="79"/>
    <col min="2312" max="2312" width="11.140625" style="79" customWidth="1"/>
    <col min="2313" max="2313" width="12.140625" style="79" customWidth="1"/>
    <col min="2314" max="2314" width="9.140625" style="79"/>
    <col min="2315" max="2315" width="11" style="79" customWidth="1"/>
    <col min="2316" max="2316" width="11.140625" style="79" customWidth="1"/>
    <col min="2317" max="2317" width="9.140625" style="79"/>
    <col min="2318" max="2318" width="11.42578125" style="79" customWidth="1"/>
    <col min="2319" max="2319" width="10.5703125" style="79" customWidth="1"/>
    <col min="2320" max="2561" width="9.140625" style="79"/>
    <col min="2562" max="2562" width="13.5703125" style="79" customWidth="1"/>
    <col min="2563" max="2563" width="66.85546875" style="79" customWidth="1"/>
    <col min="2564" max="2564" width="11.42578125" style="79" bestFit="1" customWidth="1"/>
    <col min="2565" max="2565" width="11.140625" style="79" customWidth="1"/>
    <col min="2566" max="2566" width="10.85546875" style="79" customWidth="1"/>
    <col min="2567" max="2567" width="9.140625" style="79"/>
    <col min="2568" max="2568" width="11.140625" style="79" customWidth="1"/>
    <col min="2569" max="2569" width="12.140625" style="79" customWidth="1"/>
    <col min="2570" max="2570" width="9.140625" style="79"/>
    <col min="2571" max="2571" width="11" style="79" customWidth="1"/>
    <col min="2572" max="2572" width="11.140625" style="79" customWidth="1"/>
    <col min="2573" max="2573" width="9.140625" style="79"/>
    <col min="2574" max="2574" width="11.42578125" style="79" customWidth="1"/>
    <col min="2575" max="2575" width="10.5703125" style="79" customWidth="1"/>
    <col min="2576" max="2817" width="9.140625" style="79"/>
    <col min="2818" max="2818" width="13.5703125" style="79" customWidth="1"/>
    <col min="2819" max="2819" width="66.85546875" style="79" customWidth="1"/>
    <col min="2820" max="2820" width="11.42578125" style="79" bestFit="1" customWidth="1"/>
    <col min="2821" max="2821" width="11.140625" style="79" customWidth="1"/>
    <col min="2822" max="2822" width="10.85546875" style="79" customWidth="1"/>
    <col min="2823" max="2823" width="9.140625" style="79"/>
    <col min="2824" max="2824" width="11.140625" style="79" customWidth="1"/>
    <col min="2825" max="2825" width="12.140625" style="79" customWidth="1"/>
    <col min="2826" max="2826" width="9.140625" style="79"/>
    <col min="2827" max="2827" width="11" style="79" customWidth="1"/>
    <col min="2828" max="2828" width="11.140625" style="79" customWidth="1"/>
    <col min="2829" max="2829" width="9.140625" style="79"/>
    <col min="2830" max="2830" width="11.42578125" style="79" customWidth="1"/>
    <col min="2831" max="2831" width="10.5703125" style="79" customWidth="1"/>
    <col min="2832" max="3073" width="9.140625" style="79"/>
    <col min="3074" max="3074" width="13.5703125" style="79" customWidth="1"/>
    <col min="3075" max="3075" width="66.85546875" style="79" customWidth="1"/>
    <col min="3076" max="3076" width="11.42578125" style="79" bestFit="1" customWidth="1"/>
    <col min="3077" max="3077" width="11.140625" style="79" customWidth="1"/>
    <col min="3078" max="3078" width="10.85546875" style="79" customWidth="1"/>
    <col min="3079" max="3079" width="9.140625" style="79"/>
    <col min="3080" max="3080" width="11.140625" style="79" customWidth="1"/>
    <col min="3081" max="3081" width="12.140625" style="79" customWidth="1"/>
    <col min="3082" max="3082" width="9.140625" style="79"/>
    <col min="3083" max="3083" width="11" style="79" customWidth="1"/>
    <col min="3084" max="3084" width="11.140625" style="79" customWidth="1"/>
    <col min="3085" max="3085" width="9.140625" style="79"/>
    <col min="3086" max="3086" width="11.42578125" style="79" customWidth="1"/>
    <col min="3087" max="3087" width="10.5703125" style="79" customWidth="1"/>
    <col min="3088" max="3329" width="9.140625" style="79"/>
    <col min="3330" max="3330" width="13.5703125" style="79" customWidth="1"/>
    <col min="3331" max="3331" width="66.85546875" style="79" customWidth="1"/>
    <col min="3332" max="3332" width="11.42578125" style="79" bestFit="1" customWidth="1"/>
    <col min="3333" max="3333" width="11.140625" style="79" customWidth="1"/>
    <col min="3334" max="3334" width="10.85546875" style="79" customWidth="1"/>
    <col min="3335" max="3335" width="9.140625" style="79"/>
    <col min="3336" max="3336" width="11.140625" style="79" customWidth="1"/>
    <col min="3337" max="3337" width="12.140625" style="79" customWidth="1"/>
    <col min="3338" max="3338" width="9.140625" style="79"/>
    <col min="3339" max="3339" width="11" style="79" customWidth="1"/>
    <col min="3340" max="3340" width="11.140625" style="79" customWidth="1"/>
    <col min="3341" max="3341" width="9.140625" style="79"/>
    <col min="3342" max="3342" width="11.42578125" style="79" customWidth="1"/>
    <col min="3343" max="3343" width="10.5703125" style="79" customWidth="1"/>
    <col min="3344" max="3585" width="9.140625" style="79"/>
    <col min="3586" max="3586" width="13.5703125" style="79" customWidth="1"/>
    <col min="3587" max="3587" width="66.85546875" style="79" customWidth="1"/>
    <col min="3588" max="3588" width="11.42578125" style="79" bestFit="1" customWidth="1"/>
    <col min="3589" max="3589" width="11.140625" style="79" customWidth="1"/>
    <col min="3590" max="3590" width="10.85546875" style="79" customWidth="1"/>
    <col min="3591" max="3591" width="9.140625" style="79"/>
    <col min="3592" max="3592" width="11.140625" style="79" customWidth="1"/>
    <col min="3593" max="3593" width="12.140625" style="79" customWidth="1"/>
    <col min="3594" max="3594" width="9.140625" style="79"/>
    <col min="3595" max="3595" width="11" style="79" customWidth="1"/>
    <col min="3596" max="3596" width="11.140625" style="79" customWidth="1"/>
    <col min="3597" max="3597" width="9.140625" style="79"/>
    <col min="3598" max="3598" width="11.42578125" style="79" customWidth="1"/>
    <col min="3599" max="3599" width="10.5703125" style="79" customWidth="1"/>
    <col min="3600" max="3841" width="9.140625" style="79"/>
    <col min="3842" max="3842" width="13.5703125" style="79" customWidth="1"/>
    <col min="3843" max="3843" width="66.85546875" style="79" customWidth="1"/>
    <col min="3844" max="3844" width="11.42578125" style="79" bestFit="1" customWidth="1"/>
    <col min="3845" max="3845" width="11.140625" style="79" customWidth="1"/>
    <col min="3846" max="3846" width="10.85546875" style="79" customWidth="1"/>
    <col min="3847" max="3847" width="9.140625" style="79"/>
    <col min="3848" max="3848" width="11.140625" style="79" customWidth="1"/>
    <col min="3849" max="3849" width="12.140625" style="79" customWidth="1"/>
    <col min="3850" max="3850" width="9.140625" style="79"/>
    <col min="3851" max="3851" width="11" style="79" customWidth="1"/>
    <col min="3852" max="3852" width="11.140625" style="79" customWidth="1"/>
    <col min="3853" max="3853" width="9.140625" style="79"/>
    <col min="3854" max="3854" width="11.42578125" style="79" customWidth="1"/>
    <col min="3855" max="3855" width="10.5703125" style="79" customWidth="1"/>
    <col min="3856" max="4097" width="9.140625" style="79"/>
    <col min="4098" max="4098" width="13.5703125" style="79" customWidth="1"/>
    <col min="4099" max="4099" width="66.85546875" style="79" customWidth="1"/>
    <col min="4100" max="4100" width="11.42578125" style="79" bestFit="1" customWidth="1"/>
    <col min="4101" max="4101" width="11.140625" style="79" customWidth="1"/>
    <col min="4102" max="4102" width="10.85546875" style="79" customWidth="1"/>
    <col min="4103" max="4103" width="9.140625" style="79"/>
    <col min="4104" max="4104" width="11.140625" style="79" customWidth="1"/>
    <col min="4105" max="4105" width="12.140625" style="79" customWidth="1"/>
    <col min="4106" max="4106" width="9.140625" style="79"/>
    <col min="4107" max="4107" width="11" style="79" customWidth="1"/>
    <col min="4108" max="4108" width="11.140625" style="79" customWidth="1"/>
    <col min="4109" max="4109" width="9.140625" style="79"/>
    <col min="4110" max="4110" width="11.42578125" style="79" customWidth="1"/>
    <col min="4111" max="4111" width="10.5703125" style="79" customWidth="1"/>
    <col min="4112" max="4353" width="9.140625" style="79"/>
    <col min="4354" max="4354" width="13.5703125" style="79" customWidth="1"/>
    <col min="4355" max="4355" width="66.85546875" style="79" customWidth="1"/>
    <col min="4356" max="4356" width="11.42578125" style="79" bestFit="1" customWidth="1"/>
    <col min="4357" max="4357" width="11.140625" style="79" customWidth="1"/>
    <col min="4358" max="4358" width="10.85546875" style="79" customWidth="1"/>
    <col min="4359" max="4359" width="9.140625" style="79"/>
    <col min="4360" max="4360" width="11.140625" style="79" customWidth="1"/>
    <col min="4361" max="4361" width="12.140625" style="79" customWidth="1"/>
    <col min="4362" max="4362" width="9.140625" style="79"/>
    <col min="4363" max="4363" width="11" style="79" customWidth="1"/>
    <col min="4364" max="4364" width="11.140625" style="79" customWidth="1"/>
    <col min="4365" max="4365" width="9.140625" style="79"/>
    <col min="4366" max="4366" width="11.42578125" style="79" customWidth="1"/>
    <col min="4367" max="4367" width="10.5703125" style="79" customWidth="1"/>
    <col min="4368" max="4609" width="9.140625" style="79"/>
    <col min="4610" max="4610" width="13.5703125" style="79" customWidth="1"/>
    <col min="4611" max="4611" width="66.85546875" style="79" customWidth="1"/>
    <col min="4612" max="4612" width="11.42578125" style="79" bestFit="1" customWidth="1"/>
    <col min="4613" max="4613" width="11.140625" style="79" customWidth="1"/>
    <col min="4614" max="4614" width="10.85546875" style="79" customWidth="1"/>
    <col min="4615" max="4615" width="9.140625" style="79"/>
    <col min="4616" max="4616" width="11.140625" style="79" customWidth="1"/>
    <col min="4617" max="4617" width="12.140625" style="79" customWidth="1"/>
    <col min="4618" max="4618" width="9.140625" style="79"/>
    <col min="4619" max="4619" width="11" style="79" customWidth="1"/>
    <col min="4620" max="4620" width="11.140625" style="79" customWidth="1"/>
    <col min="4621" max="4621" width="9.140625" style="79"/>
    <col min="4622" max="4622" width="11.42578125" style="79" customWidth="1"/>
    <col min="4623" max="4623" width="10.5703125" style="79" customWidth="1"/>
    <col min="4624" max="4865" width="9.140625" style="79"/>
    <col min="4866" max="4866" width="13.5703125" style="79" customWidth="1"/>
    <col min="4867" max="4867" width="66.85546875" style="79" customWidth="1"/>
    <col min="4868" max="4868" width="11.42578125" style="79" bestFit="1" customWidth="1"/>
    <col min="4869" max="4869" width="11.140625" style="79" customWidth="1"/>
    <col min="4870" max="4870" width="10.85546875" style="79" customWidth="1"/>
    <col min="4871" max="4871" width="9.140625" style="79"/>
    <col min="4872" max="4872" width="11.140625" style="79" customWidth="1"/>
    <col min="4873" max="4873" width="12.140625" style="79" customWidth="1"/>
    <col min="4874" max="4874" width="9.140625" style="79"/>
    <col min="4875" max="4875" width="11" style="79" customWidth="1"/>
    <col min="4876" max="4876" width="11.140625" style="79" customWidth="1"/>
    <col min="4877" max="4877" width="9.140625" style="79"/>
    <col min="4878" max="4878" width="11.42578125" style="79" customWidth="1"/>
    <col min="4879" max="4879" width="10.5703125" style="79" customWidth="1"/>
    <col min="4880" max="5121" width="9.140625" style="79"/>
    <col min="5122" max="5122" width="13.5703125" style="79" customWidth="1"/>
    <col min="5123" max="5123" width="66.85546875" style="79" customWidth="1"/>
    <col min="5124" max="5124" width="11.42578125" style="79" bestFit="1" customWidth="1"/>
    <col min="5125" max="5125" width="11.140625" style="79" customWidth="1"/>
    <col min="5126" max="5126" width="10.85546875" style="79" customWidth="1"/>
    <col min="5127" max="5127" width="9.140625" style="79"/>
    <col min="5128" max="5128" width="11.140625" style="79" customWidth="1"/>
    <col min="5129" max="5129" width="12.140625" style="79" customWidth="1"/>
    <col min="5130" max="5130" width="9.140625" style="79"/>
    <col min="5131" max="5131" width="11" style="79" customWidth="1"/>
    <col min="5132" max="5132" width="11.140625" style="79" customWidth="1"/>
    <col min="5133" max="5133" width="9.140625" style="79"/>
    <col min="5134" max="5134" width="11.42578125" style="79" customWidth="1"/>
    <col min="5135" max="5135" width="10.5703125" style="79" customWidth="1"/>
    <col min="5136" max="5377" width="9.140625" style="79"/>
    <col min="5378" max="5378" width="13.5703125" style="79" customWidth="1"/>
    <col min="5379" max="5379" width="66.85546875" style="79" customWidth="1"/>
    <col min="5380" max="5380" width="11.42578125" style="79" bestFit="1" customWidth="1"/>
    <col min="5381" max="5381" width="11.140625" style="79" customWidth="1"/>
    <col min="5382" max="5382" width="10.85546875" style="79" customWidth="1"/>
    <col min="5383" max="5383" width="9.140625" style="79"/>
    <col min="5384" max="5384" width="11.140625" style="79" customWidth="1"/>
    <col min="5385" max="5385" width="12.140625" style="79" customWidth="1"/>
    <col min="5386" max="5386" width="9.140625" style="79"/>
    <col min="5387" max="5387" width="11" style="79" customWidth="1"/>
    <col min="5388" max="5388" width="11.140625" style="79" customWidth="1"/>
    <col min="5389" max="5389" width="9.140625" style="79"/>
    <col min="5390" max="5390" width="11.42578125" style="79" customWidth="1"/>
    <col min="5391" max="5391" width="10.5703125" style="79" customWidth="1"/>
    <col min="5392" max="5633" width="9.140625" style="79"/>
    <col min="5634" max="5634" width="13.5703125" style="79" customWidth="1"/>
    <col min="5635" max="5635" width="66.85546875" style="79" customWidth="1"/>
    <col min="5636" max="5636" width="11.42578125" style="79" bestFit="1" customWidth="1"/>
    <col min="5637" max="5637" width="11.140625" style="79" customWidth="1"/>
    <col min="5638" max="5638" width="10.85546875" style="79" customWidth="1"/>
    <col min="5639" max="5639" width="9.140625" style="79"/>
    <col min="5640" max="5640" width="11.140625" style="79" customWidth="1"/>
    <col min="5641" max="5641" width="12.140625" style="79" customWidth="1"/>
    <col min="5642" max="5642" width="9.140625" style="79"/>
    <col min="5643" max="5643" width="11" style="79" customWidth="1"/>
    <col min="5644" max="5644" width="11.140625" style="79" customWidth="1"/>
    <col min="5645" max="5645" width="9.140625" style="79"/>
    <col min="5646" max="5646" width="11.42578125" style="79" customWidth="1"/>
    <col min="5647" max="5647" width="10.5703125" style="79" customWidth="1"/>
    <col min="5648" max="5889" width="9.140625" style="79"/>
    <col min="5890" max="5890" width="13.5703125" style="79" customWidth="1"/>
    <col min="5891" max="5891" width="66.85546875" style="79" customWidth="1"/>
    <col min="5892" max="5892" width="11.42578125" style="79" bestFit="1" customWidth="1"/>
    <col min="5893" max="5893" width="11.140625" style="79" customWidth="1"/>
    <col min="5894" max="5894" width="10.85546875" style="79" customWidth="1"/>
    <col min="5895" max="5895" width="9.140625" style="79"/>
    <col min="5896" max="5896" width="11.140625" style="79" customWidth="1"/>
    <col min="5897" max="5897" width="12.140625" style="79" customWidth="1"/>
    <col min="5898" max="5898" width="9.140625" style="79"/>
    <col min="5899" max="5899" width="11" style="79" customWidth="1"/>
    <col min="5900" max="5900" width="11.140625" style="79" customWidth="1"/>
    <col min="5901" max="5901" width="9.140625" style="79"/>
    <col min="5902" max="5902" width="11.42578125" style="79" customWidth="1"/>
    <col min="5903" max="5903" width="10.5703125" style="79" customWidth="1"/>
    <col min="5904" max="6145" width="9.140625" style="79"/>
    <col min="6146" max="6146" width="13.5703125" style="79" customWidth="1"/>
    <col min="6147" max="6147" width="66.85546875" style="79" customWidth="1"/>
    <col min="6148" max="6148" width="11.42578125" style="79" bestFit="1" customWidth="1"/>
    <col min="6149" max="6149" width="11.140625" style="79" customWidth="1"/>
    <col min="6150" max="6150" width="10.85546875" style="79" customWidth="1"/>
    <col min="6151" max="6151" width="9.140625" style="79"/>
    <col min="6152" max="6152" width="11.140625" style="79" customWidth="1"/>
    <col min="6153" max="6153" width="12.140625" style="79" customWidth="1"/>
    <col min="6154" max="6154" width="9.140625" style="79"/>
    <col min="6155" max="6155" width="11" style="79" customWidth="1"/>
    <col min="6156" max="6156" width="11.140625" style="79" customWidth="1"/>
    <col min="6157" max="6157" width="9.140625" style="79"/>
    <col min="6158" max="6158" width="11.42578125" style="79" customWidth="1"/>
    <col min="6159" max="6159" width="10.5703125" style="79" customWidth="1"/>
    <col min="6160" max="6401" width="9.140625" style="79"/>
    <col min="6402" max="6402" width="13.5703125" style="79" customWidth="1"/>
    <col min="6403" max="6403" width="66.85546875" style="79" customWidth="1"/>
    <col min="6404" max="6404" width="11.42578125" style="79" bestFit="1" customWidth="1"/>
    <col min="6405" max="6405" width="11.140625" style="79" customWidth="1"/>
    <col min="6406" max="6406" width="10.85546875" style="79" customWidth="1"/>
    <col min="6407" max="6407" width="9.140625" style="79"/>
    <col min="6408" max="6408" width="11.140625" style="79" customWidth="1"/>
    <col min="6409" max="6409" width="12.140625" style="79" customWidth="1"/>
    <col min="6410" max="6410" width="9.140625" style="79"/>
    <col min="6411" max="6411" width="11" style="79" customWidth="1"/>
    <col min="6412" max="6412" width="11.140625" style="79" customWidth="1"/>
    <col min="6413" max="6413" width="9.140625" style="79"/>
    <col min="6414" max="6414" width="11.42578125" style="79" customWidth="1"/>
    <col min="6415" max="6415" width="10.5703125" style="79" customWidth="1"/>
    <col min="6416" max="6657" width="9.140625" style="79"/>
    <col min="6658" max="6658" width="13.5703125" style="79" customWidth="1"/>
    <col min="6659" max="6659" width="66.85546875" style="79" customWidth="1"/>
    <col min="6660" max="6660" width="11.42578125" style="79" bestFit="1" customWidth="1"/>
    <col min="6661" max="6661" width="11.140625" style="79" customWidth="1"/>
    <col min="6662" max="6662" width="10.85546875" style="79" customWidth="1"/>
    <col min="6663" max="6663" width="9.140625" style="79"/>
    <col min="6664" max="6664" width="11.140625" style="79" customWidth="1"/>
    <col min="6665" max="6665" width="12.140625" style="79" customWidth="1"/>
    <col min="6666" max="6666" width="9.140625" style="79"/>
    <col min="6667" max="6667" width="11" style="79" customWidth="1"/>
    <col min="6668" max="6668" width="11.140625" style="79" customWidth="1"/>
    <col min="6669" max="6669" width="9.140625" style="79"/>
    <col min="6670" max="6670" width="11.42578125" style="79" customWidth="1"/>
    <col min="6671" max="6671" width="10.5703125" style="79" customWidth="1"/>
    <col min="6672" max="6913" width="9.140625" style="79"/>
    <col min="6914" max="6914" width="13.5703125" style="79" customWidth="1"/>
    <col min="6915" max="6915" width="66.85546875" style="79" customWidth="1"/>
    <col min="6916" max="6916" width="11.42578125" style="79" bestFit="1" customWidth="1"/>
    <col min="6917" max="6917" width="11.140625" style="79" customWidth="1"/>
    <col min="6918" max="6918" width="10.85546875" style="79" customWidth="1"/>
    <col min="6919" max="6919" width="9.140625" style="79"/>
    <col min="6920" max="6920" width="11.140625" style="79" customWidth="1"/>
    <col min="6921" max="6921" width="12.140625" style="79" customWidth="1"/>
    <col min="6922" max="6922" width="9.140625" style="79"/>
    <col min="6923" max="6923" width="11" style="79" customWidth="1"/>
    <col min="6924" max="6924" width="11.140625" style="79" customWidth="1"/>
    <col min="6925" max="6925" width="9.140625" style="79"/>
    <col min="6926" max="6926" width="11.42578125" style="79" customWidth="1"/>
    <col min="6927" max="6927" width="10.5703125" style="79" customWidth="1"/>
    <col min="6928" max="7169" width="9.140625" style="79"/>
    <col min="7170" max="7170" width="13.5703125" style="79" customWidth="1"/>
    <col min="7171" max="7171" width="66.85546875" style="79" customWidth="1"/>
    <col min="7172" max="7172" width="11.42578125" style="79" bestFit="1" customWidth="1"/>
    <col min="7173" max="7173" width="11.140625" style="79" customWidth="1"/>
    <col min="7174" max="7174" width="10.85546875" style="79" customWidth="1"/>
    <col min="7175" max="7175" width="9.140625" style="79"/>
    <col min="7176" max="7176" width="11.140625" style="79" customWidth="1"/>
    <col min="7177" max="7177" width="12.140625" style="79" customWidth="1"/>
    <col min="7178" max="7178" width="9.140625" style="79"/>
    <col min="7179" max="7179" width="11" style="79" customWidth="1"/>
    <col min="7180" max="7180" width="11.140625" style="79" customWidth="1"/>
    <col min="7181" max="7181" width="9.140625" style="79"/>
    <col min="7182" max="7182" width="11.42578125" style="79" customWidth="1"/>
    <col min="7183" max="7183" width="10.5703125" style="79" customWidth="1"/>
    <col min="7184" max="7425" width="9.140625" style="79"/>
    <col min="7426" max="7426" width="13.5703125" style="79" customWidth="1"/>
    <col min="7427" max="7427" width="66.85546875" style="79" customWidth="1"/>
    <col min="7428" max="7428" width="11.42578125" style="79" bestFit="1" customWidth="1"/>
    <col min="7429" max="7429" width="11.140625" style="79" customWidth="1"/>
    <col min="7430" max="7430" width="10.85546875" style="79" customWidth="1"/>
    <col min="7431" max="7431" width="9.140625" style="79"/>
    <col min="7432" max="7432" width="11.140625" style="79" customWidth="1"/>
    <col min="7433" max="7433" width="12.140625" style="79" customWidth="1"/>
    <col min="7434" max="7434" width="9.140625" style="79"/>
    <col min="7435" max="7435" width="11" style="79" customWidth="1"/>
    <col min="7436" max="7436" width="11.140625" style="79" customWidth="1"/>
    <col min="7437" max="7437" width="9.140625" style="79"/>
    <col min="7438" max="7438" width="11.42578125" style="79" customWidth="1"/>
    <col min="7439" max="7439" width="10.5703125" style="79" customWidth="1"/>
    <col min="7440" max="7681" width="9.140625" style="79"/>
    <col min="7682" max="7682" width="13.5703125" style="79" customWidth="1"/>
    <col min="7683" max="7683" width="66.85546875" style="79" customWidth="1"/>
    <col min="7684" max="7684" width="11.42578125" style="79" bestFit="1" customWidth="1"/>
    <col min="7685" max="7685" width="11.140625" style="79" customWidth="1"/>
    <col min="7686" max="7686" width="10.85546875" style="79" customWidth="1"/>
    <col min="7687" max="7687" width="9.140625" style="79"/>
    <col min="7688" max="7688" width="11.140625" style="79" customWidth="1"/>
    <col min="7689" max="7689" width="12.140625" style="79" customWidth="1"/>
    <col min="7690" max="7690" width="9.140625" style="79"/>
    <col min="7691" max="7691" width="11" style="79" customWidth="1"/>
    <col min="7692" max="7692" width="11.140625" style="79" customWidth="1"/>
    <col min="7693" max="7693" width="9.140625" style="79"/>
    <col min="7694" max="7694" width="11.42578125" style="79" customWidth="1"/>
    <col min="7695" max="7695" width="10.5703125" style="79" customWidth="1"/>
    <col min="7696" max="7937" width="9.140625" style="79"/>
    <col min="7938" max="7938" width="13.5703125" style="79" customWidth="1"/>
    <col min="7939" max="7939" width="66.85546875" style="79" customWidth="1"/>
    <col min="7940" max="7940" width="11.42578125" style="79" bestFit="1" customWidth="1"/>
    <col min="7941" max="7941" width="11.140625" style="79" customWidth="1"/>
    <col min="7942" max="7942" width="10.85546875" style="79" customWidth="1"/>
    <col min="7943" max="7943" width="9.140625" style="79"/>
    <col min="7944" max="7944" width="11.140625" style="79" customWidth="1"/>
    <col min="7945" max="7945" width="12.140625" style="79" customWidth="1"/>
    <col min="7946" max="7946" width="9.140625" style="79"/>
    <col min="7947" max="7947" width="11" style="79" customWidth="1"/>
    <col min="7948" max="7948" width="11.140625" style="79" customWidth="1"/>
    <col min="7949" max="7949" width="9.140625" style="79"/>
    <col min="7950" max="7950" width="11.42578125" style="79" customWidth="1"/>
    <col min="7951" max="7951" width="10.5703125" style="79" customWidth="1"/>
    <col min="7952" max="8193" width="9.140625" style="79"/>
    <col min="8194" max="8194" width="13.5703125" style="79" customWidth="1"/>
    <col min="8195" max="8195" width="66.85546875" style="79" customWidth="1"/>
    <col min="8196" max="8196" width="11.42578125" style="79" bestFit="1" customWidth="1"/>
    <col min="8197" max="8197" width="11.140625" style="79" customWidth="1"/>
    <col min="8198" max="8198" width="10.85546875" style="79" customWidth="1"/>
    <col min="8199" max="8199" width="9.140625" style="79"/>
    <col min="8200" max="8200" width="11.140625" style="79" customWidth="1"/>
    <col min="8201" max="8201" width="12.140625" style="79" customWidth="1"/>
    <col min="8202" max="8202" width="9.140625" style="79"/>
    <col min="8203" max="8203" width="11" style="79" customWidth="1"/>
    <col min="8204" max="8204" width="11.140625" style="79" customWidth="1"/>
    <col min="8205" max="8205" width="9.140625" style="79"/>
    <col min="8206" max="8206" width="11.42578125" style="79" customWidth="1"/>
    <col min="8207" max="8207" width="10.5703125" style="79" customWidth="1"/>
    <col min="8208" max="8449" width="9.140625" style="79"/>
    <col min="8450" max="8450" width="13.5703125" style="79" customWidth="1"/>
    <col min="8451" max="8451" width="66.85546875" style="79" customWidth="1"/>
    <col min="8452" max="8452" width="11.42578125" style="79" bestFit="1" customWidth="1"/>
    <col min="8453" max="8453" width="11.140625" style="79" customWidth="1"/>
    <col min="8454" max="8454" width="10.85546875" style="79" customWidth="1"/>
    <col min="8455" max="8455" width="9.140625" style="79"/>
    <col min="8456" max="8456" width="11.140625" style="79" customWidth="1"/>
    <col min="8457" max="8457" width="12.140625" style="79" customWidth="1"/>
    <col min="8458" max="8458" width="9.140625" style="79"/>
    <col min="8459" max="8459" width="11" style="79" customWidth="1"/>
    <col min="8460" max="8460" width="11.140625" style="79" customWidth="1"/>
    <col min="8461" max="8461" width="9.140625" style="79"/>
    <col min="8462" max="8462" width="11.42578125" style="79" customWidth="1"/>
    <col min="8463" max="8463" width="10.5703125" style="79" customWidth="1"/>
    <col min="8464" max="8705" width="9.140625" style="79"/>
    <col min="8706" max="8706" width="13.5703125" style="79" customWidth="1"/>
    <col min="8707" max="8707" width="66.85546875" style="79" customWidth="1"/>
    <col min="8708" max="8708" width="11.42578125" style="79" bestFit="1" customWidth="1"/>
    <col min="8709" max="8709" width="11.140625" style="79" customWidth="1"/>
    <col min="8710" max="8710" width="10.85546875" style="79" customWidth="1"/>
    <col min="8711" max="8711" width="9.140625" style="79"/>
    <col min="8712" max="8712" width="11.140625" style="79" customWidth="1"/>
    <col min="8713" max="8713" width="12.140625" style="79" customWidth="1"/>
    <col min="8714" max="8714" width="9.140625" style="79"/>
    <col min="8715" max="8715" width="11" style="79" customWidth="1"/>
    <col min="8716" max="8716" width="11.140625" style="79" customWidth="1"/>
    <col min="8717" max="8717" width="9.140625" style="79"/>
    <col min="8718" max="8718" width="11.42578125" style="79" customWidth="1"/>
    <col min="8719" max="8719" width="10.5703125" style="79" customWidth="1"/>
    <col min="8720" max="8961" width="9.140625" style="79"/>
    <col min="8962" max="8962" width="13.5703125" style="79" customWidth="1"/>
    <col min="8963" max="8963" width="66.85546875" style="79" customWidth="1"/>
    <col min="8964" max="8964" width="11.42578125" style="79" bestFit="1" customWidth="1"/>
    <col min="8965" max="8965" width="11.140625" style="79" customWidth="1"/>
    <col min="8966" max="8966" width="10.85546875" style="79" customWidth="1"/>
    <col min="8967" max="8967" width="9.140625" style="79"/>
    <col min="8968" max="8968" width="11.140625" style="79" customWidth="1"/>
    <col min="8969" max="8969" width="12.140625" style="79" customWidth="1"/>
    <col min="8970" max="8970" width="9.140625" style="79"/>
    <col min="8971" max="8971" width="11" style="79" customWidth="1"/>
    <col min="8972" max="8972" width="11.140625" style="79" customWidth="1"/>
    <col min="8973" max="8973" width="9.140625" style="79"/>
    <col min="8974" max="8974" width="11.42578125" style="79" customWidth="1"/>
    <col min="8975" max="8975" width="10.5703125" style="79" customWidth="1"/>
    <col min="8976" max="9217" width="9.140625" style="79"/>
    <col min="9218" max="9218" width="13.5703125" style="79" customWidth="1"/>
    <col min="9219" max="9219" width="66.85546875" style="79" customWidth="1"/>
    <col min="9220" max="9220" width="11.42578125" style="79" bestFit="1" customWidth="1"/>
    <col min="9221" max="9221" width="11.140625" style="79" customWidth="1"/>
    <col min="9222" max="9222" width="10.85546875" style="79" customWidth="1"/>
    <col min="9223" max="9223" width="9.140625" style="79"/>
    <col min="9224" max="9224" width="11.140625" style="79" customWidth="1"/>
    <col min="9225" max="9225" width="12.140625" style="79" customWidth="1"/>
    <col min="9226" max="9226" width="9.140625" style="79"/>
    <col min="9227" max="9227" width="11" style="79" customWidth="1"/>
    <col min="9228" max="9228" width="11.140625" style="79" customWidth="1"/>
    <col min="9229" max="9229" width="9.140625" style="79"/>
    <col min="9230" max="9230" width="11.42578125" style="79" customWidth="1"/>
    <col min="9231" max="9231" width="10.5703125" style="79" customWidth="1"/>
    <col min="9232" max="9473" width="9.140625" style="79"/>
    <col min="9474" max="9474" width="13.5703125" style="79" customWidth="1"/>
    <col min="9475" max="9475" width="66.85546875" style="79" customWidth="1"/>
    <col min="9476" max="9476" width="11.42578125" style="79" bestFit="1" customWidth="1"/>
    <col min="9477" max="9477" width="11.140625" style="79" customWidth="1"/>
    <col min="9478" max="9478" width="10.85546875" style="79" customWidth="1"/>
    <col min="9479" max="9479" width="9.140625" style="79"/>
    <col min="9480" max="9480" width="11.140625" style="79" customWidth="1"/>
    <col min="9481" max="9481" width="12.140625" style="79" customWidth="1"/>
    <col min="9482" max="9482" width="9.140625" style="79"/>
    <col min="9483" max="9483" width="11" style="79" customWidth="1"/>
    <col min="9484" max="9484" width="11.140625" style="79" customWidth="1"/>
    <col min="9485" max="9485" width="9.140625" style="79"/>
    <col min="9486" max="9486" width="11.42578125" style="79" customWidth="1"/>
    <col min="9487" max="9487" width="10.5703125" style="79" customWidth="1"/>
    <col min="9488" max="9729" width="9.140625" style="79"/>
    <col min="9730" max="9730" width="13.5703125" style="79" customWidth="1"/>
    <col min="9731" max="9731" width="66.85546875" style="79" customWidth="1"/>
    <col min="9732" max="9732" width="11.42578125" style="79" bestFit="1" customWidth="1"/>
    <col min="9733" max="9733" width="11.140625" style="79" customWidth="1"/>
    <col min="9734" max="9734" width="10.85546875" style="79" customWidth="1"/>
    <col min="9735" max="9735" width="9.140625" style="79"/>
    <col min="9736" max="9736" width="11.140625" style="79" customWidth="1"/>
    <col min="9737" max="9737" width="12.140625" style="79" customWidth="1"/>
    <col min="9738" max="9738" width="9.140625" style="79"/>
    <col min="9739" max="9739" width="11" style="79" customWidth="1"/>
    <col min="9740" max="9740" width="11.140625" style="79" customWidth="1"/>
    <col min="9741" max="9741" width="9.140625" style="79"/>
    <col min="9742" max="9742" width="11.42578125" style="79" customWidth="1"/>
    <col min="9743" max="9743" width="10.5703125" style="79" customWidth="1"/>
    <col min="9744" max="9985" width="9.140625" style="79"/>
    <col min="9986" max="9986" width="13.5703125" style="79" customWidth="1"/>
    <col min="9987" max="9987" width="66.85546875" style="79" customWidth="1"/>
    <col min="9988" max="9988" width="11.42578125" style="79" bestFit="1" customWidth="1"/>
    <col min="9989" max="9989" width="11.140625" style="79" customWidth="1"/>
    <col min="9990" max="9990" width="10.85546875" style="79" customWidth="1"/>
    <col min="9991" max="9991" width="9.140625" style="79"/>
    <col min="9992" max="9992" width="11.140625" style="79" customWidth="1"/>
    <col min="9993" max="9993" width="12.140625" style="79" customWidth="1"/>
    <col min="9994" max="9994" width="9.140625" style="79"/>
    <col min="9995" max="9995" width="11" style="79" customWidth="1"/>
    <col min="9996" max="9996" width="11.140625" style="79" customWidth="1"/>
    <col min="9997" max="9997" width="9.140625" style="79"/>
    <col min="9998" max="9998" width="11.42578125" style="79" customWidth="1"/>
    <col min="9999" max="9999" width="10.5703125" style="79" customWidth="1"/>
    <col min="10000" max="10241" width="9.140625" style="79"/>
    <col min="10242" max="10242" width="13.5703125" style="79" customWidth="1"/>
    <col min="10243" max="10243" width="66.85546875" style="79" customWidth="1"/>
    <col min="10244" max="10244" width="11.42578125" style="79" bestFit="1" customWidth="1"/>
    <col min="10245" max="10245" width="11.140625" style="79" customWidth="1"/>
    <col min="10246" max="10246" width="10.85546875" style="79" customWidth="1"/>
    <col min="10247" max="10247" width="9.140625" style="79"/>
    <col min="10248" max="10248" width="11.140625" style="79" customWidth="1"/>
    <col min="10249" max="10249" width="12.140625" style="79" customWidth="1"/>
    <col min="10250" max="10250" width="9.140625" style="79"/>
    <col min="10251" max="10251" width="11" style="79" customWidth="1"/>
    <col min="10252" max="10252" width="11.140625" style="79" customWidth="1"/>
    <col min="10253" max="10253" width="9.140625" style="79"/>
    <col min="10254" max="10254" width="11.42578125" style="79" customWidth="1"/>
    <col min="10255" max="10255" width="10.5703125" style="79" customWidth="1"/>
    <col min="10256" max="10497" width="9.140625" style="79"/>
    <col min="10498" max="10498" width="13.5703125" style="79" customWidth="1"/>
    <col min="10499" max="10499" width="66.85546875" style="79" customWidth="1"/>
    <col min="10500" max="10500" width="11.42578125" style="79" bestFit="1" customWidth="1"/>
    <col min="10501" max="10501" width="11.140625" style="79" customWidth="1"/>
    <col min="10502" max="10502" width="10.85546875" style="79" customWidth="1"/>
    <col min="10503" max="10503" width="9.140625" style="79"/>
    <col min="10504" max="10504" width="11.140625" style="79" customWidth="1"/>
    <col min="10505" max="10505" width="12.140625" style="79" customWidth="1"/>
    <col min="10506" max="10506" width="9.140625" style="79"/>
    <col min="10507" max="10507" width="11" style="79" customWidth="1"/>
    <col min="10508" max="10508" width="11.140625" style="79" customWidth="1"/>
    <col min="10509" max="10509" width="9.140625" style="79"/>
    <col min="10510" max="10510" width="11.42578125" style="79" customWidth="1"/>
    <col min="10511" max="10511" width="10.5703125" style="79" customWidth="1"/>
    <col min="10512" max="10753" width="9.140625" style="79"/>
    <col min="10754" max="10754" width="13.5703125" style="79" customWidth="1"/>
    <col min="10755" max="10755" width="66.85546875" style="79" customWidth="1"/>
    <col min="10756" max="10756" width="11.42578125" style="79" bestFit="1" customWidth="1"/>
    <col min="10757" max="10757" width="11.140625" style="79" customWidth="1"/>
    <col min="10758" max="10758" width="10.85546875" style="79" customWidth="1"/>
    <col min="10759" max="10759" width="9.140625" style="79"/>
    <col min="10760" max="10760" width="11.140625" style="79" customWidth="1"/>
    <col min="10761" max="10761" width="12.140625" style="79" customWidth="1"/>
    <col min="10762" max="10762" width="9.140625" style="79"/>
    <col min="10763" max="10763" width="11" style="79" customWidth="1"/>
    <col min="10764" max="10764" width="11.140625" style="79" customWidth="1"/>
    <col min="10765" max="10765" width="9.140625" style="79"/>
    <col min="10766" max="10766" width="11.42578125" style="79" customWidth="1"/>
    <col min="10767" max="10767" width="10.5703125" style="79" customWidth="1"/>
    <col min="10768" max="11009" width="9.140625" style="79"/>
    <col min="11010" max="11010" width="13.5703125" style="79" customWidth="1"/>
    <col min="11011" max="11011" width="66.85546875" style="79" customWidth="1"/>
    <col min="11012" max="11012" width="11.42578125" style="79" bestFit="1" customWidth="1"/>
    <col min="11013" max="11013" width="11.140625" style="79" customWidth="1"/>
    <col min="11014" max="11014" width="10.85546875" style="79" customWidth="1"/>
    <col min="11015" max="11015" width="9.140625" style="79"/>
    <col min="11016" max="11016" width="11.140625" style="79" customWidth="1"/>
    <col min="11017" max="11017" width="12.140625" style="79" customWidth="1"/>
    <col min="11018" max="11018" width="9.140625" style="79"/>
    <col min="11019" max="11019" width="11" style="79" customWidth="1"/>
    <col min="11020" max="11020" width="11.140625" style="79" customWidth="1"/>
    <col min="11021" max="11021" width="9.140625" style="79"/>
    <col min="11022" max="11022" width="11.42578125" style="79" customWidth="1"/>
    <col min="11023" max="11023" width="10.5703125" style="79" customWidth="1"/>
    <col min="11024" max="11265" width="9.140625" style="79"/>
    <col min="11266" max="11266" width="13.5703125" style="79" customWidth="1"/>
    <col min="11267" max="11267" width="66.85546875" style="79" customWidth="1"/>
    <col min="11268" max="11268" width="11.42578125" style="79" bestFit="1" customWidth="1"/>
    <col min="11269" max="11269" width="11.140625" style="79" customWidth="1"/>
    <col min="11270" max="11270" width="10.85546875" style="79" customWidth="1"/>
    <col min="11271" max="11271" width="9.140625" style="79"/>
    <col min="11272" max="11272" width="11.140625" style="79" customWidth="1"/>
    <col min="11273" max="11273" width="12.140625" style="79" customWidth="1"/>
    <col min="11274" max="11274" width="9.140625" style="79"/>
    <col min="11275" max="11275" width="11" style="79" customWidth="1"/>
    <col min="11276" max="11276" width="11.140625" style="79" customWidth="1"/>
    <col min="11277" max="11277" width="9.140625" style="79"/>
    <col min="11278" max="11278" width="11.42578125" style="79" customWidth="1"/>
    <col min="11279" max="11279" width="10.5703125" style="79" customWidth="1"/>
    <col min="11280" max="11521" width="9.140625" style="79"/>
    <col min="11522" max="11522" width="13.5703125" style="79" customWidth="1"/>
    <col min="11523" max="11523" width="66.85546875" style="79" customWidth="1"/>
    <col min="11524" max="11524" width="11.42578125" style="79" bestFit="1" customWidth="1"/>
    <col min="11525" max="11525" width="11.140625" style="79" customWidth="1"/>
    <col min="11526" max="11526" width="10.85546875" style="79" customWidth="1"/>
    <col min="11527" max="11527" width="9.140625" style="79"/>
    <col min="11528" max="11528" width="11.140625" style="79" customWidth="1"/>
    <col min="11529" max="11529" width="12.140625" style="79" customWidth="1"/>
    <col min="11530" max="11530" width="9.140625" style="79"/>
    <col min="11531" max="11531" width="11" style="79" customWidth="1"/>
    <col min="11532" max="11532" width="11.140625" style="79" customWidth="1"/>
    <col min="11533" max="11533" width="9.140625" style="79"/>
    <col min="11534" max="11534" width="11.42578125" style="79" customWidth="1"/>
    <col min="11535" max="11535" width="10.5703125" style="79" customWidth="1"/>
    <col min="11536" max="11777" width="9.140625" style="79"/>
    <col min="11778" max="11778" width="13.5703125" style="79" customWidth="1"/>
    <col min="11779" max="11779" width="66.85546875" style="79" customWidth="1"/>
    <col min="11780" max="11780" width="11.42578125" style="79" bestFit="1" customWidth="1"/>
    <col min="11781" max="11781" width="11.140625" style="79" customWidth="1"/>
    <col min="11782" max="11782" width="10.85546875" style="79" customWidth="1"/>
    <col min="11783" max="11783" width="9.140625" style="79"/>
    <col min="11784" max="11784" width="11.140625" style="79" customWidth="1"/>
    <col min="11785" max="11785" width="12.140625" style="79" customWidth="1"/>
    <col min="11786" max="11786" width="9.140625" style="79"/>
    <col min="11787" max="11787" width="11" style="79" customWidth="1"/>
    <col min="11788" max="11788" width="11.140625" style="79" customWidth="1"/>
    <col min="11789" max="11789" width="9.140625" style="79"/>
    <col min="11790" max="11790" width="11.42578125" style="79" customWidth="1"/>
    <col min="11791" max="11791" width="10.5703125" style="79" customWidth="1"/>
    <col min="11792" max="12033" width="9.140625" style="79"/>
    <col min="12034" max="12034" width="13.5703125" style="79" customWidth="1"/>
    <col min="12035" max="12035" width="66.85546875" style="79" customWidth="1"/>
    <col min="12036" max="12036" width="11.42578125" style="79" bestFit="1" customWidth="1"/>
    <col min="12037" max="12037" width="11.140625" style="79" customWidth="1"/>
    <col min="12038" max="12038" width="10.85546875" style="79" customWidth="1"/>
    <col min="12039" max="12039" width="9.140625" style="79"/>
    <col min="12040" max="12040" width="11.140625" style="79" customWidth="1"/>
    <col min="12041" max="12041" width="12.140625" style="79" customWidth="1"/>
    <col min="12042" max="12042" width="9.140625" style="79"/>
    <col min="12043" max="12043" width="11" style="79" customWidth="1"/>
    <col min="12044" max="12044" width="11.140625" style="79" customWidth="1"/>
    <col min="12045" max="12045" width="9.140625" style="79"/>
    <col min="12046" max="12046" width="11.42578125" style="79" customWidth="1"/>
    <col min="12047" max="12047" width="10.5703125" style="79" customWidth="1"/>
    <col min="12048" max="12289" width="9.140625" style="79"/>
    <col min="12290" max="12290" width="13.5703125" style="79" customWidth="1"/>
    <col min="12291" max="12291" width="66.85546875" style="79" customWidth="1"/>
    <col min="12292" max="12292" width="11.42578125" style="79" bestFit="1" customWidth="1"/>
    <col min="12293" max="12293" width="11.140625" style="79" customWidth="1"/>
    <col min="12294" max="12294" width="10.85546875" style="79" customWidth="1"/>
    <col min="12295" max="12295" width="9.140625" style="79"/>
    <col min="12296" max="12296" width="11.140625" style="79" customWidth="1"/>
    <col min="12297" max="12297" width="12.140625" style="79" customWidth="1"/>
    <col min="12298" max="12298" width="9.140625" style="79"/>
    <col min="12299" max="12299" width="11" style="79" customWidth="1"/>
    <col min="12300" max="12300" width="11.140625" style="79" customWidth="1"/>
    <col min="12301" max="12301" width="9.140625" style="79"/>
    <col min="12302" max="12302" width="11.42578125" style="79" customWidth="1"/>
    <col min="12303" max="12303" width="10.5703125" style="79" customWidth="1"/>
    <col min="12304" max="12545" width="9.140625" style="79"/>
    <col min="12546" max="12546" width="13.5703125" style="79" customWidth="1"/>
    <col min="12547" max="12547" width="66.85546875" style="79" customWidth="1"/>
    <col min="12548" max="12548" width="11.42578125" style="79" bestFit="1" customWidth="1"/>
    <col min="12549" max="12549" width="11.140625" style="79" customWidth="1"/>
    <col min="12550" max="12550" width="10.85546875" style="79" customWidth="1"/>
    <col min="12551" max="12551" width="9.140625" style="79"/>
    <col min="12552" max="12552" width="11.140625" style="79" customWidth="1"/>
    <col min="12553" max="12553" width="12.140625" style="79" customWidth="1"/>
    <col min="12554" max="12554" width="9.140625" style="79"/>
    <col min="12555" max="12555" width="11" style="79" customWidth="1"/>
    <col min="12556" max="12556" width="11.140625" style="79" customWidth="1"/>
    <col min="12557" max="12557" width="9.140625" style="79"/>
    <col min="12558" max="12558" width="11.42578125" style="79" customWidth="1"/>
    <col min="12559" max="12559" width="10.5703125" style="79" customWidth="1"/>
    <col min="12560" max="12801" width="9.140625" style="79"/>
    <col min="12802" max="12802" width="13.5703125" style="79" customWidth="1"/>
    <col min="12803" max="12803" width="66.85546875" style="79" customWidth="1"/>
    <col min="12804" max="12804" width="11.42578125" style="79" bestFit="1" customWidth="1"/>
    <col min="12805" max="12805" width="11.140625" style="79" customWidth="1"/>
    <col min="12806" max="12806" width="10.85546875" style="79" customWidth="1"/>
    <col min="12807" max="12807" width="9.140625" style="79"/>
    <col min="12808" max="12808" width="11.140625" style="79" customWidth="1"/>
    <col min="12809" max="12809" width="12.140625" style="79" customWidth="1"/>
    <col min="12810" max="12810" width="9.140625" style="79"/>
    <col min="12811" max="12811" width="11" style="79" customWidth="1"/>
    <col min="12812" max="12812" width="11.140625" style="79" customWidth="1"/>
    <col min="12813" max="12813" width="9.140625" style="79"/>
    <col min="12814" max="12814" width="11.42578125" style="79" customWidth="1"/>
    <col min="12815" max="12815" width="10.5703125" style="79" customWidth="1"/>
    <col min="12816" max="13057" width="9.140625" style="79"/>
    <col min="13058" max="13058" width="13.5703125" style="79" customWidth="1"/>
    <col min="13059" max="13059" width="66.85546875" style="79" customWidth="1"/>
    <col min="13060" max="13060" width="11.42578125" style="79" bestFit="1" customWidth="1"/>
    <col min="13061" max="13061" width="11.140625" style="79" customWidth="1"/>
    <col min="13062" max="13062" width="10.85546875" style="79" customWidth="1"/>
    <col min="13063" max="13063" width="9.140625" style="79"/>
    <col min="13064" max="13064" width="11.140625" style="79" customWidth="1"/>
    <col min="13065" max="13065" width="12.140625" style="79" customWidth="1"/>
    <col min="13066" max="13066" width="9.140625" style="79"/>
    <col min="13067" max="13067" width="11" style="79" customWidth="1"/>
    <col min="13068" max="13068" width="11.140625" style="79" customWidth="1"/>
    <col min="13069" max="13069" width="9.140625" style="79"/>
    <col min="13070" max="13070" width="11.42578125" style="79" customWidth="1"/>
    <col min="13071" max="13071" width="10.5703125" style="79" customWidth="1"/>
    <col min="13072" max="13313" width="9.140625" style="79"/>
    <col min="13314" max="13314" width="13.5703125" style="79" customWidth="1"/>
    <col min="13315" max="13315" width="66.85546875" style="79" customWidth="1"/>
    <col min="13316" max="13316" width="11.42578125" style="79" bestFit="1" customWidth="1"/>
    <col min="13317" max="13317" width="11.140625" style="79" customWidth="1"/>
    <col min="13318" max="13318" width="10.85546875" style="79" customWidth="1"/>
    <col min="13319" max="13319" width="9.140625" style="79"/>
    <col min="13320" max="13320" width="11.140625" style="79" customWidth="1"/>
    <col min="13321" max="13321" width="12.140625" style="79" customWidth="1"/>
    <col min="13322" max="13322" width="9.140625" style="79"/>
    <col min="13323" max="13323" width="11" style="79" customWidth="1"/>
    <col min="13324" max="13324" width="11.140625" style="79" customWidth="1"/>
    <col min="13325" max="13325" width="9.140625" style="79"/>
    <col min="13326" max="13326" width="11.42578125" style="79" customWidth="1"/>
    <col min="13327" max="13327" width="10.5703125" style="79" customWidth="1"/>
    <col min="13328" max="13569" width="9.140625" style="79"/>
    <col min="13570" max="13570" width="13.5703125" style="79" customWidth="1"/>
    <col min="13571" max="13571" width="66.85546875" style="79" customWidth="1"/>
    <col min="13572" max="13572" width="11.42578125" style="79" bestFit="1" customWidth="1"/>
    <col min="13573" max="13573" width="11.140625" style="79" customWidth="1"/>
    <col min="13574" max="13574" width="10.85546875" style="79" customWidth="1"/>
    <col min="13575" max="13575" width="9.140625" style="79"/>
    <col min="13576" max="13576" width="11.140625" style="79" customWidth="1"/>
    <col min="13577" max="13577" width="12.140625" style="79" customWidth="1"/>
    <col min="13578" max="13578" width="9.140625" style="79"/>
    <col min="13579" max="13579" width="11" style="79" customWidth="1"/>
    <col min="13580" max="13580" width="11.140625" style="79" customWidth="1"/>
    <col min="13581" max="13581" width="9.140625" style="79"/>
    <col min="13582" max="13582" width="11.42578125" style="79" customWidth="1"/>
    <col min="13583" max="13583" width="10.5703125" style="79" customWidth="1"/>
    <col min="13584" max="13825" width="9.140625" style="79"/>
    <col min="13826" max="13826" width="13.5703125" style="79" customWidth="1"/>
    <col min="13827" max="13827" width="66.85546875" style="79" customWidth="1"/>
    <col min="13828" max="13828" width="11.42578125" style="79" bestFit="1" customWidth="1"/>
    <col min="13829" max="13829" width="11.140625" style="79" customWidth="1"/>
    <col min="13830" max="13830" width="10.85546875" style="79" customWidth="1"/>
    <col min="13831" max="13831" width="9.140625" style="79"/>
    <col min="13832" max="13832" width="11.140625" style="79" customWidth="1"/>
    <col min="13833" max="13833" width="12.140625" style="79" customWidth="1"/>
    <col min="13834" max="13834" width="9.140625" style="79"/>
    <col min="13835" max="13835" width="11" style="79" customWidth="1"/>
    <col min="13836" max="13836" width="11.140625" style="79" customWidth="1"/>
    <col min="13837" max="13837" width="9.140625" style="79"/>
    <col min="13838" max="13838" width="11.42578125" style="79" customWidth="1"/>
    <col min="13839" max="13839" width="10.5703125" style="79" customWidth="1"/>
    <col min="13840" max="14081" width="9.140625" style="79"/>
    <col min="14082" max="14082" width="13.5703125" style="79" customWidth="1"/>
    <col min="14083" max="14083" width="66.85546875" style="79" customWidth="1"/>
    <col min="14084" max="14084" width="11.42578125" style="79" bestFit="1" customWidth="1"/>
    <col min="14085" max="14085" width="11.140625" style="79" customWidth="1"/>
    <col min="14086" max="14086" width="10.85546875" style="79" customWidth="1"/>
    <col min="14087" max="14087" width="9.140625" style="79"/>
    <col min="14088" max="14088" width="11.140625" style="79" customWidth="1"/>
    <col min="14089" max="14089" width="12.140625" style="79" customWidth="1"/>
    <col min="14090" max="14090" width="9.140625" style="79"/>
    <col min="14091" max="14091" width="11" style="79" customWidth="1"/>
    <col min="14092" max="14092" width="11.140625" style="79" customWidth="1"/>
    <col min="14093" max="14093" width="9.140625" style="79"/>
    <col min="14094" max="14094" width="11.42578125" style="79" customWidth="1"/>
    <col min="14095" max="14095" width="10.5703125" style="79" customWidth="1"/>
    <col min="14096" max="14337" width="9.140625" style="79"/>
    <col min="14338" max="14338" width="13.5703125" style="79" customWidth="1"/>
    <col min="14339" max="14339" width="66.85546875" style="79" customWidth="1"/>
    <col min="14340" max="14340" width="11.42578125" style="79" bestFit="1" customWidth="1"/>
    <col min="14341" max="14341" width="11.140625" style="79" customWidth="1"/>
    <col min="14342" max="14342" width="10.85546875" style="79" customWidth="1"/>
    <col min="14343" max="14343" width="9.140625" style="79"/>
    <col min="14344" max="14344" width="11.140625" style="79" customWidth="1"/>
    <col min="14345" max="14345" width="12.140625" style="79" customWidth="1"/>
    <col min="14346" max="14346" width="9.140625" style="79"/>
    <col min="14347" max="14347" width="11" style="79" customWidth="1"/>
    <col min="14348" max="14348" width="11.140625" style="79" customWidth="1"/>
    <col min="14349" max="14349" width="9.140625" style="79"/>
    <col min="14350" max="14350" width="11.42578125" style="79" customWidth="1"/>
    <col min="14351" max="14351" width="10.5703125" style="79" customWidth="1"/>
    <col min="14352" max="14593" width="9.140625" style="79"/>
    <col min="14594" max="14594" width="13.5703125" style="79" customWidth="1"/>
    <col min="14595" max="14595" width="66.85546875" style="79" customWidth="1"/>
    <col min="14596" max="14596" width="11.42578125" style="79" bestFit="1" customWidth="1"/>
    <col min="14597" max="14597" width="11.140625" style="79" customWidth="1"/>
    <col min="14598" max="14598" width="10.85546875" style="79" customWidth="1"/>
    <col min="14599" max="14599" width="9.140625" style="79"/>
    <col min="14600" max="14600" width="11.140625" style="79" customWidth="1"/>
    <col min="14601" max="14601" width="12.140625" style="79" customWidth="1"/>
    <col min="14602" max="14602" width="9.140625" style="79"/>
    <col min="14603" max="14603" width="11" style="79" customWidth="1"/>
    <col min="14604" max="14604" width="11.140625" style="79" customWidth="1"/>
    <col min="14605" max="14605" width="9.140625" style="79"/>
    <col min="14606" max="14606" width="11.42578125" style="79" customWidth="1"/>
    <col min="14607" max="14607" width="10.5703125" style="79" customWidth="1"/>
    <col min="14608" max="14849" width="9.140625" style="79"/>
    <col min="14850" max="14850" width="13.5703125" style="79" customWidth="1"/>
    <col min="14851" max="14851" width="66.85546875" style="79" customWidth="1"/>
    <col min="14852" max="14852" width="11.42578125" style="79" bestFit="1" customWidth="1"/>
    <col min="14853" max="14853" width="11.140625" style="79" customWidth="1"/>
    <col min="14854" max="14854" width="10.85546875" style="79" customWidth="1"/>
    <col min="14855" max="14855" width="9.140625" style="79"/>
    <col min="14856" max="14856" width="11.140625" style="79" customWidth="1"/>
    <col min="14857" max="14857" width="12.140625" style="79" customWidth="1"/>
    <col min="14858" max="14858" width="9.140625" style="79"/>
    <col min="14859" max="14859" width="11" style="79" customWidth="1"/>
    <col min="14860" max="14860" width="11.140625" style="79" customWidth="1"/>
    <col min="14861" max="14861" width="9.140625" style="79"/>
    <col min="14862" max="14862" width="11.42578125" style="79" customWidth="1"/>
    <col min="14863" max="14863" width="10.5703125" style="79" customWidth="1"/>
    <col min="14864" max="15105" width="9.140625" style="79"/>
    <col min="15106" max="15106" width="13.5703125" style="79" customWidth="1"/>
    <col min="15107" max="15107" width="66.85546875" style="79" customWidth="1"/>
    <col min="15108" max="15108" width="11.42578125" style="79" bestFit="1" customWidth="1"/>
    <col min="15109" max="15109" width="11.140625" style="79" customWidth="1"/>
    <col min="15110" max="15110" width="10.85546875" style="79" customWidth="1"/>
    <col min="15111" max="15111" width="9.140625" style="79"/>
    <col min="15112" max="15112" width="11.140625" style="79" customWidth="1"/>
    <col min="15113" max="15113" width="12.140625" style="79" customWidth="1"/>
    <col min="15114" max="15114" width="9.140625" style="79"/>
    <col min="15115" max="15115" width="11" style="79" customWidth="1"/>
    <col min="15116" max="15116" width="11.140625" style="79" customWidth="1"/>
    <col min="15117" max="15117" width="9.140625" style="79"/>
    <col min="15118" max="15118" width="11.42578125" style="79" customWidth="1"/>
    <col min="15119" max="15119" width="10.5703125" style="79" customWidth="1"/>
    <col min="15120" max="15361" width="9.140625" style="79"/>
    <col min="15362" max="15362" width="13.5703125" style="79" customWidth="1"/>
    <col min="15363" max="15363" width="66.85546875" style="79" customWidth="1"/>
    <col min="15364" max="15364" width="11.42578125" style="79" bestFit="1" customWidth="1"/>
    <col min="15365" max="15365" width="11.140625" style="79" customWidth="1"/>
    <col min="15366" max="15366" width="10.85546875" style="79" customWidth="1"/>
    <col min="15367" max="15367" width="9.140625" style="79"/>
    <col min="15368" max="15368" width="11.140625" style="79" customWidth="1"/>
    <col min="15369" max="15369" width="12.140625" style="79" customWidth="1"/>
    <col min="15370" max="15370" width="9.140625" style="79"/>
    <col min="15371" max="15371" width="11" style="79" customWidth="1"/>
    <col min="15372" max="15372" width="11.140625" style="79" customWidth="1"/>
    <col min="15373" max="15373" width="9.140625" style="79"/>
    <col min="15374" max="15374" width="11.42578125" style="79" customWidth="1"/>
    <col min="15375" max="15375" width="10.5703125" style="79" customWidth="1"/>
    <col min="15376" max="15617" width="9.140625" style="79"/>
    <col min="15618" max="15618" width="13.5703125" style="79" customWidth="1"/>
    <col min="15619" max="15619" width="66.85546875" style="79" customWidth="1"/>
    <col min="15620" max="15620" width="11.42578125" style="79" bestFit="1" customWidth="1"/>
    <col min="15621" max="15621" width="11.140625" style="79" customWidth="1"/>
    <col min="15622" max="15622" width="10.85546875" style="79" customWidth="1"/>
    <col min="15623" max="15623" width="9.140625" style="79"/>
    <col min="15624" max="15624" width="11.140625" style="79" customWidth="1"/>
    <col min="15625" max="15625" width="12.140625" style="79" customWidth="1"/>
    <col min="15626" max="15626" width="9.140625" style="79"/>
    <col min="15627" max="15627" width="11" style="79" customWidth="1"/>
    <col min="15628" max="15628" width="11.140625" style="79" customWidth="1"/>
    <col min="15629" max="15629" width="9.140625" style="79"/>
    <col min="15630" max="15630" width="11.42578125" style="79" customWidth="1"/>
    <col min="15631" max="15631" width="10.5703125" style="79" customWidth="1"/>
    <col min="15632" max="15873" width="9.140625" style="79"/>
    <col min="15874" max="15874" width="13.5703125" style="79" customWidth="1"/>
    <col min="15875" max="15875" width="66.85546875" style="79" customWidth="1"/>
    <col min="15876" max="15876" width="11.42578125" style="79" bestFit="1" customWidth="1"/>
    <col min="15877" max="15877" width="11.140625" style="79" customWidth="1"/>
    <col min="15878" max="15878" width="10.85546875" style="79" customWidth="1"/>
    <col min="15879" max="15879" width="9.140625" style="79"/>
    <col min="15880" max="15880" width="11.140625" style="79" customWidth="1"/>
    <col min="15881" max="15881" width="12.140625" style="79" customWidth="1"/>
    <col min="15882" max="15882" width="9.140625" style="79"/>
    <col min="15883" max="15883" width="11" style="79" customWidth="1"/>
    <col min="15884" max="15884" width="11.140625" style="79" customWidth="1"/>
    <col min="15885" max="15885" width="9.140625" style="79"/>
    <col min="15886" max="15886" width="11.42578125" style="79" customWidth="1"/>
    <col min="15887" max="15887" width="10.5703125" style="79" customWidth="1"/>
    <col min="15888" max="16129" width="9.140625" style="79"/>
    <col min="16130" max="16130" width="13.5703125" style="79" customWidth="1"/>
    <col min="16131" max="16131" width="66.85546875" style="79" customWidth="1"/>
    <col min="16132" max="16132" width="11.42578125" style="79" bestFit="1" customWidth="1"/>
    <col min="16133" max="16133" width="11.140625" style="79" customWidth="1"/>
    <col min="16134" max="16134" width="10.85546875" style="79" customWidth="1"/>
    <col min="16135" max="16135" width="9.140625" style="79"/>
    <col min="16136" max="16136" width="11.140625" style="79" customWidth="1"/>
    <col min="16137" max="16137" width="12.140625" style="79" customWidth="1"/>
    <col min="16138" max="16138" width="9.140625" style="79"/>
    <col min="16139" max="16139" width="11" style="79" customWidth="1"/>
    <col min="16140" max="16140" width="11.140625" style="79" customWidth="1"/>
    <col min="16141" max="16141" width="9.140625" style="79"/>
    <col min="16142" max="16142" width="11.42578125" style="79" customWidth="1"/>
    <col min="16143" max="16143" width="10.5703125" style="79" customWidth="1"/>
    <col min="16144" max="16384" width="9.140625" style="79"/>
  </cols>
  <sheetData>
    <row r="1" spans="1:15" s="71" customFormat="1" ht="18.75" customHeight="1" x14ac:dyDescent="0.2">
      <c r="A1" s="77"/>
      <c r="B1" s="3871" t="str">
        <f>[2]СПО!B1</f>
        <v>Гуманитарно-педагогическая академия (филиал) ФГАОУ ВО «КФУ им. В. И. Вернадского» в г. Ялте</v>
      </c>
      <c r="C1" s="3871"/>
      <c r="D1" s="3871"/>
      <c r="E1" s="3871"/>
      <c r="F1" s="3871"/>
      <c r="G1" s="3871"/>
      <c r="H1" s="3871"/>
      <c r="I1" s="3871"/>
      <c r="J1" s="3871"/>
      <c r="K1" s="3871"/>
      <c r="L1" s="3871"/>
      <c r="M1" s="3871"/>
      <c r="N1" s="3871"/>
      <c r="O1" s="3871"/>
    </row>
    <row r="2" spans="1:15" s="71" customFormat="1" ht="18.75" x14ac:dyDescent="0.2">
      <c r="A2" s="4034"/>
      <c r="B2" s="4034"/>
      <c r="C2" s="4034"/>
      <c r="D2" s="4034"/>
      <c r="E2" s="4034"/>
      <c r="F2" s="4034"/>
      <c r="G2" s="4034"/>
      <c r="H2" s="4034"/>
      <c r="I2" s="4034"/>
      <c r="J2" s="4034"/>
      <c r="K2" s="4034"/>
      <c r="L2" s="4034"/>
      <c r="M2" s="4034"/>
      <c r="N2" s="4034"/>
      <c r="O2" s="4034"/>
    </row>
    <row r="3" spans="1:15" s="71" customFormat="1" ht="18.75" customHeight="1" x14ac:dyDescent="0.3">
      <c r="A3" s="77"/>
      <c r="B3" s="3967" t="s">
        <v>247</v>
      </c>
      <c r="C3" s="3967"/>
      <c r="D3" s="3967"/>
      <c r="E3" s="3967"/>
      <c r="F3" s="3968" t="str">
        <f>[2]СПО!F3</f>
        <v>01.10.2020 г.</v>
      </c>
      <c r="G3" s="3968"/>
      <c r="H3" s="3969" t="s">
        <v>246</v>
      </c>
      <c r="I3" s="3969"/>
      <c r="J3" s="3969"/>
      <c r="K3" s="3969"/>
      <c r="L3" s="3969"/>
      <c r="M3" s="3969"/>
      <c r="N3" s="3969"/>
      <c r="O3" s="3969"/>
    </row>
    <row r="4" spans="1:15" s="71" customFormat="1" ht="19.5" thickBot="1" x14ac:dyDescent="0.25">
      <c r="B4" s="1564"/>
      <c r="C4" s="1564"/>
      <c r="F4" s="72"/>
      <c r="I4" s="72"/>
      <c r="L4" s="72"/>
      <c r="O4" s="72"/>
    </row>
    <row r="5" spans="1:15" s="71" customFormat="1" ht="18.75" customHeight="1" thickBot="1" x14ac:dyDescent="0.25">
      <c r="A5" s="91"/>
      <c r="B5" s="4054" t="s">
        <v>9</v>
      </c>
      <c r="C5" s="4055"/>
      <c r="D5" s="3943" t="s">
        <v>0</v>
      </c>
      <c r="E5" s="3930"/>
      <c r="F5" s="3930"/>
      <c r="G5" s="4012" t="s">
        <v>1</v>
      </c>
      <c r="H5" s="4012"/>
      <c r="I5" s="4012"/>
      <c r="J5" s="4039">
        <v>3</v>
      </c>
      <c r="K5" s="4039"/>
      <c r="L5" s="4039"/>
      <c r="M5" s="3912" t="s">
        <v>21</v>
      </c>
      <c r="N5" s="3912"/>
      <c r="O5" s="3913"/>
    </row>
    <row r="6" spans="1:15" s="71" customFormat="1" ht="18.75" customHeight="1" thickBot="1" x14ac:dyDescent="0.25">
      <c r="A6" s="91"/>
      <c r="B6" s="4056"/>
      <c r="C6" s="4057"/>
      <c r="D6" s="4058"/>
      <c r="E6" s="4059"/>
      <c r="F6" s="4059"/>
      <c r="G6" s="4038"/>
      <c r="H6" s="4038"/>
      <c r="I6" s="4038"/>
      <c r="J6" s="4040"/>
      <c r="K6" s="4040"/>
      <c r="L6" s="4040"/>
      <c r="M6" s="4041"/>
      <c r="N6" s="4041"/>
      <c r="O6" s="4042"/>
    </row>
    <row r="7" spans="1:15" s="71" customFormat="1" ht="54" customHeight="1" thickBot="1" x14ac:dyDescent="0.25">
      <c r="A7" s="91"/>
      <c r="B7" s="4056"/>
      <c r="C7" s="4057"/>
      <c r="D7" s="1783" t="s">
        <v>26</v>
      </c>
      <c r="E7" s="1761" t="s">
        <v>27</v>
      </c>
      <c r="F7" s="1759" t="s">
        <v>4</v>
      </c>
      <c r="G7" s="1760" t="s">
        <v>26</v>
      </c>
      <c r="H7" s="1761" t="s">
        <v>27</v>
      </c>
      <c r="I7" s="1759" t="s">
        <v>4</v>
      </c>
      <c r="J7" s="1982" t="s">
        <v>26</v>
      </c>
      <c r="K7" s="1758" t="s">
        <v>27</v>
      </c>
      <c r="L7" s="1759" t="s">
        <v>4</v>
      </c>
      <c r="M7" s="1760" t="s">
        <v>26</v>
      </c>
      <c r="N7" s="1761" t="s">
        <v>27</v>
      </c>
      <c r="O7" s="1719" t="s">
        <v>4</v>
      </c>
    </row>
    <row r="8" spans="1:15" s="71" customFormat="1" ht="19.149999999999999" customHeight="1" thickBot="1" x14ac:dyDescent="0.25">
      <c r="A8" s="91"/>
      <c r="B8" s="4043" t="s">
        <v>22</v>
      </c>
      <c r="C8" s="4044"/>
      <c r="D8" s="1901">
        <f>SUM(D9:D22)</f>
        <v>18</v>
      </c>
      <c r="E8" s="1901">
        <f t="shared" ref="E8:O8" si="0">SUM(E9:E22)</f>
        <v>1</v>
      </c>
      <c r="F8" s="1741">
        <f t="shared" si="0"/>
        <v>19</v>
      </c>
      <c r="G8" s="1933">
        <f t="shared" si="0"/>
        <v>32</v>
      </c>
      <c r="H8" s="1901">
        <f t="shared" si="0"/>
        <v>33</v>
      </c>
      <c r="I8" s="1741">
        <f t="shared" si="0"/>
        <v>65</v>
      </c>
      <c r="J8" s="1933">
        <f t="shared" si="0"/>
        <v>72</v>
      </c>
      <c r="K8" s="1901">
        <f t="shared" si="0"/>
        <v>12</v>
      </c>
      <c r="L8" s="1741">
        <f t="shared" si="0"/>
        <v>84</v>
      </c>
      <c r="M8" s="1933">
        <f t="shared" si="0"/>
        <v>122</v>
      </c>
      <c r="N8" s="1901">
        <f t="shared" si="0"/>
        <v>46</v>
      </c>
      <c r="O8" s="1741">
        <f t="shared" si="0"/>
        <v>168</v>
      </c>
    </row>
    <row r="9" spans="1:15" s="71" customFormat="1" ht="20.25" customHeight="1" x14ac:dyDescent="0.2">
      <c r="A9" s="91"/>
      <c r="B9" s="1934" t="s">
        <v>220</v>
      </c>
      <c r="C9" s="1935" t="s">
        <v>180</v>
      </c>
      <c r="D9" s="1936">
        <v>0</v>
      </c>
      <c r="E9" s="1937">
        <v>0</v>
      </c>
      <c r="F9" s="1938">
        <v>0</v>
      </c>
      <c r="G9" s="1939">
        <v>0</v>
      </c>
      <c r="H9" s="1937">
        <v>0</v>
      </c>
      <c r="I9" s="1938">
        <v>0</v>
      </c>
      <c r="J9" s="1939">
        <v>5</v>
      </c>
      <c r="K9" s="1937">
        <v>0</v>
      </c>
      <c r="L9" s="1938">
        <v>5</v>
      </c>
      <c r="M9" s="1939">
        <v>5</v>
      </c>
      <c r="N9" s="1937">
        <v>0</v>
      </c>
      <c r="O9" s="1940">
        <v>5</v>
      </c>
    </row>
    <row r="10" spans="1:15" s="71" customFormat="1" ht="20.25" customHeight="1" x14ac:dyDescent="0.2">
      <c r="A10" s="91"/>
      <c r="B10" s="1941" t="s">
        <v>221</v>
      </c>
      <c r="C10" s="1942" t="s">
        <v>182</v>
      </c>
      <c r="D10" s="1943">
        <v>0</v>
      </c>
      <c r="E10" s="1944">
        <v>0</v>
      </c>
      <c r="F10" s="1945">
        <v>0</v>
      </c>
      <c r="G10" s="1946">
        <v>0</v>
      </c>
      <c r="H10" s="1944">
        <v>0</v>
      </c>
      <c r="I10" s="1945">
        <v>0</v>
      </c>
      <c r="J10" s="1946">
        <v>5</v>
      </c>
      <c r="K10" s="1944">
        <v>0</v>
      </c>
      <c r="L10" s="1945">
        <v>5</v>
      </c>
      <c r="M10" s="1946">
        <v>5</v>
      </c>
      <c r="N10" s="1944">
        <v>0</v>
      </c>
      <c r="O10" s="1947">
        <v>5</v>
      </c>
    </row>
    <row r="11" spans="1:15" s="71" customFormat="1" ht="20.25" customHeight="1" x14ac:dyDescent="0.2">
      <c r="A11" s="91"/>
      <c r="B11" s="1941" t="s">
        <v>222</v>
      </c>
      <c r="C11" s="1942" t="s">
        <v>184</v>
      </c>
      <c r="D11" s="1943">
        <v>0</v>
      </c>
      <c r="E11" s="1944">
        <v>0</v>
      </c>
      <c r="F11" s="1945">
        <v>0</v>
      </c>
      <c r="G11" s="1946">
        <v>0</v>
      </c>
      <c r="H11" s="1944">
        <v>0</v>
      </c>
      <c r="I11" s="1945">
        <v>0</v>
      </c>
      <c r="J11" s="1946">
        <v>6</v>
      </c>
      <c r="K11" s="1944">
        <v>0</v>
      </c>
      <c r="L11" s="1945">
        <v>6</v>
      </c>
      <c r="M11" s="1946">
        <v>6</v>
      </c>
      <c r="N11" s="1944">
        <v>0</v>
      </c>
      <c r="O11" s="1947">
        <v>6</v>
      </c>
    </row>
    <row r="12" spans="1:15" s="71" customFormat="1" ht="20.25" customHeight="1" x14ac:dyDescent="0.2">
      <c r="A12" s="91"/>
      <c r="B12" s="1941" t="s">
        <v>223</v>
      </c>
      <c r="C12" s="1942" t="s">
        <v>186</v>
      </c>
      <c r="D12" s="1943">
        <v>0</v>
      </c>
      <c r="E12" s="1944">
        <v>0</v>
      </c>
      <c r="F12" s="1945">
        <v>0</v>
      </c>
      <c r="G12" s="1946">
        <v>1</v>
      </c>
      <c r="H12" s="1944">
        <v>3</v>
      </c>
      <c r="I12" s="1945">
        <v>4</v>
      </c>
      <c r="J12" s="1946">
        <v>5</v>
      </c>
      <c r="K12" s="1944">
        <v>2</v>
      </c>
      <c r="L12" s="1945">
        <v>7</v>
      </c>
      <c r="M12" s="1946">
        <v>6</v>
      </c>
      <c r="N12" s="1944">
        <v>5</v>
      </c>
      <c r="O12" s="1947">
        <v>11</v>
      </c>
    </row>
    <row r="13" spans="1:15" s="71" customFormat="1" ht="20.25" customHeight="1" x14ac:dyDescent="0.2">
      <c r="A13" s="91"/>
      <c r="B13" s="1941" t="s">
        <v>224</v>
      </c>
      <c r="C13" s="1942" t="s">
        <v>225</v>
      </c>
      <c r="D13" s="1943">
        <v>0</v>
      </c>
      <c r="E13" s="1944">
        <v>0</v>
      </c>
      <c r="F13" s="1945">
        <v>0</v>
      </c>
      <c r="G13" s="1946">
        <v>5</v>
      </c>
      <c r="H13" s="1944">
        <v>3</v>
      </c>
      <c r="I13" s="1945">
        <v>8</v>
      </c>
      <c r="J13" s="1946">
        <v>3</v>
      </c>
      <c r="K13" s="1944">
        <v>2</v>
      </c>
      <c r="L13" s="1945">
        <v>5</v>
      </c>
      <c r="M13" s="1946">
        <v>8</v>
      </c>
      <c r="N13" s="1944">
        <v>5</v>
      </c>
      <c r="O13" s="1947">
        <v>13</v>
      </c>
    </row>
    <row r="14" spans="1:15" s="71" customFormat="1" ht="20.25" customHeight="1" x14ac:dyDescent="0.2">
      <c r="A14" s="91"/>
      <c r="B14" s="1941" t="s">
        <v>226</v>
      </c>
      <c r="C14" s="1942" t="s">
        <v>190</v>
      </c>
      <c r="D14" s="1943">
        <v>18</v>
      </c>
      <c r="E14" s="1944">
        <v>1</v>
      </c>
      <c r="F14" s="1945">
        <v>19</v>
      </c>
      <c r="G14" s="1946">
        <v>14</v>
      </c>
      <c r="H14" s="1944">
        <v>1</v>
      </c>
      <c r="I14" s="1945">
        <v>15</v>
      </c>
      <c r="J14" s="1946">
        <v>23</v>
      </c>
      <c r="K14" s="1944">
        <v>2</v>
      </c>
      <c r="L14" s="1945">
        <v>25</v>
      </c>
      <c r="M14" s="1946">
        <v>55</v>
      </c>
      <c r="N14" s="1944">
        <v>4</v>
      </c>
      <c r="O14" s="1947">
        <v>59</v>
      </c>
    </row>
    <row r="15" spans="1:15" s="71" customFormat="1" ht="20.25" customHeight="1" x14ac:dyDescent="0.2">
      <c r="A15" s="91"/>
      <c r="B15" s="1941" t="s">
        <v>227</v>
      </c>
      <c r="C15" s="1942" t="s">
        <v>192</v>
      </c>
      <c r="D15" s="1943">
        <v>0</v>
      </c>
      <c r="E15" s="1944">
        <v>0</v>
      </c>
      <c r="F15" s="1945">
        <v>0</v>
      </c>
      <c r="G15" s="1946">
        <v>7</v>
      </c>
      <c r="H15" s="1944">
        <v>5</v>
      </c>
      <c r="I15" s="1945">
        <v>12</v>
      </c>
      <c r="J15" s="1946">
        <v>10</v>
      </c>
      <c r="K15" s="1944">
        <v>0</v>
      </c>
      <c r="L15" s="1945">
        <v>10</v>
      </c>
      <c r="M15" s="1946">
        <v>17</v>
      </c>
      <c r="N15" s="1944">
        <v>5</v>
      </c>
      <c r="O15" s="1947">
        <v>22</v>
      </c>
    </row>
    <row r="16" spans="1:15" x14ac:dyDescent="0.25">
      <c r="A16" s="133"/>
      <c r="B16" s="1941" t="s">
        <v>228</v>
      </c>
      <c r="C16" s="1942" t="s">
        <v>196</v>
      </c>
      <c r="D16" s="1943">
        <v>0</v>
      </c>
      <c r="E16" s="1944">
        <v>0</v>
      </c>
      <c r="F16" s="1945">
        <v>0</v>
      </c>
      <c r="G16" s="1946">
        <v>0</v>
      </c>
      <c r="H16" s="1944">
        <v>5</v>
      </c>
      <c r="I16" s="1945">
        <v>5</v>
      </c>
      <c r="J16" s="1946">
        <v>15</v>
      </c>
      <c r="K16" s="1944">
        <v>1</v>
      </c>
      <c r="L16" s="1945">
        <v>16</v>
      </c>
      <c r="M16" s="1946">
        <v>15</v>
      </c>
      <c r="N16" s="1944">
        <v>6</v>
      </c>
      <c r="O16" s="1947">
        <v>21</v>
      </c>
    </row>
    <row r="17" spans="1:15" ht="18.75" x14ac:dyDescent="0.25">
      <c r="A17" s="91"/>
      <c r="B17" s="1941" t="s">
        <v>229</v>
      </c>
      <c r="C17" s="1942" t="s">
        <v>198</v>
      </c>
      <c r="D17" s="1943">
        <v>0</v>
      </c>
      <c r="E17" s="1944">
        <v>0</v>
      </c>
      <c r="F17" s="1945">
        <v>0</v>
      </c>
      <c r="G17" s="1946">
        <v>5</v>
      </c>
      <c r="H17" s="1944">
        <v>0</v>
      </c>
      <c r="I17" s="1945">
        <v>5</v>
      </c>
      <c r="J17" s="1946">
        <v>0</v>
      </c>
      <c r="K17" s="1944">
        <v>0</v>
      </c>
      <c r="L17" s="1945">
        <v>0</v>
      </c>
      <c r="M17" s="1946">
        <v>5</v>
      </c>
      <c r="N17" s="1944">
        <v>0</v>
      </c>
      <c r="O17" s="1947">
        <v>5</v>
      </c>
    </row>
    <row r="18" spans="1:15" x14ac:dyDescent="0.25">
      <c r="A18" s="133"/>
      <c r="B18" s="1941" t="s">
        <v>230</v>
      </c>
      <c r="C18" s="1942" t="s">
        <v>208</v>
      </c>
      <c r="D18" s="1943">
        <v>0</v>
      </c>
      <c r="E18" s="1944">
        <v>0</v>
      </c>
      <c r="F18" s="1945">
        <v>0</v>
      </c>
      <c r="G18" s="1946">
        <v>0</v>
      </c>
      <c r="H18" s="1944">
        <v>9</v>
      </c>
      <c r="I18" s="1945">
        <v>9</v>
      </c>
      <c r="J18" s="1946">
        <v>0</v>
      </c>
      <c r="K18" s="1944">
        <v>4</v>
      </c>
      <c r="L18" s="1945">
        <v>4</v>
      </c>
      <c r="M18" s="1946">
        <v>0</v>
      </c>
      <c r="N18" s="1944">
        <v>13</v>
      </c>
      <c r="O18" s="1947">
        <v>13</v>
      </c>
    </row>
    <row r="19" spans="1:15" ht="18.75" x14ac:dyDescent="0.25">
      <c r="A19" s="91"/>
      <c r="B19" s="1941" t="s">
        <v>231</v>
      </c>
      <c r="C19" s="1942" t="s">
        <v>210</v>
      </c>
      <c r="D19" s="1943">
        <v>0</v>
      </c>
      <c r="E19" s="1944">
        <v>0</v>
      </c>
      <c r="F19" s="1945">
        <v>0</v>
      </c>
      <c r="G19" s="1946">
        <v>0</v>
      </c>
      <c r="H19" s="1944">
        <v>4</v>
      </c>
      <c r="I19" s="1945">
        <v>4</v>
      </c>
      <c r="J19" s="1946">
        <v>0</v>
      </c>
      <c r="K19" s="1944">
        <v>1</v>
      </c>
      <c r="L19" s="1945">
        <v>1</v>
      </c>
      <c r="M19" s="1946">
        <v>0</v>
      </c>
      <c r="N19" s="1944">
        <v>5</v>
      </c>
      <c r="O19" s="1947">
        <v>5</v>
      </c>
    </row>
    <row r="20" spans="1:15" x14ac:dyDescent="0.25">
      <c r="A20" s="133"/>
      <c r="B20" s="1941" t="s">
        <v>265</v>
      </c>
      <c r="C20" s="1942" t="s">
        <v>212</v>
      </c>
      <c r="D20" s="1943">
        <v>0</v>
      </c>
      <c r="E20" s="1944">
        <v>0</v>
      </c>
      <c r="F20" s="1945">
        <v>0</v>
      </c>
      <c r="G20" s="1946">
        <v>0</v>
      </c>
      <c r="H20" s="1944">
        <v>1</v>
      </c>
      <c r="I20" s="1945">
        <v>1</v>
      </c>
      <c r="J20" s="1946">
        <v>0</v>
      </c>
      <c r="K20" s="1944">
        <v>0</v>
      </c>
      <c r="L20" s="1945">
        <v>0</v>
      </c>
      <c r="M20" s="1946">
        <v>0</v>
      </c>
      <c r="N20" s="1944">
        <v>1</v>
      </c>
      <c r="O20" s="1947">
        <v>1</v>
      </c>
    </row>
    <row r="21" spans="1:15" ht="18.75" x14ac:dyDescent="0.25">
      <c r="A21" s="91"/>
      <c r="B21" s="1941" t="s">
        <v>314</v>
      </c>
      <c r="C21" s="1942" t="s">
        <v>214</v>
      </c>
      <c r="D21" s="1943">
        <v>0</v>
      </c>
      <c r="E21" s="1944">
        <v>0</v>
      </c>
      <c r="F21" s="1945">
        <v>0</v>
      </c>
      <c r="G21" s="1946">
        <v>0</v>
      </c>
      <c r="H21" s="1944">
        <v>1</v>
      </c>
      <c r="I21" s="1945">
        <v>1</v>
      </c>
      <c r="J21" s="1946">
        <v>0</v>
      </c>
      <c r="K21" s="1944">
        <v>0</v>
      </c>
      <c r="L21" s="1945">
        <v>0</v>
      </c>
      <c r="M21" s="1946">
        <v>0</v>
      </c>
      <c r="N21" s="1944">
        <v>1</v>
      </c>
      <c r="O21" s="1947">
        <v>1</v>
      </c>
    </row>
    <row r="22" spans="1:15" ht="18.75" thickBot="1" x14ac:dyDescent="0.3">
      <c r="A22" s="133"/>
      <c r="B22" s="1941" t="s">
        <v>232</v>
      </c>
      <c r="C22" s="1942" t="s">
        <v>216</v>
      </c>
      <c r="D22" s="1948">
        <v>0</v>
      </c>
      <c r="E22" s="1949">
        <v>0</v>
      </c>
      <c r="F22" s="1950">
        <v>0</v>
      </c>
      <c r="G22" s="1951">
        <v>0</v>
      </c>
      <c r="H22" s="1949">
        <v>1</v>
      </c>
      <c r="I22" s="1950">
        <v>1</v>
      </c>
      <c r="J22" s="1951">
        <v>0</v>
      </c>
      <c r="K22" s="1949">
        <v>0</v>
      </c>
      <c r="L22" s="1950">
        <v>0</v>
      </c>
      <c r="M22" s="1951">
        <v>0</v>
      </c>
      <c r="N22" s="1949">
        <v>1</v>
      </c>
      <c r="O22" s="1952">
        <v>1</v>
      </c>
    </row>
    <row r="23" spans="1:15" s="132" customFormat="1" ht="18.600000000000001" customHeight="1" thickBot="1" x14ac:dyDescent="0.25">
      <c r="A23" s="199"/>
      <c r="B23" s="4035" t="s">
        <v>16</v>
      </c>
      <c r="C23" s="4036"/>
      <c r="D23" s="666">
        <f>SUM(D9:D22)</f>
        <v>18</v>
      </c>
      <c r="E23" s="1733">
        <f t="shared" ref="E23:O23" si="1">SUM(E9:E22)</f>
        <v>1</v>
      </c>
      <c r="F23" s="208">
        <f t="shared" si="1"/>
        <v>19</v>
      </c>
      <c r="G23" s="1769">
        <f t="shared" si="1"/>
        <v>32</v>
      </c>
      <c r="H23" s="1733">
        <f t="shared" si="1"/>
        <v>33</v>
      </c>
      <c r="I23" s="208">
        <f t="shared" si="1"/>
        <v>65</v>
      </c>
      <c r="J23" s="1769">
        <f t="shared" si="1"/>
        <v>72</v>
      </c>
      <c r="K23" s="1733">
        <f t="shared" si="1"/>
        <v>12</v>
      </c>
      <c r="L23" s="208">
        <f t="shared" si="1"/>
        <v>84</v>
      </c>
      <c r="M23" s="1769">
        <f t="shared" si="1"/>
        <v>122</v>
      </c>
      <c r="N23" s="1733">
        <f t="shared" si="1"/>
        <v>46</v>
      </c>
      <c r="O23" s="208">
        <f t="shared" si="1"/>
        <v>168</v>
      </c>
    </row>
    <row r="24" spans="1:15" ht="18" customHeight="1" x14ac:dyDescent="0.25">
      <c r="A24" s="133"/>
      <c r="B24" s="4023" t="s">
        <v>23</v>
      </c>
      <c r="C24" s="4053"/>
      <c r="D24" s="1953"/>
      <c r="E24" s="1954"/>
      <c r="F24" s="1955"/>
      <c r="G24" s="1954"/>
      <c r="H24" s="1954"/>
      <c r="I24" s="1955"/>
      <c r="J24" s="1954"/>
      <c r="K24" s="1954"/>
      <c r="L24" s="1955"/>
      <c r="M24" s="1954"/>
      <c r="N24" s="1954"/>
      <c r="O24" s="1955"/>
    </row>
    <row r="25" spans="1:15" ht="18.600000000000001" customHeight="1" thickBot="1" x14ac:dyDescent="0.3">
      <c r="A25" s="133"/>
      <c r="B25" s="4045" t="s">
        <v>11</v>
      </c>
      <c r="C25" s="4046"/>
      <c r="D25" s="1956"/>
      <c r="E25" s="1957"/>
      <c r="F25" s="420"/>
      <c r="G25" s="1957"/>
      <c r="H25" s="1957"/>
      <c r="I25" s="420"/>
      <c r="J25" s="1957"/>
      <c r="K25" s="1957"/>
      <c r="L25" s="420"/>
      <c r="M25" s="1957"/>
      <c r="N25" s="1957"/>
      <c r="O25" s="420"/>
    </row>
    <row r="26" spans="1:15" s="71" customFormat="1" ht="20.25" customHeight="1" x14ac:dyDescent="0.2">
      <c r="A26" s="91"/>
      <c r="B26" s="1958" t="s">
        <v>220</v>
      </c>
      <c r="C26" s="1959" t="s">
        <v>180</v>
      </c>
      <c r="D26" s="1960">
        <v>0</v>
      </c>
      <c r="E26" s="1961">
        <v>0</v>
      </c>
      <c r="F26" s="1962">
        <v>0</v>
      </c>
      <c r="G26" s="1963">
        <v>0</v>
      </c>
      <c r="H26" s="1961">
        <v>0</v>
      </c>
      <c r="I26" s="1962">
        <v>0</v>
      </c>
      <c r="J26" s="1963">
        <v>5</v>
      </c>
      <c r="K26" s="1961">
        <v>0</v>
      </c>
      <c r="L26" s="1962">
        <v>5</v>
      </c>
      <c r="M26" s="1963">
        <v>5</v>
      </c>
      <c r="N26" s="1961">
        <v>0</v>
      </c>
      <c r="O26" s="1962">
        <v>5</v>
      </c>
    </row>
    <row r="27" spans="1:15" s="71" customFormat="1" ht="20.25" customHeight="1" x14ac:dyDescent="0.2">
      <c r="A27" s="91"/>
      <c r="B27" s="1958" t="s">
        <v>221</v>
      </c>
      <c r="C27" s="1959" t="s">
        <v>182</v>
      </c>
      <c r="D27" s="1960">
        <v>0</v>
      </c>
      <c r="E27" s="1961">
        <v>0</v>
      </c>
      <c r="F27" s="1962">
        <v>0</v>
      </c>
      <c r="G27" s="1963">
        <v>0</v>
      </c>
      <c r="H27" s="1961">
        <v>0</v>
      </c>
      <c r="I27" s="1962">
        <v>0</v>
      </c>
      <c r="J27" s="1963">
        <v>5</v>
      </c>
      <c r="K27" s="1961">
        <v>0</v>
      </c>
      <c r="L27" s="1962">
        <v>5</v>
      </c>
      <c r="M27" s="1963">
        <v>5</v>
      </c>
      <c r="N27" s="1961">
        <v>0</v>
      </c>
      <c r="O27" s="1962">
        <v>5</v>
      </c>
    </row>
    <row r="28" spans="1:15" s="71" customFormat="1" ht="20.25" customHeight="1" x14ac:dyDescent="0.2">
      <c r="A28" s="91"/>
      <c r="B28" s="1958" t="s">
        <v>222</v>
      </c>
      <c r="C28" s="1959" t="s">
        <v>184</v>
      </c>
      <c r="D28" s="1960">
        <v>0</v>
      </c>
      <c r="E28" s="1961">
        <v>0</v>
      </c>
      <c r="F28" s="1962">
        <v>0</v>
      </c>
      <c r="G28" s="1963">
        <v>0</v>
      </c>
      <c r="H28" s="1961">
        <v>0</v>
      </c>
      <c r="I28" s="1962">
        <v>0</v>
      </c>
      <c r="J28" s="1963">
        <v>6</v>
      </c>
      <c r="K28" s="1961">
        <v>0</v>
      </c>
      <c r="L28" s="1962">
        <v>6</v>
      </c>
      <c r="M28" s="1963">
        <v>6</v>
      </c>
      <c r="N28" s="1961">
        <v>0</v>
      </c>
      <c r="O28" s="1962">
        <v>6</v>
      </c>
    </row>
    <row r="29" spans="1:15" s="71" customFormat="1" ht="20.25" customHeight="1" x14ac:dyDescent="0.2">
      <c r="A29" s="91"/>
      <c r="B29" s="1958" t="s">
        <v>223</v>
      </c>
      <c r="C29" s="1959" t="s">
        <v>186</v>
      </c>
      <c r="D29" s="1960">
        <v>0</v>
      </c>
      <c r="E29" s="1961">
        <v>0</v>
      </c>
      <c r="F29" s="1962">
        <v>0</v>
      </c>
      <c r="G29" s="1963">
        <v>1</v>
      </c>
      <c r="H29" s="1961">
        <v>3</v>
      </c>
      <c r="I29" s="1962">
        <v>4</v>
      </c>
      <c r="J29" s="1963">
        <v>4</v>
      </c>
      <c r="K29" s="1961">
        <v>2</v>
      </c>
      <c r="L29" s="1962">
        <v>6</v>
      </c>
      <c r="M29" s="1963">
        <v>5</v>
      </c>
      <c r="N29" s="1961">
        <v>5</v>
      </c>
      <c r="O29" s="1962">
        <v>10</v>
      </c>
    </row>
    <row r="30" spans="1:15" s="71" customFormat="1" ht="20.25" customHeight="1" x14ac:dyDescent="0.2">
      <c r="A30" s="91"/>
      <c r="B30" s="1958" t="s">
        <v>224</v>
      </c>
      <c r="C30" s="1959" t="s">
        <v>225</v>
      </c>
      <c r="D30" s="1960">
        <v>0</v>
      </c>
      <c r="E30" s="1961">
        <v>0</v>
      </c>
      <c r="F30" s="1962">
        <v>0</v>
      </c>
      <c r="G30" s="1963">
        <v>5</v>
      </c>
      <c r="H30" s="1961">
        <v>3</v>
      </c>
      <c r="I30" s="1962">
        <v>8</v>
      </c>
      <c r="J30" s="1963">
        <v>3</v>
      </c>
      <c r="K30" s="1961">
        <v>2</v>
      </c>
      <c r="L30" s="1962">
        <v>5</v>
      </c>
      <c r="M30" s="1963">
        <v>8</v>
      </c>
      <c r="N30" s="1961">
        <v>5</v>
      </c>
      <c r="O30" s="1962">
        <v>13</v>
      </c>
    </row>
    <row r="31" spans="1:15" s="71" customFormat="1" ht="20.25" customHeight="1" x14ac:dyDescent="0.2">
      <c r="A31" s="91"/>
      <c r="B31" s="1958" t="s">
        <v>226</v>
      </c>
      <c r="C31" s="1959" t="s">
        <v>190</v>
      </c>
      <c r="D31" s="1964">
        <v>18</v>
      </c>
      <c r="E31" s="1965">
        <v>1</v>
      </c>
      <c r="F31" s="1962">
        <v>19</v>
      </c>
      <c r="G31" s="1963">
        <v>14</v>
      </c>
      <c r="H31" s="1961">
        <v>1</v>
      </c>
      <c r="I31" s="1962">
        <v>15</v>
      </c>
      <c r="J31" s="1963">
        <v>23</v>
      </c>
      <c r="K31" s="1961">
        <v>2</v>
      </c>
      <c r="L31" s="1962">
        <v>25</v>
      </c>
      <c r="M31" s="1963">
        <f>D31+G31+J31</f>
        <v>55</v>
      </c>
      <c r="N31" s="1961">
        <v>4</v>
      </c>
      <c r="O31" s="1962">
        <v>59</v>
      </c>
    </row>
    <row r="32" spans="1:15" s="71" customFormat="1" ht="20.25" customHeight="1" x14ac:dyDescent="0.2">
      <c r="A32" s="91"/>
      <c r="B32" s="1958" t="s">
        <v>227</v>
      </c>
      <c r="C32" s="1959" t="s">
        <v>192</v>
      </c>
      <c r="D32" s="1960">
        <v>0</v>
      </c>
      <c r="E32" s="1961">
        <v>0</v>
      </c>
      <c r="F32" s="1962">
        <v>0</v>
      </c>
      <c r="G32" s="1963">
        <v>7</v>
      </c>
      <c r="H32" s="1961">
        <v>5</v>
      </c>
      <c r="I32" s="1962">
        <v>12</v>
      </c>
      <c r="J32" s="1963">
        <v>8</v>
      </c>
      <c r="K32" s="1961">
        <v>0</v>
      </c>
      <c r="L32" s="1962">
        <v>8</v>
      </c>
      <c r="M32" s="1963">
        <v>15</v>
      </c>
      <c r="N32" s="1961">
        <v>5</v>
      </c>
      <c r="O32" s="1962">
        <v>20</v>
      </c>
    </row>
    <row r="33" spans="1:15" s="71" customFormat="1" ht="20.25" customHeight="1" x14ac:dyDescent="0.2">
      <c r="A33" s="91"/>
      <c r="B33" s="1958" t="s">
        <v>228</v>
      </c>
      <c r="C33" s="1959" t="s">
        <v>196</v>
      </c>
      <c r="D33" s="1960">
        <v>0</v>
      </c>
      <c r="E33" s="1961">
        <v>0</v>
      </c>
      <c r="F33" s="1962">
        <v>0</v>
      </c>
      <c r="G33" s="1963">
        <v>0</v>
      </c>
      <c r="H33" s="1961">
        <v>4</v>
      </c>
      <c r="I33" s="1962">
        <v>4</v>
      </c>
      <c r="J33" s="1963">
        <v>15</v>
      </c>
      <c r="K33" s="1961">
        <v>1</v>
      </c>
      <c r="L33" s="1962">
        <v>16</v>
      </c>
      <c r="M33" s="1963">
        <v>15</v>
      </c>
      <c r="N33" s="1961">
        <v>5</v>
      </c>
      <c r="O33" s="1962">
        <v>20</v>
      </c>
    </row>
    <row r="34" spans="1:15" ht="18.75" x14ac:dyDescent="0.25">
      <c r="A34" s="133"/>
      <c r="B34" s="1958" t="s">
        <v>229</v>
      </c>
      <c r="C34" s="1959" t="s">
        <v>198</v>
      </c>
      <c r="D34" s="1960">
        <v>0</v>
      </c>
      <c r="E34" s="1961">
        <v>0</v>
      </c>
      <c r="F34" s="1962">
        <v>0</v>
      </c>
      <c r="G34" s="1963">
        <v>5</v>
      </c>
      <c r="H34" s="1961">
        <v>0</v>
      </c>
      <c r="I34" s="1962">
        <v>5</v>
      </c>
      <c r="J34" s="1963">
        <v>0</v>
      </c>
      <c r="K34" s="1961">
        <v>0</v>
      </c>
      <c r="L34" s="1962">
        <v>0</v>
      </c>
      <c r="M34" s="1963">
        <v>5</v>
      </c>
      <c r="N34" s="1961">
        <v>0</v>
      </c>
      <c r="O34" s="1962">
        <v>5</v>
      </c>
    </row>
    <row r="35" spans="1:15" ht="18.75" x14ac:dyDescent="0.25">
      <c r="A35" s="133"/>
      <c r="B35" s="1958" t="s">
        <v>230</v>
      </c>
      <c r="C35" s="1959" t="s">
        <v>208</v>
      </c>
      <c r="D35" s="1960">
        <v>0</v>
      </c>
      <c r="E35" s="1961">
        <v>0</v>
      </c>
      <c r="F35" s="1962">
        <v>0</v>
      </c>
      <c r="G35" s="1963">
        <v>0</v>
      </c>
      <c r="H35" s="1961">
        <v>8</v>
      </c>
      <c r="I35" s="1962">
        <v>8</v>
      </c>
      <c r="J35" s="1963">
        <v>0</v>
      </c>
      <c r="K35" s="1961">
        <v>4</v>
      </c>
      <c r="L35" s="1962">
        <v>4</v>
      </c>
      <c r="M35" s="1963">
        <v>0</v>
      </c>
      <c r="N35" s="1961">
        <v>12</v>
      </c>
      <c r="O35" s="1962">
        <v>12</v>
      </c>
    </row>
    <row r="36" spans="1:15" ht="18.75" x14ac:dyDescent="0.25">
      <c r="A36" s="133"/>
      <c r="B36" s="1958" t="s">
        <v>231</v>
      </c>
      <c r="C36" s="1959" t="s">
        <v>210</v>
      </c>
      <c r="D36" s="1960">
        <v>0</v>
      </c>
      <c r="E36" s="1961">
        <v>0</v>
      </c>
      <c r="F36" s="1962">
        <v>0</v>
      </c>
      <c r="G36" s="1963">
        <v>0</v>
      </c>
      <c r="H36" s="1961">
        <v>4</v>
      </c>
      <c r="I36" s="1962">
        <v>4</v>
      </c>
      <c r="J36" s="1963">
        <v>0</v>
      </c>
      <c r="K36" s="1961">
        <v>1</v>
      </c>
      <c r="L36" s="1962">
        <v>1</v>
      </c>
      <c r="M36" s="1963">
        <v>0</v>
      </c>
      <c r="N36" s="1961">
        <v>5</v>
      </c>
      <c r="O36" s="1962">
        <v>5</v>
      </c>
    </row>
    <row r="37" spans="1:15" ht="18.75" x14ac:dyDescent="0.25">
      <c r="A37" s="133"/>
      <c r="B37" s="1958" t="s">
        <v>265</v>
      </c>
      <c r="C37" s="1959" t="s">
        <v>212</v>
      </c>
      <c r="D37" s="1960">
        <v>0</v>
      </c>
      <c r="E37" s="1961">
        <v>0</v>
      </c>
      <c r="F37" s="1962">
        <v>0</v>
      </c>
      <c r="G37" s="1963">
        <v>0</v>
      </c>
      <c r="H37" s="1961">
        <v>1</v>
      </c>
      <c r="I37" s="1962">
        <v>1</v>
      </c>
      <c r="J37" s="1963">
        <v>0</v>
      </c>
      <c r="K37" s="1961">
        <v>0</v>
      </c>
      <c r="L37" s="1962">
        <v>0</v>
      </c>
      <c r="M37" s="1963">
        <v>0</v>
      </c>
      <c r="N37" s="1961">
        <v>1</v>
      </c>
      <c r="O37" s="1962">
        <v>1</v>
      </c>
    </row>
    <row r="38" spans="1:15" ht="18.75" x14ac:dyDescent="0.25">
      <c r="A38" s="133"/>
      <c r="B38" s="1958" t="s">
        <v>314</v>
      </c>
      <c r="C38" s="1959" t="s">
        <v>214</v>
      </c>
      <c r="D38" s="1960">
        <v>0</v>
      </c>
      <c r="E38" s="1961">
        <v>0</v>
      </c>
      <c r="F38" s="1962">
        <v>0</v>
      </c>
      <c r="G38" s="1963">
        <v>0</v>
      </c>
      <c r="H38" s="1961">
        <v>1</v>
      </c>
      <c r="I38" s="1962">
        <v>1</v>
      </c>
      <c r="J38" s="1963">
        <v>0</v>
      </c>
      <c r="K38" s="1961">
        <v>0</v>
      </c>
      <c r="L38" s="1962">
        <v>0</v>
      </c>
      <c r="M38" s="1963">
        <v>0</v>
      </c>
      <c r="N38" s="1961">
        <v>1</v>
      </c>
      <c r="O38" s="1962">
        <v>1</v>
      </c>
    </row>
    <row r="39" spans="1:15" ht="19.5" thickBot="1" x14ac:dyDescent="0.3">
      <c r="A39" s="133"/>
      <c r="B39" s="1958" t="s">
        <v>232</v>
      </c>
      <c r="C39" s="1959" t="s">
        <v>216</v>
      </c>
      <c r="D39" s="1960">
        <v>0</v>
      </c>
      <c r="E39" s="1961">
        <v>0</v>
      </c>
      <c r="F39" s="1962">
        <v>0</v>
      </c>
      <c r="G39" s="1963">
        <v>0</v>
      </c>
      <c r="H39" s="1961">
        <v>1</v>
      </c>
      <c r="I39" s="1962">
        <v>1</v>
      </c>
      <c r="J39" s="1963">
        <v>0</v>
      </c>
      <c r="K39" s="1961">
        <v>0</v>
      </c>
      <c r="L39" s="1962">
        <v>0</v>
      </c>
      <c r="M39" s="1963">
        <v>0</v>
      </c>
      <c r="N39" s="1961">
        <v>1</v>
      </c>
      <c r="O39" s="1962">
        <v>1</v>
      </c>
    </row>
    <row r="40" spans="1:15" ht="18" customHeight="1" thickBot="1" x14ac:dyDescent="0.3">
      <c r="A40" s="133"/>
      <c r="B40" s="3996" t="s">
        <v>235</v>
      </c>
      <c r="C40" s="4047"/>
      <c r="D40" s="1733">
        <f t="shared" ref="D40:O40" si="2">SUM(D26:D39)</f>
        <v>18</v>
      </c>
      <c r="E40" s="1733">
        <f t="shared" si="2"/>
        <v>1</v>
      </c>
      <c r="F40" s="208">
        <f t="shared" si="2"/>
        <v>19</v>
      </c>
      <c r="G40" s="207">
        <f t="shared" si="2"/>
        <v>32</v>
      </c>
      <c r="H40" s="1733">
        <f t="shared" si="2"/>
        <v>31</v>
      </c>
      <c r="I40" s="208">
        <f t="shared" si="2"/>
        <v>63</v>
      </c>
      <c r="J40" s="207">
        <f t="shared" si="2"/>
        <v>69</v>
      </c>
      <c r="K40" s="1733">
        <f t="shared" si="2"/>
        <v>12</v>
      </c>
      <c r="L40" s="208">
        <f t="shared" si="2"/>
        <v>81</v>
      </c>
      <c r="M40" s="207">
        <f t="shared" si="2"/>
        <v>119</v>
      </c>
      <c r="N40" s="1733">
        <f t="shared" si="2"/>
        <v>44</v>
      </c>
      <c r="O40" s="208">
        <f t="shared" si="2"/>
        <v>163</v>
      </c>
    </row>
    <row r="41" spans="1:15" ht="20.25" customHeight="1" thickBot="1" x14ac:dyDescent="0.3">
      <c r="A41" s="133"/>
      <c r="B41" s="4028" t="s">
        <v>25</v>
      </c>
      <c r="C41" s="4050"/>
      <c r="D41" s="1923"/>
      <c r="E41" s="226"/>
      <c r="F41" s="227"/>
      <c r="G41" s="226"/>
      <c r="H41" s="226"/>
      <c r="I41" s="227"/>
      <c r="J41" s="226"/>
      <c r="K41" s="226"/>
      <c r="L41" s="227"/>
      <c r="M41" s="226"/>
      <c r="N41" s="226"/>
      <c r="O41" s="227"/>
    </row>
    <row r="42" spans="1:15" s="75" customFormat="1" ht="18.75" x14ac:dyDescent="0.3">
      <c r="A42" s="74"/>
      <c r="B42" s="191" t="s">
        <v>223</v>
      </c>
      <c r="C42" s="164" t="s">
        <v>186</v>
      </c>
      <c r="D42" s="192">
        <v>0</v>
      </c>
      <c r="E42" s="193">
        <v>0</v>
      </c>
      <c r="F42" s="194">
        <v>0</v>
      </c>
      <c r="G42" s="195">
        <v>0</v>
      </c>
      <c r="H42" s="193">
        <v>0</v>
      </c>
      <c r="I42" s="194">
        <v>0</v>
      </c>
      <c r="J42" s="195">
        <v>1</v>
      </c>
      <c r="K42" s="193">
        <v>0</v>
      </c>
      <c r="L42" s="194">
        <v>1</v>
      </c>
      <c r="M42" s="195">
        <v>1</v>
      </c>
      <c r="N42" s="193">
        <v>0</v>
      </c>
      <c r="O42" s="194">
        <v>1</v>
      </c>
    </row>
    <row r="43" spans="1:15" s="75" customFormat="1" ht="18.75" x14ac:dyDescent="0.3">
      <c r="A43" s="74"/>
      <c r="B43" s="1958" t="s">
        <v>227</v>
      </c>
      <c r="C43" s="1959" t="s">
        <v>192</v>
      </c>
      <c r="D43" s="1960">
        <v>0</v>
      </c>
      <c r="E43" s="1961">
        <v>0</v>
      </c>
      <c r="F43" s="1962">
        <v>0</v>
      </c>
      <c r="G43" s="1963">
        <v>0</v>
      </c>
      <c r="H43" s="1961">
        <v>0</v>
      </c>
      <c r="I43" s="1962">
        <v>0</v>
      </c>
      <c r="J43" s="1963">
        <v>2</v>
      </c>
      <c r="K43" s="1961">
        <v>0</v>
      </c>
      <c r="L43" s="1962">
        <v>2</v>
      </c>
      <c r="M43" s="1963">
        <v>2</v>
      </c>
      <c r="N43" s="1961">
        <v>0</v>
      </c>
      <c r="O43" s="1962">
        <v>2</v>
      </c>
    </row>
    <row r="44" spans="1:15" s="75" customFormat="1" ht="18.75" x14ac:dyDescent="0.3">
      <c r="A44" s="74"/>
      <c r="B44" s="1958" t="s">
        <v>228</v>
      </c>
      <c r="C44" s="1959" t="s">
        <v>196</v>
      </c>
      <c r="D44" s="1960">
        <v>0</v>
      </c>
      <c r="E44" s="1961">
        <v>0</v>
      </c>
      <c r="F44" s="1962">
        <v>0</v>
      </c>
      <c r="G44" s="1963">
        <v>0</v>
      </c>
      <c r="H44" s="1961">
        <v>1</v>
      </c>
      <c r="I44" s="1962">
        <v>1</v>
      </c>
      <c r="J44" s="1963">
        <v>0</v>
      </c>
      <c r="K44" s="1961">
        <v>0</v>
      </c>
      <c r="L44" s="1962">
        <v>0</v>
      </c>
      <c r="M44" s="1963">
        <v>0</v>
      </c>
      <c r="N44" s="1961">
        <v>1</v>
      </c>
      <c r="O44" s="1962">
        <v>1</v>
      </c>
    </row>
    <row r="45" spans="1:15" s="75" customFormat="1" ht="19.5" thickBot="1" x14ac:dyDescent="0.35">
      <c r="A45" s="74"/>
      <c r="B45" s="1966" t="s">
        <v>230</v>
      </c>
      <c r="C45" s="1967" t="s">
        <v>208</v>
      </c>
      <c r="D45" s="1968">
        <v>0</v>
      </c>
      <c r="E45" s="1969">
        <v>0</v>
      </c>
      <c r="F45" s="1970">
        <v>0</v>
      </c>
      <c r="G45" s="1971">
        <v>0</v>
      </c>
      <c r="H45" s="1969">
        <v>1</v>
      </c>
      <c r="I45" s="1970">
        <v>1</v>
      </c>
      <c r="J45" s="1971">
        <v>0</v>
      </c>
      <c r="K45" s="1969">
        <v>0</v>
      </c>
      <c r="L45" s="1970">
        <v>0</v>
      </c>
      <c r="M45" s="1971">
        <v>0</v>
      </c>
      <c r="N45" s="1969">
        <v>1</v>
      </c>
      <c r="O45" s="1970">
        <v>1</v>
      </c>
    </row>
    <row r="46" spans="1:15" ht="18" customHeight="1" thickBot="1" x14ac:dyDescent="0.3">
      <c r="A46" s="133"/>
      <c r="B46" s="4035" t="s">
        <v>13</v>
      </c>
      <c r="C46" s="4036"/>
      <c r="D46" s="677">
        <f t="shared" ref="D46:O46" si="3">SUM(D42:D45)</f>
        <v>0</v>
      </c>
      <c r="E46" s="1922">
        <f t="shared" si="3"/>
        <v>0</v>
      </c>
      <c r="F46" s="220">
        <f t="shared" si="3"/>
        <v>0</v>
      </c>
      <c r="G46" s="1778">
        <f t="shared" si="3"/>
        <v>0</v>
      </c>
      <c r="H46" s="1922">
        <f t="shared" si="3"/>
        <v>2</v>
      </c>
      <c r="I46" s="220">
        <f t="shared" si="3"/>
        <v>2</v>
      </c>
      <c r="J46" s="1778">
        <f t="shared" si="3"/>
        <v>3</v>
      </c>
      <c r="K46" s="1922">
        <f t="shared" si="3"/>
        <v>0</v>
      </c>
      <c r="L46" s="220">
        <f t="shared" si="3"/>
        <v>3</v>
      </c>
      <c r="M46" s="1778">
        <f t="shared" si="3"/>
        <v>3</v>
      </c>
      <c r="N46" s="1922">
        <f t="shared" si="3"/>
        <v>2</v>
      </c>
      <c r="O46" s="220">
        <f t="shared" si="3"/>
        <v>5</v>
      </c>
    </row>
    <row r="47" spans="1:15" ht="17.649999999999999" customHeight="1" x14ac:dyDescent="0.25">
      <c r="A47" s="133"/>
      <c r="B47" s="3984" t="s">
        <v>10</v>
      </c>
      <c r="C47" s="4037"/>
      <c r="D47" s="673">
        <f t="shared" ref="D47:O47" si="4">SUM(D26:D39)</f>
        <v>18</v>
      </c>
      <c r="E47" s="678">
        <f t="shared" si="4"/>
        <v>1</v>
      </c>
      <c r="F47" s="675">
        <f t="shared" si="4"/>
        <v>19</v>
      </c>
      <c r="G47" s="672">
        <f t="shared" si="4"/>
        <v>32</v>
      </c>
      <c r="H47" s="678">
        <f t="shared" si="4"/>
        <v>31</v>
      </c>
      <c r="I47" s="675">
        <f t="shared" si="4"/>
        <v>63</v>
      </c>
      <c r="J47" s="672">
        <f t="shared" si="4"/>
        <v>69</v>
      </c>
      <c r="K47" s="678">
        <f t="shared" si="4"/>
        <v>12</v>
      </c>
      <c r="L47" s="671">
        <f t="shared" si="4"/>
        <v>81</v>
      </c>
      <c r="M47" s="672">
        <f t="shared" si="4"/>
        <v>119</v>
      </c>
      <c r="N47" s="678">
        <f t="shared" si="4"/>
        <v>44</v>
      </c>
      <c r="O47" s="676">
        <f t="shared" si="4"/>
        <v>163</v>
      </c>
    </row>
    <row r="48" spans="1:15" ht="20.25" thickBot="1" x14ac:dyDescent="0.3">
      <c r="A48" s="133"/>
      <c r="B48" s="4048" t="s">
        <v>17</v>
      </c>
      <c r="C48" s="4049"/>
      <c r="D48" s="1972">
        <f t="shared" ref="D48:O48" si="5">SUM(D42:D45)</f>
        <v>0</v>
      </c>
      <c r="E48" s="1972">
        <f t="shared" si="5"/>
        <v>0</v>
      </c>
      <c r="F48" s="1972">
        <f t="shared" si="5"/>
        <v>0</v>
      </c>
      <c r="G48" s="1972">
        <f t="shared" si="5"/>
        <v>0</v>
      </c>
      <c r="H48" s="1972">
        <f t="shared" si="5"/>
        <v>2</v>
      </c>
      <c r="I48" s="1972">
        <f t="shared" si="5"/>
        <v>2</v>
      </c>
      <c r="J48" s="1972">
        <f t="shared" si="5"/>
        <v>3</v>
      </c>
      <c r="K48" s="1973">
        <f t="shared" si="5"/>
        <v>0</v>
      </c>
      <c r="L48" s="1974">
        <f t="shared" si="5"/>
        <v>3</v>
      </c>
      <c r="M48" s="1975">
        <f t="shared" si="5"/>
        <v>3</v>
      </c>
      <c r="N48" s="1972">
        <f t="shared" si="5"/>
        <v>2</v>
      </c>
      <c r="O48" s="1976">
        <f t="shared" si="5"/>
        <v>5</v>
      </c>
    </row>
    <row r="49" spans="1:18" ht="23.25" customHeight="1" thickBot="1" x14ac:dyDescent="0.3">
      <c r="A49" s="133"/>
      <c r="B49" s="4051" t="s">
        <v>18</v>
      </c>
      <c r="C49" s="4052"/>
      <c r="D49" s="1977">
        <f t="shared" ref="D49:O49" si="6">D47+D48</f>
        <v>18</v>
      </c>
      <c r="E49" s="1978">
        <f t="shared" si="6"/>
        <v>1</v>
      </c>
      <c r="F49" s="1979">
        <f t="shared" si="6"/>
        <v>19</v>
      </c>
      <c r="G49" s="1980">
        <f t="shared" si="6"/>
        <v>32</v>
      </c>
      <c r="H49" s="1978">
        <f t="shared" si="6"/>
        <v>33</v>
      </c>
      <c r="I49" s="1979">
        <f t="shared" si="6"/>
        <v>65</v>
      </c>
      <c r="J49" s="1980">
        <f t="shared" si="6"/>
        <v>72</v>
      </c>
      <c r="K49" s="1978">
        <f t="shared" si="6"/>
        <v>12</v>
      </c>
      <c r="L49" s="1788">
        <f t="shared" si="6"/>
        <v>84</v>
      </c>
      <c r="M49" s="1980">
        <f t="shared" si="6"/>
        <v>122</v>
      </c>
      <c r="N49" s="1978">
        <f t="shared" si="6"/>
        <v>46</v>
      </c>
      <c r="O49" s="1981">
        <f t="shared" si="6"/>
        <v>168</v>
      </c>
    </row>
    <row r="51" spans="1:18" ht="28.15" customHeight="1" x14ac:dyDescent="0.25">
      <c r="B51" s="3876"/>
      <c r="C51" s="3876"/>
      <c r="D51" s="3876"/>
      <c r="E51" s="3876"/>
      <c r="F51" s="3876"/>
      <c r="G51" s="3876"/>
      <c r="H51" s="3876"/>
      <c r="I51" s="3876"/>
      <c r="J51" s="3876"/>
      <c r="K51" s="3876"/>
      <c r="L51" s="3876"/>
      <c r="M51" s="3876"/>
      <c r="N51" s="3876"/>
      <c r="O51" s="3876"/>
      <c r="P51" s="3876"/>
      <c r="Q51" s="3876"/>
    </row>
    <row r="53" spans="1:18" s="382" customFormat="1" ht="11.25" x14ac:dyDescent="0.2"/>
    <row r="56" spans="1:18" x14ac:dyDescent="0.25">
      <c r="D56" s="320"/>
      <c r="E56" s="320"/>
      <c r="F56" s="320"/>
      <c r="G56" s="320"/>
      <c r="H56" s="320"/>
      <c r="I56" s="320"/>
      <c r="J56" s="320"/>
      <c r="K56" s="320"/>
      <c r="L56" s="320"/>
      <c r="M56" s="320"/>
      <c r="N56" s="320"/>
      <c r="O56" s="320"/>
      <c r="P56" s="320"/>
      <c r="Q56" s="320"/>
      <c r="R56" s="320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G27" sqref="G27"/>
    </sheetView>
  </sheetViews>
  <sheetFormatPr defaultRowHeight="12.75" x14ac:dyDescent="0.2"/>
  <cols>
    <col min="1" max="1" width="64.140625" style="432" customWidth="1"/>
    <col min="2" max="2" width="18.28515625" style="432" customWidth="1"/>
    <col min="3" max="3" width="14.5703125" style="432" customWidth="1"/>
    <col min="4" max="4" width="11.42578125" style="432" customWidth="1"/>
    <col min="5" max="5" width="18.28515625" style="432" customWidth="1"/>
    <col min="6" max="6" width="14.5703125" style="432" customWidth="1"/>
    <col min="7" max="7" width="11.28515625" style="432" customWidth="1"/>
    <col min="8" max="8" width="18.28515625" style="432" customWidth="1"/>
    <col min="9" max="9" width="14.5703125" style="432" customWidth="1"/>
    <col min="10" max="10" width="11.28515625" style="432" customWidth="1"/>
    <col min="11" max="11" width="18.28515625" style="432" customWidth="1"/>
    <col min="12" max="12" width="14.5703125" style="432" customWidth="1"/>
    <col min="13" max="13" width="11.28515625" style="432" customWidth="1"/>
    <col min="14" max="14" width="18.28515625" style="432" customWidth="1"/>
    <col min="15" max="15" width="14.5703125" style="432" customWidth="1"/>
    <col min="16" max="16" width="11.42578125" style="432" customWidth="1"/>
    <col min="17" max="256" width="9.140625" style="432"/>
    <col min="257" max="257" width="64.140625" style="432" customWidth="1"/>
    <col min="258" max="258" width="18.28515625" style="432" customWidth="1"/>
    <col min="259" max="259" width="14.5703125" style="432" customWidth="1"/>
    <col min="260" max="260" width="11.42578125" style="432" customWidth="1"/>
    <col min="261" max="261" width="18.28515625" style="432" customWidth="1"/>
    <col min="262" max="262" width="14.5703125" style="432" customWidth="1"/>
    <col min="263" max="263" width="11.28515625" style="432" customWidth="1"/>
    <col min="264" max="264" width="18.28515625" style="432" customWidth="1"/>
    <col min="265" max="265" width="14.5703125" style="432" customWidth="1"/>
    <col min="266" max="266" width="11.28515625" style="432" customWidth="1"/>
    <col min="267" max="267" width="18.28515625" style="432" customWidth="1"/>
    <col min="268" max="268" width="14.5703125" style="432" customWidth="1"/>
    <col min="269" max="269" width="11.28515625" style="432" customWidth="1"/>
    <col min="270" max="270" width="18.28515625" style="432" customWidth="1"/>
    <col min="271" max="271" width="14.5703125" style="432" customWidth="1"/>
    <col min="272" max="272" width="11.42578125" style="432" customWidth="1"/>
    <col min="273" max="512" width="9.140625" style="432"/>
    <col min="513" max="513" width="64.140625" style="432" customWidth="1"/>
    <col min="514" max="514" width="18.28515625" style="432" customWidth="1"/>
    <col min="515" max="515" width="14.5703125" style="432" customWidth="1"/>
    <col min="516" max="516" width="11.42578125" style="432" customWidth="1"/>
    <col min="517" max="517" width="18.28515625" style="432" customWidth="1"/>
    <col min="518" max="518" width="14.5703125" style="432" customWidth="1"/>
    <col min="519" max="519" width="11.28515625" style="432" customWidth="1"/>
    <col min="520" max="520" width="18.28515625" style="432" customWidth="1"/>
    <col min="521" max="521" width="14.5703125" style="432" customWidth="1"/>
    <col min="522" max="522" width="11.28515625" style="432" customWidth="1"/>
    <col min="523" max="523" width="18.28515625" style="432" customWidth="1"/>
    <col min="524" max="524" width="14.5703125" style="432" customWidth="1"/>
    <col min="525" max="525" width="11.28515625" style="432" customWidth="1"/>
    <col min="526" max="526" width="18.28515625" style="432" customWidth="1"/>
    <col min="527" max="527" width="14.5703125" style="432" customWidth="1"/>
    <col min="528" max="528" width="11.42578125" style="432" customWidth="1"/>
    <col min="529" max="768" width="9.140625" style="432"/>
    <col min="769" max="769" width="64.140625" style="432" customWidth="1"/>
    <col min="770" max="770" width="18.28515625" style="432" customWidth="1"/>
    <col min="771" max="771" width="14.5703125" style="432" customWidth="1"/>
    <col min="772" max="772" width="11.42578125" style="432" customWidth="1"/>
    <col min="773" max="773" width="18.28515625" style="432" customWidth="1"/>
    <col min="774" max="774" width="14.5703125" style="432" customWidth="1"/>
    <col min="775" max="775" width="11.28515625" style="432" customWidth="1"/>
    <col min="776" max="776" width="18.28515625" style="432" customWidth="1"/>
    <col min="777" max="777" width="14.5703125" style="432" customWidth="1"/>
    <col min="778" max="778" width="11.28515625" style="432" customWidth="1"/>
    <col min="779" max="779" width="18.28515625" style="432" customWidth="1"/>
    <col min="780" max="780" width="14.5703125" style="432" customWidth="1"/>
    <col min="781" max="781" width="11.28515625" style="432" customWidth="1"/>
    <col min="782" max="782" width="18.28515625" style="432" customWidth="1"/>
    <col min="783" max="783" width="14.5703125" style="432" customWidth="1"/>
    <col min="784" max="784" width="11.42578125" style="432" customWidth="1"/>
    <col min="785" max="1024" width="9.140625" style="432"/>
    <col min="1025" max="1025" width="64.140625" style="432" customWidth="1"/>
    <col min="1026" max="1026" width="18.28515625" style="432" customWidth="1"/>
    <col min="1027" max="1027" width="14.5703125" style="432" customWidth="1"/>
    <col min="1028" max="1028" width="11.42578125" style="432" customWidth="1"/>
    <col min="1029" max="1029" width="18.28515625" style="432" customWidth="1"/>
    <col min="1030" max="1030" width="14.5703125" style="432" customWidth="1"/>
    <col min="1031" max="1031" width="11.28515625" style="432" customWidth="1"/>
    <col min="1032" max="1032" width="18.28515625" style="432" customWidth="1"/>
    <col min="1033" max="1033" width="14.5703125" style="432" customWidth="1"/>
    <col min="1034" max="1034" width="11.28515625" style="432" customWidth="1"/>
    <col min="1035" max="1035" width="18.28515625" style="432" customWidth="1"/>
    <col min="1036" max="1036" width="14.5703125" style="432" customWidth="1"/>
    <col min="1037" max="1037" width="11.28515625" style="432" customWidth="1"/>
    <col min="1038" max="1038" width="18.28515625" style="432" customWidth="1"/>
    <col min="1039" max="1039" width="14.5703125" style="432" customWidth="1"/>
    <col min="1040" max="1040" width="11.42578125" style="432" customWidth="1"/>
    <col min="1041" max="1280" width="9.140625" style="432"/>
    <col min="1281" max="1281" width="64.140625" style="432" customWidth="1"/>
    <col min="1282" max="1282" width="18.28515625" style="432" customWidth="1"/>
    <col min="1283" max="1283" width="14.5703125" style="432" customWidth="1"/>
    <col min="1284" max="1284" width="11.42578125" style="432" customWidth="1"/>
    <col min="1285" max="1285" width="18.28515625" style="432" customWidth="1"/>
    <col min="1286" max="1286" width="14.5703125" style="432" customWidth="1"/>
    <col min="1287" max="1287" width="11.28515625" style="432" customWidth="1"/>
    <col min="1288" max="1288" width="18.28515625" style="432" customWidth="1"/>
    <col min="1289" max="1289" width="14.5703125" style="432" customWidth="1"/>
    <col min="1290" max="1290" width="11.28515625" style="432" customWidth="1"/>
    <col min="1291" max="1291" width="18.28515625" style="432" customWidth="1"/>
    <col min="1292" max="1292" width="14.5703125" style="432" customWidth="1"/>
    <col min="1293" max="1293" width="11.28515625" style="432" customWidth="1"/>
    <col min="1294" max="1294" width="18.28515625" style="432" customWidth="1"/>
    <col min="1295" max="1295" width="14.5703125" style="432" customWidth="1"/>
    <col min="1296" max="1296" width="11.42578125" style="432" customWidth="1"/>
    <col min="1297" max="1536" width="9.140625" style="432"/>
    <col min="1537" max="1537" width="64.140625" style="432" customWidth="1"/>
    <col min="1538" max="1538" width="18.28515625" style="432" customWidth="1"/>
    <col min="1539" max="1539" width="14.5703125" style="432" customWidth="1"/>
    <col min="1540" max="1540" width="11.42578125" style="432" customWidth="1"/>
    <col min="1541" max="1541" width="18.28515625" style="432" customWidth="1"/>
    <col min="1542" max="1542" width="14.5703125" style="432" customWidth="1"/>
    <col min="1543" max="1543" width="11.28515625" style="432" customWidth="1"/>
    <col min="1544" max="1544" width="18.28515625" style="432" customWidth="1"/>
    <col min="1545" max="1545" width="14.5703125" style="432" customWidth="1"/>
    <col min="1546" max="1546" width="11.28515625" style="432" customWidth="1"/>
    <col min="1547" max="1547" width="18.28515625" style="432" customWidth="1"/>
    <col min="1548" max="1548" width="14.5703125" style="432" customWidth="1"/>
    <col min="1549" max="1549" width="11.28515625" style="432" customWidth="1"/>
    <col min="1550" max="1550" width="18.28515625" style="432" customWidth="1"/>
    <col min="1551" max="1551" width="14.5703125" style="432" customWidth="1"/>
    <col min="1552" max="1552" width="11.42578125" style="432" customWidth="1"/>
    <col min="1553" max="1792" width="9.140625" style="432"/>
    <col min="1793" max="1793" width="64.140625" style="432" customWidth="1"/>
    <col min="1794" max="1794" width="18.28515625" style="432" customWidth="1"/>
    <col min="1795" max="1795" width="14.5703125" style="432" customWidth="1"/>
    <col min="1796" max="1796" width="11.42578125" style="432" customWidth="1"/>
    <col min="1797" max="1797" width="18.28515625" style="432" customWidth="1"/>
    <col min="1798" max="1798" width="14.5703125" style="432" customWidth="1"/>
    <col min="1799" max="1799" width="11.28515625" style="432" customWidth="1"/>
    <col min="1800" max="1800" width="18.28515625" style="432" customWidth="1"/>
    <col min="1801" max="1801" width="14.5703125" style="432" customWidth="1"/>
    <col min="1802" max="1802" width="11.28515625" style="432" customWidth="1"/>
    <col min="1803" max="1803" width="18.28515625" style="432" customWidth="1"/>
    <col min="1804" max="1804" width="14.5703125" style="432" customWidth="1"/>
    <col min="1805" max="1805" width="11.28515625" style="432" customWidth="1"/>
    <col min="1806" max="1806" width="18.28515625" style="432" customWidth="1"/>
    <col min="1807" max="1807" width="14.5703125" style="432" customWidth="1"/>
    <col min="1808" max="1808" width="11.42578125" style="432" customWidth="1"/>
    <col min="1809" max="2048" width="9.140625" style="432"/>
    <col min="2049" max="2049" width="64.140625" style="432" customWidth="1"/>
    <col min="2050" max="2050" width="18.28515625" style="432" customWidth="1"/>
    <col min="2051" max="2051" width="14.5703125" style="432" customWidth="1"/>
    <col min="2052" max="2052" width="11.42578125" style="432" customWidth="1"/>
    <col min="2053" max="2053" width="18.28515625" style="432" customWidth="1"/>
    <col min="2054" max="2054" width="14.5703125" style="432" customWidth="1"/>
    <col min="2055" max="2055" width="11.28515625" style="432" customWidth="1"/>
    <col min="2056" max="2056" width="18.28515625" style="432" customWidth="1"/>
    <col min="2057" max="2057" width="14.5703125" style="432" customWidth="1"/>
    <col min="2058" max="2058" width="11.28515625" style="432" customWidth="1"/>
    <col min="2059" max="2059" width="18.28515625" style="432" customWidth="1"/>
    <col min="2060" max="2060" width="14.5703125" style="432" customWidth="1"/>
    <col min="2061" max="2061" width="11.28515625" style="432" customWidth="1"/>
    <col min="2062" max="2062" width="18.28515625" style="432" customWidth="1"/>
    <col min="2063" max="2063" width="14.5703125" style="432" customWidth="1"/>
    <col min="2064" max="2064" width="11.42578125" style="432" customWidth="1"/>
    <col min="2065" max="2304" width="9.140625" style="432"/>
    <col min="2305" max="2305" width="64.140625" style="432" customWidth="1"/>
    <col min="2306" max="2306" width="18.28515625" style="432" customWidth="1"/>
    <col min="2307" max="2307" width="14.5703125" style="432" customWidth="1"/>
    <col min="2308" max="2308" width="11.42578125" style="432" customWidth="1"/>
    <col min="2309" max="2309" width="18.28515625" style="432" customWidth="1"/>
    <col min="2310" max="2310" width="14.5703125" style="432" customWidth="1"/>
    <col min="2311" max="2311" width="11.28515625" style="432" customWidth="1"/>
    <col min="2312" max="2312" width="18.28515625" style="432" customWidth="1"/>
    <col min="2313" max="2313" width="14.5703125" style="432" customWidth="1"/>
    <col min="2314" max="2314" width="11.28515625" style="432" customWidth="1"/>
    <col min="2315" max="2315" width="18.28515625" style="432" customWidth="1"/>
    <col min="2316" max="2316" width="14.5703125" style="432" customWidth="1"/>
    <col min="2317" max="2317" width="11.28515625" style="432" customWidth="1"/>
    <col min="2318" max="2318" width="18.28515625" style="432" customWidth="1"/>
    <col min="2319" max="2319" width="14.5703125" style="432" customWidth="1"/>
    <col min="2320" max="2320" width="11.42578125" style="432" customWidth="1"/>
    <col min="2321" max="2560" width="9.140625" style="432"/>
    <col min="2561" max="2561" width="64.140625" style="432" customWidth="1"/>
    <col min="2562" max="2562" width="18.28515625" style="432" customWidth="1"/>
    <col min="2563" max="2563" width="14.5703125" style="432" customWidth="1"/>
    <col min="2564" max="2564" width="11.42578125" style="432" customWidth="1"/>
    <col min="2565" max="2565" width="18.28515625" style="432" customWidth="1"/>
    <col min="2566" max="2566" width="14.5703125" style="432" customWidth="1"/>
    <col min="2567" max="2567" width="11.28515625" style="432" customWidth="1"/>
    <col min="2568" max="2568" width="18.28515625" style="432" customWidth="1"/>
    <col min="2569" max="2569" width="14.5703125" style="432" customWidth="1"/>
    <col min="2570" max="2570" width="11.28515625" style="432" customWidth="1"/>
    <col min="2571" max="2571" width="18.28515625" style="432" customWidth="1"/>
    <col min="2572" max="2572" width="14.5703125" style="432" customWidth="1"/>
    <col min="2573" max="2573" width="11.28515625" style="432" customWidth="1"/>
    <col min="2574" max="2574" width="18.28515625" style="432" customWidth="1"/>
    <col min="2575" max="2575" width="14.5703125" style="432" customWidth="1"/>
    <col min="2576" max="2576" width="11.42578125" style="432" customWidth="1"/>
    <col min="2577" max="2816" width="9.140625" style="432"/>
    <col min="2817" max="2817" width="64.140625" style="432" customWidth="1"/>
    <col min="2818" max="2818" width="18.28515625" style="432" customWidth="1"/>
    <col min="2819" max="2819" width="14.5703125" style="432" customWidth="1"/>
    <col min="2820" max="2820" width="11.42578125" style="432" customWidth="1"/>
    <col min="2821" max="2821" width="18.28515625" style="432" customWidth="1"/>
    <col min="2822" max="2822" width="14.5703125" style="432" customWidth="1"/>
    <col min="2823" max="2823" width="11.28515625" style="432" customWidth="1"/>
    <col min="2824" max="2824" width="18.28515625" style="432" customWidth="1"/>
    <col min="2825" max="2825" width="14.5703125" style="432" customWidth="1"/>
    <col min="2826" max="2826" width="11.28515625" style="432" customWidth="1"/>
    <col min="2827" max="2827" width="18.28515625" style="432" customWidth="1"/>
    <col min="2828" max="2828" width="14.5703125" style="432" customWidth="1"/>
    <col min="2829" max="2829" width="11.28515625" style="432" customWidth="1"/>
    <col min="2830" max="2830" width="18.28515625" style="432" customWidth="1"/>
    <col min="2831" max="2831" width="14.5703125" style="432" customWidth="1"/>
    <col min="2832" max="2832" width="11.42578125" style="432" customWidth="1"/>
    <col min="2833" max="3072" width="9.140625" style="432"/>
    <col min="3073" max="3073" width="64.140625" style="432" customWidth="1"/>
    <col min="3074" max="3074" width="18.28515625" style="432" customWidth="1"/>
    <col min="3075" max="3075" width="14.5703125" style="432" customWidth="1"/>
    <col min="3076" max="3076" width="11.42578125" style="432" customWidth="1"/>
    <col min="3077" max="3077" width="18.28515625" style="432" customWidth="1"/>
    <col min="3078" max="3078" width="14.5703125" style="432" customWidth="1"/>
    <col min="3079" max="3079" width="11.28515625" style="432" customWidth="1"/>
    <col min="3080" max="3080" width="18.28515625" style="432" customWidth="1"/>
    <col min="3081" max="3081" width="14.5703125" style="432" customWidth="1"/>
    <col min="3082" max="3082" width="11.28515625" style="432" customWidth="1"/>
    <col min="3083" max="3083" width="18.28515625" style="432" customWidth="1"/>
    <col min="3084" max="3084" width="14.5703125" style="432" customWidth="1"/>
    <col min="3085" max="3085" width="11.28515625" style="432" customWidth="1"/>
    <col min="3086" max="3086" width="18.28515625" style="432" customWidth="1"/>
    <col min="3087" max="3087" width="14.5703125" style="432" customWidth="1"/>
    <col min="3088" max="3088" width="11.42578125" style="432" customWidth="1"/>
    <col min="3089" max="3328" width="9.140625" style="432"/>
    <col min="3329" max="3329" width="64.140625" style="432" customWidth="1"/>
    <col min="3330" max="3330" width="18.28515625" style="432" customWidth="1"/>
    <col min="3331" max="3331" width="14.5703125" style="432" customWidth="1"/>
    <col min="3332" max="3332" width="11.42578125" style="432" customWidth="1"/>
    <col min="3333" max="3333" width="18.28515625" style="432" customWidth="1"/>
    <col min="3334" max="3334" width="14.5703125" style="432" customWidth="1"/>
    <col min="3335" max="3335" width="11.28515625" style="432" customWidth="1"/>
    <col min="3336" max="3336" width="18.28515625" style="432" customWidth="1"/>
    <col min="3337" max="3337" width="14.5703125" style="432" customWidth="1"/>
    <col min="3338" max="3338" width="11.28515625" style="432" customWidth="1"/>
    <col min="3339" max="3339" width="18.28515625" style="432" customWidth="1"/>
    <col min="3340" max="3340" width="14.5703125" style="432" customWidth="1"/>
    <col min="3341" max="3341" width="11.28515625" style="432" customWidth="1"/>
    <col min="3342" max="3342" width="18.28515625" style="432" customWidth="1"/>
    <col min="3343" max="3343" width="14.5703125" style="432" customWidth="1"/>
    <col min="3344" max="3344" width="11.42578125" style="432" customWidth="1"/>
    <col min="3345" max="3584" width="9.140625" style="432"/>
    <col min="3585" max="3585" width="64.140625" style="432" customWidth="1"/>
    <col min="3586" max="3586" width="18.28515625" style="432" customWidth="1"/>
    <col min="3587" max="3587" width="14.5703125" style="432" customWidth="1"/>
    <col min="3588" max="3588" width="11.42578125" style="432" customWidth="1"/>
    <col min="3589" max="3589" width="18.28515625" style="432" customWidth="1"/>
    <col min="3590" max="3590" width="14.5703125" style="432" customWidth="1"/>
    <col min="3591" max="3591" width="11.28515625" style="432" customWidth="1"/>
    <col min="3592" max="3592" width="18.28515625" style="432" customWidth="1"/>
    <col min="3593" max="3593" width="14.5703125" style="432" customWidth="1"/>
    <col min="3594" max="3594" width="11.28515625" style="432" customWidth="1"/>
    <col min="3595" max="3595" width="18.28515625" style="432" customWidth="1"/>
    <col min="3596" max="3596" width="14.5703125" style="432" customWidth="1"/>
    <col min="3597" max="3597" width="11.28515625" style="432" customWidth="1"/>
    <col min="3598" max="3598" width="18.28515625" style="432" customWidth="1"/>
    <col min="3599" max="3599" width="14.5703125" style="432" customWidth="1"/>
    <col min="3600" max="3600" width="11.42578125" style="432" customWidth="1"/>
    <col min="3601" max="3840" width="9.140625" style="432"/>
    <col min="3841" max="3841" width="64.140625" style="432" customWidth="1"/>
    <col min="3842" max="3842" width="18.28515625" style="432" customWidth="1"/>
    <col min="3843" max="3843" width="14.5703125" style="432" customWidth="1"/>
    <col min="3844" max="3844" width="11.42578125" style="432" customWidth="1"/>
    <col min="3845" max="3845" width="18.28515625" style="432" customWidth="1"/>
    <col min="3846" max="3846" width="14.5703125" style="432" customWidth="1"/>
    <col min="3847" max="3847" width="11.28515625" style="432" customWidth="1"/>
    <col min="3848" max="3848" width="18.28515625" style="432" customWidth="1"/>
    <col min="3849" max="3849" width="14.5703125" style="432" customWidth="1"/>
    <col min="3850" max="3850" width="11.28515625" style="432" customWidth="1"/>
    <col min="3851" max="3851" width="18.28515625" style="432" customWidth="1"/>
    <col min="3852" max="3852" width="14.5703125" style="432" customWidth="1"/>
    <col min="3853" max="3853" width="11.28515625" style="432" customWidth="1"/>
    <col min="3854" max="3854" width="18.28515625" style="432" customWidth="1"/>
    <col min="3855" max="3855" width="14.5703125" style="432" customWidth="1"/>
    <col min="3856" max="3856" width="11.42578125" style="432" customWidth="1"/>
    <col min="3857" max="4096" width="9.140625" style="432"/>
    <col min="4097" max="4097" width="64.140625" style="432" customWidth="1"/>
    <col min="4098" max="4098" width="18.28515625" style="432" customWidth="1"/>
    <col min="4099" max="4099" width="14.5703125" style="432" customWidth="1"/>
    <col min="4100" max="4100" width="11.42578125" style="432" customWidth="1"/>
    <col min="4101" max="4101" width="18.28515625" style="432" customWidth="1"/>
    <col min="4102" max="4102" width="14.5703125" style="432" customWidth="1"/>
    <col min="4103" max="4103" width="11.28515625" style="432" customWidth="1"/>
    <col min="4104" max="4104" width="18.28515625" style="432" customWidth="1"/>
    <col min="4105" max="4105" width="14.5703125" style="432" customWidth="1"/>
    <col min="4106" max="4106" width="11.28515625" style="432" customWidth="1"/>
    <col min="4107" max="4107" width="18.28515625" style="432" customWidth="1"/>
    <col min="4108" max="4108" width="14.5703125" style="432" customWidth="1"/>
    <col min="4109" max="4109" width="11.28515625" style="432" customWidth="1"/>
    <col min="4110" max="4110" width="18.28515625" style="432" customWidth="1"/>
    <col min="4111" max="4111" width="14.5703125" style="432" customWidth="1"/>
    <col min="4112" max="4112" width="11.42578125" style="432" customWidth="1"/>
    <col min="4113" max="4352" width="9.140625" style="432"/>
    <col min="4353" max="4353" width="64.140625" style="432" customWidth="1"/>
    <col min="4354" max="4354" width="18.28515625" style="432" customWidth="1"/>
    <col min="4355" max="4355" width="14.5703125" style="432" customWidth="1"/>
    <col min="4356" max="4356" width="11.42578125" style="432" customWidth="1"/>
    <col min="4357" max="4357" width="18.28515625" style="432" customWidth="1"/>
    <col min="4358" max="4358" width="14.5703125" style="432" customWidth="1"/>
    <col min="4359" max="4359" width="11.28515625" style="432" customWidth="1"/>
    <col min="4360" max="4360" width="18.28515625" style="432" customWidth="1"/>
    <col min="4361" max="4361" width="14.5703125" style="432" customWidth="1"/>
    <col min="4362" max="4362" width="11.28515625" style="432" customWidth="1"/>
    <col min="4363" max="4363" width="18.28515625" style="432" customWidth="1"/>
    <col min="4364" max="4364" width="14.5703125" style="432" customWidth="1"/>
    <col min="4365" max="4365" width="11.28515625" style="432" customWidth="1"/>
    <col min="4366" max="4366" width="18.28515625" style="432" customWidth="1"/>
    <col min="4367" max="4367" width="14.5703125" style="432" customWidth="1"/>
    <col min="4368" max="4368" width="11.42578125" style="432" customWidth="1"/>
    <col min="4369" max="4608" width="9.140625" style="432"/>
    <col min="4609" max="4609" width="64.140625" style="432" customWidth="1"/>
    <col min="4610" max="4610" width="18.28515625" style="432" customWidth="1"/>
    <col min="4611" max="4611" width="14.5703125" style="432" customWidth="1"/>
    <col min="4612" max="4612" width="11.42578125" style="432" customWidth="1"/>
    <col min="4613" max="4613" width="18.28515625" style="432" customWidth="1"/>
    <col min="4614" max="4614" width="14.5703125" style="432" customWidth="1"/>
    <col min="4615" max="4615" width="11.28515625" style="432" customWidth="1"/>
    <col min="4616" max="4616" width="18.28515625" style="432" customWidth="1"/>
    <col min="4617" max="4617" width="14.5703125" style="432" customWidth="1"/>
    <col min="4618" max="4618" width="11.28515625" style="432" customWidth="1"/>
    <col min="4619" max="4619" width="18.28515625" style="432" customWidth="1"/>
    <col min="4620" max="4620" width="14.5703125" style="432" customWidth="1"/>
    <col min="4621" max="4621" width="11.28515625" style="432" customWidth="1"/>
    <col min="4622" max="4622" width="18.28515625" style="432" customWidth="1"/>
    <col min="4623" max="4623" width="14.5703125" style="432" customWidth="1"/>
    <col min="4624" max="4624" width="11.42578125" style="432" customWidth="1"/>
    <col min="4625" max="4864" width="9.140625" style="432"/>
    <col min="4865" max="4865" width="64.140625" style="432" customWidth="1"/>
    <col min="4866" max="4866" width="18.28515625" style="432" customWidth="1"/>
    <col min="4867" max="4867" width="14.5703125" style="432" customWidth="1"/>
    <col min="4868" max="4868" width="11.42578125" style="432" customWidth="1"/>
    <col min="4869" max="4869" width="18.28515625" style="432" customWidth="1"/>
    <col min="4870" max="4870" width="14.5703125" style="432" customWidth="1"/>
    <col min="4871" max="4871" width="11.28515625" style="432" customWidth="1"/>
    <col min="4872" max="4872" width="18.28515625" style="432" customWidth="1"/>
    <col min="4873" max="4873" width="14.5703125" style="432" customWidth="1"/>
    <col min="4874" max="4874" width="11.28515625" style="432" customWidth="1"/>
    <col min="4875" max="4875" width="18.28515625" style="432" customWidth="1"/>
    <col min="4876" max="4876" width="14.5703125" style="432" customWidth="1"/>
    <col min="4877" max="4877" width="11.28515625" style="432" customWidth="1"/>
    <col min="4878" max="4878" width="18.28515625" style="432" customWidth="1"/>
    <col min="4879" max="4879" width="14.5703125" style="432" customWidth="1"/>
    <col min="4880" max="4880" width="11.42578125" style="432" customWidth="1"/>
    <col min="4881" max="5120" width="9.140625" style="432"/>
    <col min="5121" max="5121" width="64.140625" style="432" customWidth="1"/>
    <col min="5122" max="5122" width="18.28515625" style="432" customWidth="1"/>
    <col min="5123" max="5123" width="14.5703125" style="432" customWidth="1"/>
    <col min="5124" max="5124" width="11.42578125" style="432" customWidth="1"/>
    <col min="5125" max="5125" width="18.28515625" style="432" customWidth="1"/>
    <col min="5126" max="5126" width="14.5703125" style="432" customWidth="1"/>
    <col min="5127" max="5127" width="11.28515625" style="432" customWidth="1"/>
    <col min="5128" max="5128" width="18.28515625" style="432" customWidth="1"/>
    <col min="5129" max="5129" width="14.5703125" style="432" customWidth="1"/>
    <col min="5130" max="5130" width="11.28515625" style="432" customWidth="1"/>
    <col min="5131" max="5131" width="18.28515625" style="432" customWidth="1"/>
    <col min="5132" max="5132" width="14.5703125" style="432" customWidth="1"/>
    <col min="5133" max="5133" width="11.28515625" style="432" customWidth="1"/>
    <col min="5134" max="5134" width="18.28515625" style="432" customWidth="1"/>
    <col min="5135" max="5135" width="14.5703125" style="432" customWidth="1"/>
    <col min="5136" max="5136" width="11.42578125" style="432" customWidth="1"/>
    <col min="5137" max="5376" width="9.140625" style="432"/>
    <col min="5377" max="5377" width="64.140625" style="432" customWidth="1"/>
    <col min="5378" max="5378" width="18.28515625" style="432" customWidth="1"/>
    <col min="5379" max="5379" width="14.5703125" style="432" customWidth="1"/>
    <col min="5380" max="5380" width="11.42578125" style="432" customWidth="1"/>
    <col min="5381" max="5381" width="18.28515625" style="432" customWidth="1"/>
    <col min="5382" max="5382" width="14.5703125" style="432" customWidth="1"/>
    <col min="5383" max="5383" width="11.28515625" style="432" customWidth="1"/>
    <col min="5384" max="5384" width="18.28515625" style="432" customWidth="1"/>
    <col min="5385" max="5385" width="14.5703125" style="432" customWidth="1"/>
    <col min="5386" max="5386" width="11.28515625" style="432" customWidth="1"/>
    <col min="5387" max="5387" width="18.28515625" style="432" customWidth="1"/>
    <col min="5388" max="5388" width="14.5703125" style="432" customWidth="1"/>
    <col min="5389" max="5389" width="11.28515625" style="432" customWidth="1"/>
    <col min="5390" max="5390" width="18.28515625" style="432" customWidth="1"/>
    <col min="5391" max="5391" width="14.5703125" style="432" customWidth="1"/>
    <col min="5392" max="5392" width="11.42578125" style="432" customWidth="1"/>
    <col min="5393" max="5632" width="9.140625" style="432"/>
    <col min="5633" max="5633" width="64.140625" style="432" customWidth="1"/>
    <col min="5634" max="5634" width="18.28515625" style="432" customWidth="1"/>
    <col min="5635" max="5635" width="14.5703125" style="432" customWidth="1"/>
    <col min="5636" max="5636" width="11.42578125" style="432" customWidth="1"/>
    <col min="5637" max="5637" width="18.28515625" style="432" customWidth="1"/>
    <col min="5638" max="5638" width="14.5703125" style="432" customWidth="1"/>
    <col min="5639" max="5639" width="11.28515625" style="432" customWidth="1"/>
    <col min="5640" max="5640" width="18.28515625" style="432" customWidth="1"/>
    <col min="5641" max="5641" width="14.5703125" style="432" customWidth="1"/>
    <col min="5642" max="5642" width="11.28515625" style="432" customWidth="1"/>
    <col min="5643" max="5643" width="18.28515625" style="432" customWidth="1"/>
    <col min="5644" max="5644" width="14.5703125" style="432" customWidth="1"/>
    <col min="5645" max="5645" width="11.28515625" style="432" customWidth="1"/>
    <col min="5646" max="5646" width="18.28515625" style="432" customWidth="1"/>
    <col min="5647" max="5647" width="14.5703125" style="432" customWidth="1"/>
    <col min="5648" max="5648" width="11.42578125" style="432" customWidth="1"/>
    <col min="5649" max="5888" width="9.140625" style="432"/>
    <col min="5889" max="5889" width="64.140625" style="432" customWidth="1"/>
    <col min="5890" max="5890" width="18.28515625" style="432" customWidth="1"/>
    <col min="5891" max="5891" width="14.5703125" style="432" customWidth="1"/>
    <col min="5892" max="5892" width="11.42578125" style="432" customWidth="1"/>
    <col min="5893" max="5893" width="18.28515625" style="432" customWidth="1"/>
    <col min="5894" max="5894" width="14.5703125" style="432" customWidth="1"/>
    <col min="5895" max="5895" width="11.28515625" style="432" customWidth="1"/>
    <col min="5896" max="5896" width="18.28515625" style="432" customWidth="1"/>
    <col min="5897" max="5897" width="14.5703125" style="432" customWidth="1"/>
    <col min="5898" max="5898" width="11.28515625" style="432" customWidth="1"/>
    <col min="5899" max="5899" width="18.28515625" style="432" customWidth="1"/>
    <col min="5900" max="5900" width="14.5703125" style="432" customWidth="1"/>
    <col min="5901" max="5901" width="11.28515625" style="432" customWidth="1"/>
    <col min="5902" max="5902" width="18.28515625" style="432" customWidth="1"/>
    <col min="5903" max="5903" width="14.5703125" style="432" customWidth="1"/>
    <col min="5904" max="5904" width="11.42578125" style="432" customWidth="1"/>
    <col min="5905" max="6144" width="9.140625" style="432"/>
    <col min="6145" max="6145" width="64.140625" style="432" customWidth="1"/>
    <col min="6146" max="6146" width="18.28515625" style="432" customWidth="1"/>
    <col min="6147" max="6147" width="14.5703125" style="432" customWidth="1"/>
    <col min="6148" max="6148" width="11.42578125" style="432" customWidth="1"/>
    <col min="6149" max="6149" width="18.28515625" style="432" customWidth="1"/>
    <col min="6150" max="6150" width="14.5703125" style="432" customWidth="1"/>
    <col min="6151" max="6151" width="11.28515625" style="432" customWidth="1"/>
    <col min="6152" max="6152" width="18.28515625" style="432" customWidth="1"/>
    <col min="6153" max="6153" width="14.5703125" style="432" customWidth="1"/>
    <col min="6154" max="6154" width="11.28515625" style="432" customWidth="1"/>
    <col min="6155" max="6155" width="18.28515625" style="432" customWidth="1"/>
    <col min="6156" max="6156" width="14.5703125" style="432" customWidth="1"/>
    <col min="6157" max="6157" width="11.28515625" style="432" customWidth="1"/>
    <col min="6158" max="6158" width="18.28515625" style="432" customWidth="1"/>
    <col min="6159" max="6159" width="14.5703125" style="432" customWidth="1"/>
    <col min="6160" max="6160" width="11.42578125" style="432" customWidth="1"/>
    <col min="6161" max="6400" width="9.140625" style="432"/>
    <col min="6401" max="6401" width="64.140625" style="432" customWidth="1"/>
    <col min="6402" max="6402" width="18.28515625" style="432" customWidth="1"/>
    <col min="6403" max="6403" width="14.5703125" style="432" customWidth="1"/>
    <col min="6404" max="6404" width="11.42578125" style="432" customWidth="1"/>
    <col min="6405" max="6405" width="18.28515625" style="432" customWidth="1"/>
    <col min="6406" max="6406" width="14.5703125" style="432" customWidth="1"/>
    <col min="6407" max="6407" width="11.28515625" style="432" customWidth="1"/>
    <col min="6408" max="6408" width="18.28515625" style="432" customWidth="1"/>
    <col min="6409" max="6409" width="14.5703125" style="432" customWidth="1"/>
    <col min="6410" max="6410" width="11.28515625" style="432" customWidth="1"/>
    <col min="6411" max="6411" width="18.28515625" style="432" customWidth="1"/>
    <col min="6412" max="6412" width="14.5703125" style="432" customWidth="1"/>
    <col min="6413" max="6413" width="11.28515625" style="432" customWidth="1"/>
    <col min="6414" max="6414" width="18.28515625" style="432" customWidth="1"/>
    <col min="6415" max="6415" width="14.5703125" style="432" customWidth="1"/>
    <col min="6416" max="6416" width="11.42578125" style="432" customWidth="1"/>
    <col min="6417" max="6656" width="9.140625" style="432"/>
    <col min="6657" max="6657" width="64.140625" style="432" customWidth="1"/>
    <col min="6658" max="6658" width="18.28515625" style="432" customWidth="1"/>
    <col min="6659" max="6659" width="14.5703125" style="432" customWidth="1"/>
    <col min="6660" max="6660" width="11.42578125" style="432" customWidth="1"/>
    <col min="6661" max="6661" width="18.28515625" style="432" customWidth="1"/>
    <col min="6662" max="6662" width="14.5703125" style="432" customWidth="1"/>
    <col min="6663" max="6663" width="11.28515625" style="432" customWidth="1"/>
    <col min="6664" max="6664" width="18.28515625" style="432" customWidth="1"/>
    <col min="6665" max="6665" width="14.5703125" style="432" customWidth="1"/>
    <col min="6666" max="6666" width="11.28515625" style="432" customWidth="1"/>
    <col min="6667" max="6667" width="18.28515625" style="432" customWidth="1"/>
    <col min="6668" max="6668" width="14.5703125" style="432" customWidth="1"/>
    <col min="6669" max="6669" width="11.28515625" style="432" customWidth="1"/>
    <col min="6670" max="6670" width="18.28515625" style="432" customWidth="1"/>
    <col min="6671" max="6671" width="14.5703125" style="432" customWidth="1"/>
    <col min="6672" max="6672" width="11.42578125" style="432" customWidth="1"/>
    <col min="6673" max="6912" width="9.140625" style="432"/>
    <col min="6913" max="6913" width="64.140625" style="432" customWidth="1"/>
    <col min="6914" max="6914" width="18.28515625" style="432" customWidth="1"/>
    <col min="6915" max="6915" width="14.5703125" style="432" customWidth="1"/>
    <col min="6916" max="6916" width="11.42578125" style="432" customWidth="1"/>
    <col min="6917" max="6917" width="18.28515625" style="432" customWidth="1"/>
    <col min="6918" max="6918" width="14.5703125" style="432" customWidth="1"/>
    <col min="6919" max="6919" width="11.28515625" style="432" customWidth="1"/>
    <col min="6920" max="6920" width="18.28515625" style="432" customWidth="1"/>
    <col min="6921" max="6921" width="14.5703125" style="432" customWidth="1"/>
    <col min="6922" max="6922" width="11.28515625" style="432" customWidth="1"/>
    <col min="6923" max="6923" width="18.28515625" style="432" customWidth="1"/>
    <col min="6924" max="6924" width="14.5703125" style="432" customWidth="1"/>
    <col min="6925" max="6925" width="11.28515625" style="432" customWidth="1"/>
    <col min="6926" max="6926" width="18.28515625" style="432" customWidth="1"/>
    <col min="6927" max="6927" width="14.5703125" style="432" customWidth="1"/>
    <col min="6928" max="6928" width="11.42578125" style="432" customWidth="1"/>
    <col min="6929" max="7168" width="9.140625" style="432"/>
    <col min="7169" max="7169" width="64.140625" style="432" customWidth="1"/>
    <col min="7170" max="7170" width="18.28515625" style="432" customWidth="1"/>
    <col min="7171" max="7171" width="14.5703125" style="432" customWidth="1"/>
    <col min="7172" max="7172" width="11.42578125" style="432" customWidth="1"/>
    <col min="7173" max="7173" width="18.28515625" style="432" customWidth="1"/>
    <col min="7174" max="7174" width="14.5703125" style="432" customWidth="1"/>
    <col min="7175" max="7175" width="11.28515625" style="432" customWidth="1"/>
    <col min="7176" max="7176" width="18.28515625" style="432" customWidth="1"/>
    <col min="7177" max="7177" width="14.5703125" style="432" customWidth="1"/>
    <col min="7178" max="7178" width="11.28515625" style="432" customWidth="1"/>
    <col min="7179" max="7179" width="18.28515625" style="432" customWidth="1"/>
    <col min="7180" max="7180" width="14.5703125" style="432" customWidth="1"/>
    <col min="7181" max="7181" width="11.28515625" style="432" customWidth="1"/>
    <col min="7182" max="7182" width="18.28515625" style="432" customWidth="1"/>
    <col min="7183" max="7183" width="14.5703125" style="432" customWidth="1"/>
    <col min="7184" max="7184" width="11.42578125" style="432" customWidth="1"/>
    <col min="7185" max="7424" width="9.140625" style="432"/>
    <col min="7425" max="7425" width="64.140625" style="432" customWidth="1"/>
    <col min="7426" max="7426" width="18.28515625" style="432" customWidth="1"/>
    <col min="7427" max="7427" width="14.5703125" style="432" customWidth="1"/>
    <col min="7428" max="7428" width="11.42578125" style="432" customWidth="1"/>
    <col min="7429" max="7429" width="18.28515625" style="432" customWidth="1"/>
    <col min="7430" max="7430" width="14.5703125" style="432" customWidth="1"/>
    <col min="7431" max="7431" width="11.28515625" style="432" customWidth="1"/>
    <col min="7432" max="7432" width="18.28515625" style="432" customWidth="1"/>
    <col min="7433" max="7433" width="14.5703125" style="432" customWidth="1"/>
    <col min="7434" max="7434" width="11.28515625" style="432" customWidth="1"/>
    <col min="7435" max="7435" width="18.28515625" style="432" customWidth="1"/>
    <col min="7436" max="7436" width="14.5703125" style="432" customWidth="1"/>
    <col min="7437" max="7437" width="11.28515625" style="432" customWidth="1"/>
    <col min="7438" max="7438" width="18.28515625" style="432" customWidth="1"/>
    <col min="7439" max="7439" width="14.5703125" style="432" customWidth="1"/>
    <col min="7440" max="7440" width="11.42578125" style="432" customWidth="1"/>
    <col min="7441" max="7680" width="9.140625" style="432"/>
    <col min="7681" max="7681" width="64.140625" style="432" customWidth="1"/>
    <col min="7682" max="7682" width="18.28515625" style="432" customWidth="1"/>
    <col min="7683" max="7683" width="14.5703125" style="432" customWidth="1"/>
    <col min="7684" max="7684" width="11.42578125" style="432" customWidth="1"/>
    <col min="7685" max="7685" width="18.28515625" style="432" customWidth="1"/>
    <col min="7686" max="7686" width="14.5703125" style="432" customWidth="1"/>
    <col min="7687" max="7687" width="11.28515625" style="432" customWidth="1"/>
    <col min="7688" max="7688" width="18.28515625" style="432" customWidth="1"/>
    <col min="7689" max="7689" width="14.5703125" style="432" customWidth="1"/>
    <col min="7690" max="7690" width="11.28515625" style="432" customWidth="1"/>
    <col min="7691" max="7691" width="18.28515625" style="432" customWidth="1"/>
    <col min="7692" max="7692" width="14.5703125" style="432" customWidth="1"/>
    <col min="7693" max="7693" width="11.28515625" style="432" customWidth="1"/>
    <col min="7694" max="7694" width="18.28515625" style="432" customWidth="1"/>
    <col min="7695" max="7695" width="14.5703125" style="432" customWidth="1"/>
    <col min="7696" max="7696" width="11.42578125" style="432" customWidth="1"/>
    <col min="7697" max="7936" width="9.140625" style="432"/>
    <col min="7937" max="7937" width="64.140625" style="432" customWidth="1"/>
    <col min="7938" max="7938" width="18.28515625" style="432" customWidth="1"/>
    <col min="7939" max="7939" width="14.5703125" style="432" customWidth="1"/>
    <col min="7940" max="7940" width="11.42578125" style="432" customWidth="1"/>
    <col min="7941" max="7941" width="18.28515625" style="432" customWidth="1"/>
    <col min="7942" max="7942" width="14.5703125" style="432" customWidth="1"/>
    <col min="7943" max="7943" width="11.28515625" style="432" customWidth="1"/>
    <col min="7944" max="7944" width="18.28515625" style="432" customWidth="1"/>
    <col min="7945" max="7945" width="14.5703125" style="432" customWidth="1"/>
    <col min="7946" max="7946" width="11.28515625" style="432" customWidth="1"/>
    <col min="7947" max="7947" width="18.28515625" style="432" customWidth="1"/>
    <col min="7948" max="7948" width="14.5703125" style="432" customWidth="1"/>
    <col min="7949" max="7949" width="11.28515625" style="432" customWidth="1"/>
    <col min="7950" max="7950" width="18.28515625" style="432" customWidth="1"/>
    <col min="7951" max="7951" width="14.5703125" style="432" customWidth="1"/>
    <col min="7952" max="7952" width="11.42578125" style="432" customWidth="1"/>
    <col min="7953" max="8192" width="9.140625" style="432"/>
    <col min="8193" max="8193" width="64.140625" style="432" customWidth="1"/>
    <col min="8194" max="8194" width="18.28515625" style="432" customWidth="1"/>
    <col min="8195" max="8195" width="14.5703125" style="432" customWidth="1"/>
    <col min="8196" max="8196" width="11.42578125" style="432" customWidth="1"/>
    <col min="8197" max="8197" width="18.28515625" style="432" customWidth="1"/>
    <col min="8198" max="8198" width="14.5703125" style="432" customWidth="1"/>
    <col min="8199" max="8199" width="11.28515625" style="432" customWidth="1"/>
    <col min="8200" max="8200" width="18.28515625" style="432" customWidth="1"/>
    <col min="8201" max="8201" width="14.5703125" style="432" customWidth="1"/>
    <col min="8202" max="8202" width="11.28515625" style="432" customWidth="1"/>
    <col min="8203" max="8203" width="18.28515625" style="432" customWidth="1"/>
    <col min="8204" max="8204" width="14.5703125" style="432" customWidth="1"/>
    <col min="8205" max="8205" width="11.28515625" style="432" customWidth="1"/>
    <col min="8206" max="8206" width="18.28515625" style="432" customWidth="1"/>
    <col min="8207" max="8207" width="14.5703125" style="432" customWidth="1"/>
    <col min="8208" max="8208" width="11.42578125" style="432" customWidth="1"/>
    <col min="8209" max="8448" width="9.140625" style="432"/>
    <col min="8449" max="8449" width="64.140625" style="432" customWidth="1"/>
    <col min="8450" max="8450" width="18.28515625" style="432" customWidth="1"/>
    <col min="8451" max="8451" width="14.5703125" style="432" customWidth="1"/>
    <col min="8452" max="8452" width="11.42578125" style="432" customWidth="1"/>
    <col min="8453" max="8453" width="18.28515625" style="432" customWidth="1"/>
    <col min="8454" max="8454" width="14.5703125" style="432" customWidth="1"/>
    <col min="8455" max="8455" width="11.28515625" style="432" customWidth="1"/>
    <col min="8456" max="8456" width="18.28515625" style="432" customWidth="1"/>
    <col min="8457" max="8457" width="14.5703125" style="432" customWidth="1"/>
    <col min="8458" max="8458" width="11.28515625" style="432" customWidth="1"/>
    <col min="8459" max="8459" width="18.28515625" style="432" customWidth="1"/>
    <col min="8460" max="8460" width="14.5703125" style="432" customWidth="1"/>
    <col min="8461" max="8461" width="11.28515625" style="432" customWidth="1"/>
    <col min="8462" max="8462" width="18.28515625" style="432" customWidth="1"/>
    <col min="8463" max="8463" width="14.5703125" style="432" customWidth="1"/>
    <col min="8464" max="8464" width="11.42578125" style="432" customWidth="1"/>
    <col min="8465" max="8704" width="9.140625" style="432"/>
    <col min="8705" max="8705" width="64.140625" style="432" customWidth="1"/>
    <col min="8706" max="8706" width="18.28515625" style="432" customWidth="1"/>
    <col min="8707" max="8707" width="14.5703125" style="432" customWidth="1"/>
    <col min="8708" max="8708" width="11.42578125" style="432" customWidth="1"/>
    <col min="8709" max="8709" width="18.28515625" style="432" customWidth="1"/>
    <col min="8710" max="8710" width="14.5703125" style="432" customWidth="1"/>
    <col min="8711" max="8711" width="11.28515625" style="432" customWidth="1"/>
    <col min="8712" max="8712" width="18.28515625" style="432" customWidth="1"/>
    <col min="8713" max="8713" width="14.5703125" style="432" customWidth="1"/>
    <col min="8714" max="8714" width="11.28515625" style="432" customWidth="1"/>
    <col min="8715" max="8715" width="18.28515625" style="432" customWidth="1"/>
    <col min="8716" max="8716" width="14.5703125" style="432" customWidth="1"/>
    <col min="8717" max="8717" width="11.28515625" style="432" customWidth="1"/>
    <col min="8718" max="8718" width="18.28515625" style="432" customWidth="1"/>
    <col min="8719" max="8719" width="14.5703125" style="432" customWidth="1"/>
    <col min="8720" max="8720" width="11.42578125" style="432" customWidth="1"/>
    <col min="8721" max="8960" width="9.140625" style="432"/>
    <col min="8961" max="8961" width="64.140625" style="432" customWidth="1"/>
    <col min="8962" max="8962" width="18.28515625" style="432" customWidth="1"/>
    <col min="8963" max="8963" width="14.5703125" style="432" customWidth="1"/>
    <col min="8964" max="8964" width="11.42578125" style="432" customWidth="1"/>
    <col min="8965" max="8965" width="18.28515625" style="432" customWidth="1"/>
    <col min="8966" max="8966" width="14.5703125" style="432" customWidth="1"/>
    <col min="8967" max="8967" width="11.28515625" style="432" customWidth="1"/>
    <col min="8968" max="8968" width="18.28515625" style="432" customWidth="1"/>
    <col min="8969" max="8969" width="14.5703125" style="432" customWidth="1"/>
    <col min="8970" max="8970" width="11.28515625" style="432" customWidth="1"/>
    <col min="8971" max="8971" width="18.28515625" style="432" customWidth="1"/>
    <col min="8972" max="8972" width="14.5703125" style="432" customWidth="1"/>
    <col min="8973" max="8973" width="11.28515625" style="432" customWidth="1"/>
    <col min="8974" max="8974" width="18.28515625" style="432" customWidth="1"/>
    <col min="8975" max="8975" width="14.5703125" style="432" customWidth="1"/>
    <col min="8976" max="8976" width="11.42578125" style="432" customWidth="1"/>
    <col min="8977" max="9216" width="9.140625" style="432"/>
    <col min="9217" max="9217" width="64.140625" style="432" customWidth="1"/>
    <col min="9218" max="9218" width="18.28515625" style="432" customWidth="1"/>
    <col min="9219" max="9219" width="14.5703125" style="432" customWidth="1"/>
    <col min="9220" max="9220" width="11.42578125" style="432" customWidth="1"/>
    <col min="9221" max="9221" width="18.28515625" style="432" customWidth="1"/>
    <col min="9222" max="9222" width="14.5703125" style="432" customWidth="1"/>
    <col min="9223" max="9223" width="11.28515625" style="432" customWidth="1"/>
    <col min="9224" max="9224" width="18.28515625" style="432" customWidth="1"/>
    <col min="9225" max="9225" width="14.5703125" style="432" customWidth="1"/>
    <col min="9226" max="9226" width="11.28515625" style="432" customWidth="1"/>
    <col min="9227" max="9227" width="18.28515625" style="432" customWidth="1"/>
    <col min="9228" max="9228" width="14.5703125" style="432" customWidth="1"/>
    <col min="9229" max="9229" width="11.28515625" style="432" customWidth="1"/>
    <col min="9230" max="9230" width="18.28515625" style="432" customWidth="1"/>
    <col min="9231" max="9231" width="14.5703125" style="432" customWidth="1"/>
    <col min="9232" max="9232" width="11.42578125" style="432" customWidth="1"/>
    <col min="9233" max="9472" width="9.140625" style="432"/>
    <col min="9473" max="9473" width="64.140625" style="432" customWidth="1"/>
    <col min="9474" max="9474" width="18.28515625" style="432" customWidth="1"/>
    <col min="9475" max="9475" width="14.5703125" style="432" customWidth="1"/>
    <col min="9476" max="9476" width="11.42578125" style="432" customWidth="1"/>
    <col min="9477" max="9477" width="18.28515625" style="432" customWidth="1"/>
    <col min="9478" max="9478" width="14.5703125" style="432" customWidth="1"/>
    <col min="9479" max="9479" width="11.28515625" style="432" customWidth="1"/>
    <col min="9480" max="9480" width="18.28515625" style="432" customWidth="1"/>
    <col min="9481" max="9481" width="14.5703125" style="432" customWidth="1"/>
    <col min="9482" max="9482" width="11.28515625" style="432" customWidth="1"/>
    <col min="9483" max="9483" width="18.28515625" style="432" customWidth="1"/>
    <col min="9484" max="9484" width="14.5703125" style="432" customWidth="1"/>
    <col min="9485" max="9485" width="11.28515625" style="432" customWidth="1"/>
    <col min="9486" max="9486" width="18.28515625" style="432" customWidth="1"/>
    <col min="9487" max="9487" width="14.5703125" style="432" customWidth="1"/>
    <col min="9488" max="9488" width="11.42578125" style="432" customWidth="1"/>
    <col min="9489" max="9728" width="9.140625" style="432"/>
    <col min="9729" max="9729" width="64.140625" style="432" customWidth="1"/>
    <col min="9730" max="9730" width="18.28515625" style="432" customWidth="1"/>
    <col min="9731" max="9731" width="14.5703125" style="432" customWidth="1"/>
    <col min="9732" max="9732" width="11.42578125" style="432" customWidth="1"/>
    <col min="9733" max="9733" width="18.28515625" style="432" customWidth="1"/>
    <col min="9734" max="9734" width="14.5703125" style="432" customWidth="1"/>
    <col min="9735" max="9735" width="11.28515625" style="432" customWidth="1"/>
    <col min="9736" max="9736" width="18.28515625" style="432" customWidth="1"/>
    <col min="9737" max="9737" width="14.5703125" style="432" customWidth="1"/>
    <col min="9738" max="9738" width="11.28515625" style="432" customWidth="1"/>
    <col min="9739" max="9739" width="18.28515625" style="432" customWidth="1"/>
    <col min="9740" max="9740" width="14.5703125" style="432" customWidth="1"/>
    <col min="9741" max="9741" width="11.28515625" style="432" customWidth="1"/>
    <col min="9742" max="9742" width="18.28515625" style="432" customWidth="1"/>
    <col min="9743" max="9743" width="14.5703125" style="432" customWidth="1"/>
    <col min="9744" max="9744" width="11.42578125" style="432" customWidth="1"/>
    <col min="9745" max="9984" width="9.140625" style="432"/>
    <col min="9985" max="9985" width="64.140625" style="432" customWidth="1"/>
    <col min="9986" max="9986" width="18.28515625" style="432" customWidth="1"/>
    <col min="9987" max="9987" width="14.5703125" style="432" customWidth="1"/>
    <col min="9988" max="9988" width="11.42578125" style="432" customWidth="1"/>
    <col min="9989" max="9989" width="18.28515625" style="432" customWidth="1"/>
    <col min="9990" max="9990" width="14.5703125" style="432" customWidth="1"/>
    <col min="9991" max="9991" width="11.28515625" style="432" customWidth="1"/>
    <col min="9992" max="9992" width="18.28515625" style="432" customWidth="1"/>
    <col min="9993" max="9993" width="14.5703125" style="432" customWidth="1"/>
    <col min="9994" max="9994" width="11.28515625" style="432" customWidth="1"/>
    <col min="9995" max="9995" width="18.28515625" style="432" customWidth="1"/>
    <col min="9996" max="9996" width="14.5703125" style="432" customWidth="1"/>
    <col min="9997" max="9997" width="11.28515625" style="432" customWidth="1"/>
    <col min="9998" max="9998" width="18.28515625" style="432" customWidth="1"/>
    <col min="9999" max="9999" width="14.5703125" style="432" customWidth="1"/>
    <col min="10000" max="10000" width="11.42578125" style="432" customWidth="1"/>
    <col min="10001" max="10240" width="9.140625" style="432"/>
    <col min="10241" max="10241" width="64.140625" style="432" customWidth="1"/>
    <col min="10242" max="10242" width="18.28515625" style="432" customWidth="1"/>
    <col min="10243" max="10243" width="14.5703125" style="432" customWidth="1"/>
    <col min="10244" max="10244" width="11.42578125" style="432" customWidth="1"/>
    <col min="10245" max="10245" width="18.28515625" style="432" customWidth="1"/>
    <col min="10246" max="10246" width="14.5703125" style="432" customWidth="1"/>
    <col min="10247" max="10247" width="11.28515625" style="432" customWidth="1"/>
    <col min="10248" max="10248" width="18.28515625" style="432" customWidth="1"/>
    <col min="10249" max="10249" width="14.5703125" style="432" customWidth="1"/>
    <col min="10250" max="10250" width="11.28515625" style="432" customWidth="1"/>
    <col min="10251" max="10251" width="18.28515625" style="432" customWidth="1"/>
    <col min="10252" max="10252" width="14.5703125" style="432" customWidth="1"/>
    <col min="10253" max="10253" width="11.28515625" style="432" customWidth="1"/>
    <col min="10254" max="10254" width="18.28515625" style="432" customWidth="1"/>
    <col min="10255" max="10255" width="14.5703125" style="432" customWidth="1"/>
    <col min="10256" max="10256" width="11.42578125" style="432" customWidth="1"/>
    <col min="10257" max="10496" width="9.140625" style="432"/>
    <col min="10497" max="10497" width="64.140625" style="432" customWidth="1"/>
    <col min="10498" max="10498" width="18.28515625" style="432" customWidth="1"/>
    <col min="10499" max="10499" width="14.5703125" style="432" customWidth="1"/>
    <col min="10500" max="10500" width="11.42578125" style="432" customWidth="1"/>
    <col min="10501" max="10501" width="18.28515625" style="432" customWidth="1"/>
    <col min="10502" max="10502" width="14.5703125" style="432" customWidth="1"/>
    <col min="10503" max="10503" width="11.28515625" style="432" customWidth="1"/>
    <col min="10504" max="10504" width="18.28515625" style="432" customWidth="1"/>
    <col min="10505" max="10505" width="14.5703125" style="432" customWidth="1"/>
    <col min="10506" max="10506" width="11.28515625" style="432" customWidth="1"/>
    <col min="10507" max="10507" width="18.28515625" style="432" customWidth="1"/>
    <col min="10508" max="10508" width="14.5703125" style="432" customWidth="1"/>
    <col min="10509" max="10509" width="11.28515625" style="432" customWidth="1"/>
    <col min="10510" max="10510" width="18.28515625" style="432" customWidth="1"/>
    <col min="10511" max="10511" width="14.5703125" style="432" customWidth="1"/>
    <col min="10512" max="10512" width="11.42578125" style="432" customWidth="1"/>
    <col min="10513" max="10752" width="9.140625" style="432"/>
    <col min="10753" max="10753" width="64.140625" style="432" customWidth="1"/>
    <col min="10754" max="10754" width="18.28515625" style="432" customWidth="1"/>
    <col min="10755" max="10755" width="14.5703125" style="432" customWidth="1"/>
    <col min="10756" max="10756" width="11.42578125" style="432" customWidth="1"/>
    <col min="10757" max="10757" width="18.28515625" style="432" customWidth="1"/>
    <col min="10758" max="10758" width="14.5703125" style="432" customWidth="1"/>
    <col min="10759" max="10759" width="11.28515625" style="432" customWidth="1"/>
    <col min="10760" max="10760" width="18.28515625" style="432" customWidth="1"/>
    <col min="10761" max="10761" width="14.5703125" style="432" customWidth="1"/>
    <col min="10762" max="10762" width="11.28515625" style="432" customWidth="1"/>
    <col min="10763" max="10763" width="18.28515625" style="432" customWidth="1"/>
    <col min="10764" max="10764" width="14.5703125" style="432" customWidth="1"/>
    <col min="10765" max="10765" width="11.28515625" style="432" customWidth="1"/>
    <col min="10766" max="10766" width="18.28515625" style="432" customWidth="1"/>
    <col min="10767" max="10767" width="14.5703125" style="432" customWidth="1"/>
    <col min="10768" max="10768" width="11.42578125" style="432" customWidth="1"/>
    <col min="10769" max="11008" width="9.140625" style="432"/>
    <col min="11009" max="11009" width="64.140625" style="432" customWidth="1"/>
    <col min="11010" max="11010" width="18.28515625" style="432" customWidth="1"/>
    <col min="11011" max="11011" width="14.5703125" style="432" customWidth="1"/>
    <col min="11012" max="11012" width="11.42578125" style="432" customWidth="1"/>
    <col min="11013" max="11013" width="18.28515625" style="432" customWidth="1"/>
    <col min="11014" max="11014" width="14.5703125" style="432" customWidth="1"/>
    <col min="11015" max="11015" width="11.28515625" style="432" customWidth="1"/>
    <col min="11016" max="11016" width="18.28515625" style="432" customWidth="1"/>
    <col min="11017" max="11017" width="14.5703125" style="432" customWidth="1"/>
    <col min="11018" max="11018" width="11.28515625" style="432" customWidth="1"/>
    <col min="11019" max="11019" width="18.28515625" style="432" customWidth="1"/>
    <col min="11020" max="11020" width="14.5703125" style="432" customWidth="1"/>
    <col min="11021" max="11021" width="11.28515625" style="432" customWidth="1"/>
    <col min="11022" max="11022" width="18.28515625" style="432" customWidth="1"/>
    <col min="11023" max="11023" width="14.5703125" style="432" customWidth="1"/>
    <col min="11024" max="11024" width="11.42578125" style="432" customWidth="1"/>
    <col min="11025" max="11264" width="9.140625" style="432"/>
    <col min="11265" max="11265" width="64.140625" style="432" customWidth="1"/>
    <col min="11266" max="11266" width="18.28515625" style="432" customWidth="1"/>
    <col min="11267" max="11267" width="14.5703125" style="432" customWidth="1"/>
    <col min="11268" max="11268" width="11.42578125" style="432" customWidth="1"/>
    <col min="11269" max="11269" width="18.28515625" style="432" customWidth="1"/>
    <col min="11270" max="11270" width="14.5703125" style="432" customWidth="1"/>
    <col min="11271" max="11271" width="11.28515625" style="432" customWidth="1"/>
    <col min="11272" max="11272" width="18.28515625" style="432" customWidth="1"/>
    <col min="11273" max="11273" width="14.5703125" style="432" customWidth="1"/>
    <col min="11274" max="11274" width="11.28515625" style="432" customWidth="1"/>
    <col min="11275" max="11275" width="18.28515625" style="432" customWidth="1"/>
    <col min="11276" max="11276" width="14.5703125" style="432" customWidth="1"/>
    <col min="11277" max="11277" width="11.28515625" style="432" customWidth="1"/>
    <col min="11278" max="11278" width="18.28515625" style="432" customWidth="1"/>
    <col min="11279" max="11279" width="14.5703125" style="432" customWidth="1"/>
    <col min="11280" max="11280" width="11.42578125" style="432" customWidth="1"/>
    <col min="11281" max="11520" width="9.140625" style="432"/>
    <col min="11521" max="11521" width="64.140625" style="432" customWidth="1"/>
    <col min="11522" max="11522" width="18.28515625" style="432" customWidth="1"/>
    <col min="11523" max="11523" width="14.5703125" style="432" customWidth="1"/>
    <col min="11524" max="11524" width="11.42578125" style="432" customWidth="1"/>
    <col min="11525" max="11525" width="18.28515625" style="432" customWidth="1"/>
    <col min="11526" max="11526" width="14.5703125" style="432" customWidth="1"/>
    <col min="11527" max="11527" width="11.28515625" style="432" customWidth="1"/>
    <col min="11528" max="11528" width="18.28515625" style="432" customWidth="1"/>
    <col min="11529" max="11529" width="14.5703125" style="432" customWidth="1"/>
    <col min="11530" max="11530" width="11.28515625" style="432" customWidth="1"/>
    <col min="11531" max="11531" width="18.28515625" style="432" customWidth="1"/>
    <col min="11532" max="11532" width="14.5703125" style="432" customWidth="1"/>
    <col min="11533" max="11533" width="11.28515625" style="432" customWidth="1"/>
    <col min="11534" max="11534" width="18.28515625" style="432" customWidth="1"/>
    <col min="11535" max="11535" width="14.5703125" style="432" customWidth="1"/>
    <col min="11536" max="11536" width="11.42578125" style="432" customWidth="1"/>
    <col min="11537" max="11776" width="9.140625" style="432"/>
    <col min="11777" max="11777" width="64.140625" style="432" customWidth="1"/>
    <col min="11778" max="11778" width="18.28515625" style="432" customWidth="1"/>
    <col min="11779" max="11779" width="14.5703125" style="432" customWidth="1"/>
    <col min="11780" max="11780" width="11.42578125" style="432" customWidth="1"/>
    <col min="11781" max="11781" width="18.28515625" style="432" customWidth="1"/>
    <col min="11782" max="11782" width="14.5703125" style="432" customWidth="1"/>
    <col min="11783" max="11783" width="11.28515625" style="432" customWidth="1"/>
    <col min="11784" max="11784" width="18.28515625" style="432" customWidth="1"/>
    <col min="11785" max="11785" width="14.5703125" style="432" customWidth="1"/>
    <col min="11786" max="11786" width="11.28515625" style="432" customWidth="1"/>
    <col min="11787" max="11787" width="18.28515625" style="432" customWidth="1"/>
    <col min="11788" max="11788" width="14.5703125" style="432" customWidth="1"/>
    <col min="11789" max="11789" width="11.28515625" style="432" customWidth="1"/>
    <col min="11790" max="11790" width="18.28515625" style="432" customWidth="1"/>
    <col min="11791" max="11791" width="14.5703125" style="432" customWidth="1"/>
    <col min="11792" max="11792" width="11.42578125" style="432" customWidth="1"/>
    <col min="11793" max="12032" width="9.140625" style="432"/>
    <col min="12033" max="12033" width="64.140625" style="432" customWidth="1"/>
    <col min="12034" max="12034" width="18.28515625" style="432" customWidth="1"/>
    <col min="12035" max="12035" width="14.5703125" style="432" customWidth="1"/>
    <col min="12036" max="12036" width="11.42578125" style="432" customWidth="1"/>
    <col min="12037" max="12037" width="18.28515625" style="432" customWidth="1"/>
    <col min="12038" max="12038" width="14.5703125" style="432" customWidth="1"/>
    <col min="12039" max="12039" width="11.28515625" style="432" customWidth="1"/>
    <col min="12040" max="12040" width="18.28515625" style="432" customWidth="1"/>
    <col min="12041" max="12041" width="14.5703125" style="432" customWidth="1"/>
    <col min="12042" max="12042" width="11.28515625" style="432" customWidth="1"/>
    <col min="12043" max="12043" width="18.28515625" style="432" customWidth="1"/>
    <col min="12044" max="12044" width="14.5703125" style="432" customWidth="1"/>
    <col min="12045" max="12045" width="11.28515625" style="432" customWidth="1"/>
    <col min="12046" max="12046" width="18.28515625" style="432" customWidth="1"/>
    <col min="12047" max="12047" width="14.5703125" style="432" customWidth="1"/>
    <col min="12048" max="12048" width="11.42578125" style="432" customWidth="1"/>
    <col min="12049" max="12288" width="9.140625" style="432"/>
    <col min="12289" max="12289" width="64.140625" style="432" customWidth="1"/>
    <col min="12290" max="12290" width="18.28515625" style="432" customWidth="1"/>
    <col min="12291" max="12291" width="14.5703125" style="432" customWidth="1"/>
    <col min="12292" max="12292" width="11.42578125" style="432" customWidth="1"/>
    <col min="12293" max="12293" width="18.28515625" style="432" customWidth="1"/>
    <col min="12294" max="12294" width="14.5703125" style="432" customWidth="1"/>
    <col min="12295" max="12295" width="11.28515625" style="432" customWidth="1"/>
    <col min="12296" max="12296" width="18.28515625" style="432" customWidth="1"/>
    <col min="12297" max="12297" width="14.5703125" style="432" customWidth="1"/>
    <col min="12298" max="12298" width="11.28515625" style="432" customWidth="1"/>
    <col min="12299" max="12299" width="18.28515625" style="432" customWidth="1"/>
    <col min="12300" max="12300" width="14.5703125" style="432" customWidth="1"/>
    <col min="12301" max="12301" width="11.28515625" style="432" customWidth="1"/>
    <col min="12302" max="12302" width="18.28515625" style="432" customWidth="1"/>
    <col min="12303" max="12303" width="14.5703125" style="432" customWidth="1"/>
    <col min="12304" max="12304" width="11.42578125" style="432" customWidth="1"/>
    <col min="12305" max="12544" width="9.140625" style="432"/>
    <col min="12545" max="12545" width="64.140625" style="432" customWidth="1"/>
    <col min="12546" max="12546" width="18.28515625" style="432" customWidth="1"/>
    <col min="12547" max="12547" width="14.5703125" style="432" customWidth="1"/>
    <col min="12548" max="12548" width="11.42578125" style="432" customWidth="1"/>
    <col min="12549" max="12549" width="18.28515625" style="432" customWidth="1"/>
    <col min="12550" max="12550" width="14.5703125" style="432" customWidth="1"/>
    <col min="12551" max="12551" width="11.28515625" style="432" customWidth="1"/>
    <col min="12552" max="12552" width="18.28515625" style="432" customWidth="1"/>
    <col min="12553" max="12553" width="14.5703125" style="432" customWidth="1"/>
    <col min="12554" max="12554" width="11.28515625" style="432" customWidth="1"/>
    <col min="12555" max="12555" width="18.28515625" style="432" customWidth="1"/>
    <col min="12556" max="12556" width="14.5703125" style="432" customWidth="1"/>
    <col min="12557" max="12557" width="11.28515625" style="432" customWidth="1"/>
    <col min="12558" max="12558" width="18.28515625" style="432" customWidth="1"/>
    <col min="12559" max="12559" width="14.5703125" style="432" customWidth="1"/>
    <col min="12560" max="12560" width="11.42578125" style="432" customWidth="1"/>
    <col min="12561" max="12800" width="9.140625" style="432"/>
    <col min="12801" max="12801" width="64.140625" style="432" customWidth="1"/>
    <col min="12802" max="12802" width="18.28515625" style="432" customWidth="1"/>
    <col min="12803" max="12803" width="14.5703125" style="432" customWidth="1"/>
    <col min="12804" max="12804" width="11.42578125" style="432" customWidth="1"/>
    <col min="12805" max="12805" width="18.28515625" style="432" customWidth="1"/>
    <col min="12806" max="12806" width="14.5703125" style="432" customWidth="1"/>
    <col min="12807" max="12807" width="11.28515625" style="432" customWidth="1"/>
    <col min="12808" max="12808" width="18.28515625" style="432" customWidth="1"/>
    <col min="12809" max="12809" width="14.5703125" style="432" customWidth="1"/>
    <col min="12810" max="12810" width="11.28515625" style="432" customWidth="1"/>
    <col min="12811" max="12811" width="18.28515625" style="432" customWidth="1"/>
    <col min="12812" max="12812" width="14.5703125" style="432" customWidth="1"/>
    <col min="12813" max="12813" width="11.28515625" style="432" customWidth="1"/>
    <col min="12814" max="12814" width="18.28515625" style="432" customWidth="1"/>
    <col min="12815" max="12815" width="14.5703125" style="432" customWidth="1"/>
    <col min="12816" max="12816" width="11.42578125" style="432" customWidth="1"/>
    <col min="12817" max="13056" width="9.140625" style="432"/>
    <col min="13057" max="13057" width="64.140625" style="432" customWidth="1"/>
    <col min="13058" max="13058" width="18.28515625" style="432" customWidth="1"/>
    <col min="13059" max="13059" width="14.5703125" style="432" customWidth="1"/>
    <col min="13060" max="13060" width="11.42578125" style="432" customWidth="1"/>
    <col min="13061" max="13061" width="18.28515625" style="432" customWidth="1"/>
    <col min="13062" max="13062" width="14.5703125" style="432" customWidth="1"/>
    <col min="13063" max="13063" width="11.28515625" style="432" customWidth="1"/>
    <col min="13064" max="13064" width="18.28515625" style="432" customWidth="1"/>
    <col min="13065" max="13065" width="14.5703125" style="432" customWidth="1"/>
    <col min="13066" max="13066" width="11.28515625" style="432" customWidth="1"/>
    <col min="13067" max="13067" width="18.28515625" style="432" customWidth="1"/>
    <col min="13068" max="13068" width="14.5703125" style="432" customWidth="1"/>
    <col min="13069" max="13069" width="11.28515625" style="432" customWidth="1"/>
    <col min="13070" max="13070" width="18.28515625" style="432" customWidth="1"/>
    <col min="13071" max="13071" width="14.5703125" style="432" customWidth="1"/>
    <col min="13072" max="13072" width="11.42578125" style="432" customWidth="1"/>
    <col min="13073" max="13312" width="9.140625" style="432"/>
    <col min="13313" max="13313" width="64.140625" style="432" customWidth="1"/>
    <col min="13314" max="13314" width="18.28515625" style="432" customWidth="1"/>
    <col min="13315" max="13315" width="14.5703125" style="432" customWidth="1"/>
    <col min="13316" max="13316" width="11.42578125" style="432" customWidth="1"/>
    <col min="13317" max="13317" width="18.28515625" style="432" customWidth="1"/>
    <col min="13318" max="13318" width="14.5703125" style="432" customWidth="1"/>
    <col min="13319" max="13319" width="11.28515625" style="432" customWidth="1"/>
    <col min="13320" max="13320" width="18.28515625" style="432" customWidth="1"/>
    <col min="13321" max="13321" width="14.5703125" style="432" customWidth="1"/>
    <col min="13322" max="13322" width="11.28515625" style="432" customWidth="1"/>
    <col min="13323" max="13323" width="18.28515625" style="432" customWidth="1"/>
    <col min="13324" max="13324" width="14.5703125" style="432" customWidth="1"/>
    <col min="13325" max="13325" width="11.28515625" style="432" customWidth="1"/>
    <col min="13326" max="13326" width="18.28515625" style="432" customWidth="1"/>
    <col min="13327" max="13327" width="14.5703125" style="432" customWidth="1"/>
    <col min="13328" max="13328" width="11.42578125" style="432" customWidth="1"/>
    <col min="13329" max="13568" width="9.140625" style="432"/>
    <col min="13569" max="13569" width="64.140625" style="432" customWidth="1"/>
    <col min="13570" max="13570" width="18.28515625" style="432" customWidth="1"/>
    <col min="13571" max="13571" width="14.5703125" style="432" customWidth="1"/>
    <col min="13572" max="13572" width="11.42578125" style="432" customWidth="1"/>
    <col min="13573" max="13573" width="18.28515625" style="432" customWidth="1"/>
    <col min="13574" max="13574" width="14.5703125" style="432" customWidth="1"/>
    <col min="13575" max="13575" width="11.28515625" style="432" customWidth="1"/>
    <col min="13576" max="13576" width="18.28515625" style="432" customWidth="1"/>
    <col min="13577" max="13577" width="14.5703125" style="432" customWidth="1"/>
    <col min="13578" max="13578" width="11.28515625" style="432" customWidth="1"/>
    <col min="13579" max="13579" width="18.28515625" style="432" customWidth="1"/>
    <col min="13580" max="13580" width="14.5703125" style="432" customWidth="1"/>
    <col min="13581" max="13581" width="11.28515625" style="432" customWidth="1"/>
    <col min="13582" max="13582" width="18.28515625" style="432" customWidth="1"/>
    <col min="13583" max="13583" width="14.5703125" style="432" customWidth="1"/>
    <col min="13584" max="13584" width="11.42578125" style="432" customWidth="1"/>
    <col min="13585" max="13824" width="9.140625" style="432"/>
    <col min="13825" max="13825" width="64.140625" style="432" customWidth="1"/>
    <col min="13826" max="13826" width="18.28515625" style="432" customWidth="1"/>
    <col min="13827" max="13827" width="14.5703125" style="432" customWidth="1"/>
    <col min="13828" max="13828" width="11.42578125" style="432" customWidth="1"/>
    <col min="13829" max="13829" width="18.28515625" style="432" customWidth="1"/>
    <col min="13830" max="13830" width="14.5703125" style="432" customWidth="1"/>
    <col min="13831" max="13831" width="11.28515625" style="432" customWidth="1"/>
    <col min="13832" max="13832" width="18.28515625" style="432" customWidth="1"/>
    <col min="13833" max="13833" width="14.5703125" style="432" customWidth="1"/>
    <col min="13834" max="13834" width="11.28515625" style="432" customWidth="1"/>
    <col min="13835" max="13835" width="18.28515625" style="432" customWidth="1"/>
    <col min="13836" max="13836" width="14.5703125" style="432" customWidth="1"/>
    <col min="13837" max="13837" width="11.28515625" style="432" customWidth="1"/>
    <col min="13838" max="13838" width="18.28515625" style="432" customWidth="1"/>
    <col min="13839" max="13839" width="14.5703125" style="432" customWidth="1"/>
    <col min="13840" max="13840" width="11.42578125" style="432" customWidth="1"/>
    <col min="13841" max="14080" width="9.140625" style="432"/>
    <col min="14081" max="14081" width="64.140625" style="432" customWidth="1"/>
    <col min="14082" max="14082" width="18.28515625" style="432" customWidth="1"/>
    <col min="14083" max="14083" width="14.5703125" style="432" customWidth="1"/>
    <col min="14084" max="14084" width="11.42578125" style="432" customWidth="1"/>
    <col min="14085" max="14085" width="18.28515625" style="432" customWidth="1"/>
    <col min="14086" max="14086" width="14.5703125" style="432" customWidth="1"/>
    <col min="14087" max="14087" width="11.28515625" style="432" customWidth="1"/>
    <col min="14088" max="14088" width="18.28515625" style="432" customWidth="1"/>
    <col min="14089" max="14089" width="14.5703125" style="432" customWidth="1"/>
    <col min="14090" max="14090" width="11.28515625" style="432" customWidth="1"/>
    <col min="14091" max="14091" width="18.28515625" style="432" customWidth="1"/>
    <col min="14092" max="14092" width="14.5703125" style="432" customWidth="1"/>
    <col min="14093" max="14093" width="11.28515625" style="432" customWidth="1"/>
    <col min="14094" max="14094" width="18.28515625" style="432" customWidth="1"/>
    <col min="14095" max="14095" width="14.5703125" style="432" customWidth="1"/>
    <col min="14096" max="14096" width="11.42578125" style="432" customWidth="1"/>
    <col min="14097" max="14336" width="9.140625" style="432"/>
    <col min="14337" max="14337" width="64.140625" style="432" customWidth="1"/>
    <col min="14338" max="14338" width="18.28515625" style="432" customWidth="1"/>
    <col min="14339" max="14339" width="14.5703125" style="432" customWidth="1"/>
    <col min="14340" max="14340" width="11.42578125" style="432" customWidth="1"/>
    <col min="14341" max="14341" width="18.28515625" style="432" customWidth="1"/>
    <col min="14342" max="14342" width="14.5703125" style="432" customWidth="1"/>
    <col min="14343" max="14343" width="11.28515625" style="432" customWidth="1"/>
    <col min="14344" max="14344" width="18.28515625" style="432" customWidth="1"/>
    <col min="14345" max="14345" width="14.5703125" style="432" customWidth="1"/>
    <col min="14346" max="14346" width="11.28515625" style="432" customWidth="1"/>
    <col min="14347" max="14347" width="18.28515625" style="432" customWidth="1"/>
    <col min="14348" max="14348" width="14.5703125" style="432" customWidth="1"/>
    <col min="14349" max="14349" width="11.28515625" style="432" customWidth="1"/>
    <col min="14350" max="14350" width="18.28515625" style="432" customWidth="1"/>
    <col min="14351" max="14351" width="14.5703125" style="432" customWidth="1"/>
    <col min="14352" max="14352" width="11.42578125" style="432" customWidth="1"/>
    <col min="14353" max="14592" width="9.140625" style="432"/>
    <col min="14593" max="14593" width="64.140625" style="432" customWidth="1"/>
    <col min="14594" max="14594" width="18.28515625" style="432" customWidth="1"/>
    <col min="14595" max="14595" width="14.5703125" style="432" customWidth="1"/>
    <col min="14596" max="14596" width="11.42578125" style="432" customWidth="1"/>
    <col min="14597" max="14597" width="18.28515625" style="432" customWidth="1"/>
    <col min="14598" max="14598" width="14.5703125" style="432" customWidth="1"/>
    <col min="14599" max="14599" width="11.28515625" style="432" customWidth="1"/>
    <col min="14600" max="14600" width="18.28515625" style="432" customWidth="1"/>
    <col min="14601" max="14601" width="14.5703125" style="432" customWidth="1"/>
    <col min="14602" max="14602" width="11.28515625" style="432" customWidth="1"/>
    <col min="14603" max="14603" width="18.28515625" style="432" customWidth="1"/>
    <col min="14604" max="14604" width="14.5703125" style="432" customWidth="1"/>
    <col min="14605" max="14605" width="11.28515625" style="432" customWidth="1"/>
    <col min="14606" max="14606" width="18.28515625" style="432" customWidth="1"/>
    <col min="14607" max="14607" width="14.5703125" style="432" customWidth="1"/>
    <col min="14608" max="14608" width="11.42578125" style="432" customWidth="1"/>
    <col min="14609" max="14848" width="9.140625" style="432"/>
    <col min="14849" max="14849" width="64.140625" style="432" customWidth="1"/>
    <col min="14850" max="14850" width="18.28515625" style="432" customWidth="1"/>
    <col min="14851" max="14851" width="14.5703125" style="432" customWidth="1"/>
    <col min="14852" max="14852" width="11.42578125" style="432" customWidth="1"/>
    <col min="14853" max="14853" width="18.28515625" style="432" customWidth="1"/>
    <col min="14854" max="14854" width="14.5703125" style="432" customWidth="1"/>
    <col min="14855" max="14855" width="11.28515625" style="432" customWidth="1"/>
    <col min="14856" max="14856" width="18.28515625" style="432" customWidth="1"/>
    <col min="14857" max="14857" width="14.5703125" style="432" customWidth="1"/>
    <col min="14858" max="14858" width="11.28515625" style="432" customWidth="1"/>
    <col min="14859" max="14859" width="18.28515625" style="432" customWidth="1"/>
    <col min="14860" max="14860" width="14.5703125" style="432" customWidth="1"/>
    <col min="14861" max="14861" width="11.28515625" style="432" customWidth="1"/>
    <col min="14862" max="14862" width="18.28515625" style="432" customWidth="1"/>
    <col min="14863" max="14863" width="14.5703125" style="432" customWidth="1"/>
    <col min="14864" max="14864" width="11.42578125" style="432" customWidth="1"/>
    <col min="14865" max="15104" width="9.140625" style="432"/>
    <col min="15105" max="15105" width="64.140625" style="432" customWidth="1"/>
    <col min="15106" max="15106" width="18.28515625" style="432" customWidth="1"/>
    <col min="15107" max="15107" width="14.5703125" style="432" customWidth="1"/>
    <col min="15108" max="15108" width="11.42578125" style="432" customWidth="1"/>
    <col min="15109" max="15109" width="18.28515625" style="432" customWidth="1"/>
    <col min="15110" max="15110" width="14.5703125" style="432" customWidth="1"/>
    <col min="15111" max="15111" width="11.28515625" style="432" customWidth="1"/>
    <col min="15112" max="15112" width="18.28515625" style="432" customWidth="1"/>
    <col min="15113" max="15113" width="14.5703125" style="432" customWidth="1"/>
    <col min="15114" max="15114" width="11.28515625" style="432" customWidth="1"/>
    <col min="15115" max="15115" width="18.28515625" style="432" customWidth="1"/>
    <col min="15116" max="15116" width="14.5703125" style="432" customWidth="1"/>
    <col min="15117" max="15117" width="11.28515625" style="432" customWidth="1"/>
    <col min="15118" max="15118" width="18.28515625" style="432" customWidth="1"/>
    <col min="15119" max="15119" width="14.5703125" style="432" customWidth="1"/>
    <col min="15120" max="15120" width="11.42578125" style="432" customWidth="1"/>
    <col min="15121" max="15360" width="9.140625" style="432"/>
    <col min="15361" max="15361" width="64.140625" style="432" customWidth="1"/>
    <col min="15362" max="15362" width="18.28515625" style="432" customWidth="1"/>
    <col min="15363" max="15363" width="14.5703125" style="432" customWidth="1"/>
    <col min="15364" max="15364" width="11.42578125" style="432" customWidth="1"/>
    <col min="15365" max="15365" width="18.28515625" style="432" customWidth="1"/>
    <col min="15366" max="15366" width="14.5703125" style="432" customWidth="1"/>
    <col min="15367" max="15367" width="11.28515625" style="432" customWidth="1"/>
    <col min="15368" max="15368" width="18.28515625" style="432" customWidth="1"/>
    <col min="15369" max="15369" width="14.5703125" style="432" customWidth="1"/>
    <col min="15370" max="15370" width="11.28515625" style="432" customWidth="1"/>
    <col min="15371" max="15371" width="18.28515625" style="432" customWidth="1"/>
    <col min="15372" max="15372" width="14.5703125" style="432" customWidth="1"/>
    <col min="15373" max="15373" width="11.28515625" style="432" customWidth="1"/>
    <col min="15374" max="15374" width="18.28515625" style="432" customWidth="1"/>
    <col min="15375" max="15375" width="14.5703125" style="432" customWidth="1"/>
    <col min="15376" max="15376" width="11.42578125" style="432" customWidth="1"/>
    <col min="15377" max="15616" width="9.140625" style="432"/>
    <col min="15617" max="15617" width="64.140625" style="432" customWidth="1"/>
    <col min="15618" max="15618" width="18.28515625" style="432" customWidth="1"/>
    <col min="15619" max="15619" width="14.5703125" style="432" customWidth="1"/>
    <col min="15620" max="15620" width="11.42578125" style="432" customWidth="1"/>
    <col min="15621" max="15621" width="18.28515625" style="432" customWidth="1"/>
    <col min="15622" max="15622" width="14.5703125" style="432" customWidth="1"/>
    <col min="15623" max="15623" width="11.28515625" style="432" customWidth="1"/>
    <col min="15624" max="15624" width="18.28515625" style="432" customWidth="1"/>
    <col min="15625" max="15625" width="14.5703125" style="432" customWidth="1"/>
    <col min="15626" max="15626" width="11.28515625" style="432" customWidth="1"/>
    <col min="15627" max="15627" width="18.28515625" style="432" customWidth="1"/>
    <col min="15628" max="15628" width="14.5703125" style="432" customWidth="1"/>
    <col min="15629" max="15629" width="11.28515625" style="432" customWidth="1"/>
    <col min="15630" max="15630" width="18.28515625" style="432" customWidth="1"/>
    <col min="15631" max="15631" width="14.5703125" style="432" customWidth="1"/>
    <col min="15632" max="15632" width="11.42578125" style="432" customWidth="1"/>
    <col min="15633" max="15872" width="9.140625" style="432"/>
    <col min="15873" max="15873" width="64.140625" style="432" customWidth="1"/>
    <col min="15874" max="15874" width="18.28515625" style="432" customWidth="1"/>
    <col min="15875" max="15875" width="14.5703125" style="432" customWidth="1"/>
    <col min="15876" max="15876" width="11.42578125" style="432" customWidth="1"/>
    <col min="15877" max="15877" width="18.28515625" style="432" customWidth="1"/>
    <col min="15878" max="15878" width="14.5703125" style="432" customWidth="1"/>
    <col min="15879" max="15879" width="11.28515625" style="432" customWidth="1"/>
    <col min="15880" max="15880" width="18.28515625" style="432" customWidth="1"/>
    <col min="15881" max="15881" width="14.5703125" style="432" customWidth="1"/>
    <col min="15882" max="15882" width="11.28515625" style="432" customWidth="1"/>
    <col min="15883" max="15883" width="18.28515625" style="432" customWidth="1"/>
    <col min="15884" max="15884" width="14.5703125" style="432" customWidth="1"/>
    <col min="15885" max="15885" width="11.28515625" style="432" customWidth="1"/>
    <col min="15886" max="15886" width="18.28515625" style="432" customWidth="1"/>
    <col min="15887" max="15887" width="14.5703125" style="432" customWidth="1"/>
    <col min="15888" max="15888" width="11.42578125" style="432" customWidth="1"/>
    <col min="15889" max="16128" width="9.140625" style="432"/>
    <col min="16129" max="16129" width="64.140625" style="432" customWidth="1"/>
    <col min="16130" max="16130" width="18.28515625" style="432" customWidth="1"/>
    <col min="16131" max="16131" width="14.5703125" style="432" customWidth="1"/>
    <col min="16132" max="16132" width="11.42578125" style="432" customWidth="1"/>
    <col min="16133" max="16133" width="18.28515625" style="432" customWidth="1"/>
    <col min="16134" max="16134" width="14.5703125" style="432" customWidth="1"/>
    <col min="16135" max="16135" width="11.28515625" style="432" customWidth="1"/>
    <col min="16136" max="16136" width="18.28515625" style="432" customWidth="1"/>
    <col min="16137" max="16137" width="14.5703125" style="432" customWidth="1"/>
    <col min="16138" max="16138" width="11.28515625" style="432" customWidth="1"/>
    <col min="16139" max="16139" width="18.28515625" style="432" customWidth="1"/>
    <col min="16140" max="16140" width="14.5703125" style="432" customWidth="1"/>
    <col min="16141" max="16141" width="11.28515625" style="432" customWidth="1"/>
    <col min="16142" max="16142" width="18.28515625" style="432" customWidth="1"/>
    <col min="16143" max="16143" width="14.5703125" style="432" customWidth="1"/>
    <col min="16144" max="16144" width="11.42578125" style="432" customWidth="1"/>
    <col min="16145" max="16384" width="9.140625" style="432"/>
  </cols>
  <sheetData>
    <row r="1" spans="1:16" ht="18.75" x14ac:dyDescent="0.2">
      <c r="A1" s="4060"/>
      <c r="B1" s="4060"/>
      <c r="C1" s="4060"/>
      <c r="D1" s="4060"/>
      <c r="E1" s="4060"/>
      <c r="F1" s="4060"/>
      <c r="G1" s="4060"/>
      <c r="H1" s="4060"/>
      <c r="I1" s="4060"/>
      <c r="J1" s="4060"/>
      <c r="K1" s="4060"/>
      <c r="L1" s="4060"/>
      <c r="M1" s="4060"/>
      <c r="N1" s="4060"/>
      <c r="O1" s="4060"/>
      <c r="P1" s="4060"/>
    </row>
    <row r="2" spans="1:16" ht="18.75" customHeight="1" x14ac:dyDescent="0.2">
      <c r="A2" s="4062" t="s">
        <v>279</v>
      </c>
      <c r="B2" s="4062"/>
      <c r="C2" s="4062"/>
      <c r="D2" s="4062"/>
      <c r="E2" s="4062"/>
      <c r="F2" s="4062"/>
      <c r="G2" s="4062"/>
      <c r="H2" s="4062"/>
      <c r="I2" s="4062"/>
      <c r="J2" s="4062"/>
      <c r="K2" s="4062"/>
      <c r="L2" s="4062"/>
      <c r="M2" s="4062"/>
      <c r="N2" s="4062"/>
      <c r="O2" s="4062"/>
      <c r="P2" s="4062"/>
    </row>
    <row r="3" spans="1:16" ht="18.75" customHeight="1" x14ac:dyDescent="0.2">
      <c r="A3" s="4062" t="s">
        <v>367</v>
      </c>
      <c r="B3" s="4062"/>
      <c r="C3" s="4062"/>
      <c r="D3" s="4062"/>
      <c r="E3" s="4062"/>
      <c r="F3" s="4062"/>
      <c r="G3" s="4062"/>
      <c r="H3" s="4062"/>
      <c r="I3" s="4062"/>
      <c r="J3" s="4062"/>
      <c r="K3" s="4062"/>
      <c r="L3" s="4062"/>
      <c r="M3" s="4062"/>
      <c r="N3" s="4062"/>
      <c r="O3" s="4062"/>
      <c r="P3" s="4062"/>
    </row>
    <row r="4" spans="1:16" ht="19.5" thickBot="1" x14ac:dyDescent="0.25">
      <c r="A4" s="4061"/>
      <c r="B4" s="4061"/>
      <c r="C4" s="4061"/>
      <c r="D4" s="4061"/>
      <c r="E4" s="4061"/>
      <c r="F4" s="4061"/>
      <c r="G4" s="4061"/>
      <c r="H4" s="4061"/>
      <c r="I4" s="4061"/>
      <c r="J4" s="4061"/>
      <c r="K4" s="4061"/>
      <c r="L4" s="4061"/>
      <c r="M4" s="4061"/>
      <c r="N4" s="4061"/>
      <c r="O4" s="4061"/>
      <c r="P4" s="4061"/>
    </row>
    <row r="5" spans="1:16" ht="32.25" customHeight="1" x14ac:dyDescent="0.2">
      <c r="A5" s="2130" t="s">
        <v>280</v>
      </c>
      <c r="B5" s="4063" t="s">
        <v>19</v>
      </c>
      <c r="C5" s="4064"/>
      <c r="D5" s="4065"/>
      <c r="E5" s="4063" t="s">
        <v>20</v>
      </c>
      <c r="F5" s="4064"/>
      <c r="G5" s="4065"/>
      <c r="H5" s="4063" t="s">
        <v>29</v>
      </c>
      <c r="I5" s="4064"/>
      <c r="J5" s="4065"/>
      <c r="K5" s="4063" t="s">
        <v>281</v>
      </c>
      <c r="L5" s="4064"/>
      <c r="M5" s="4065"/>
      <c r="N5" s="4066" t="s">
        <v>6</v>
      </c>
      <c r="O5" s="4067"/>
      <c r="P5" s="4068"/>
    </row>
    <row r="6" spans="1:16" ht="47.25" customHeight="1" thickBot="1" x14ac:dyDescent="0.25">
      <c r="A6" s="2131"/>
      <c r="B6" s="2202" t="s">
        <v>26</v>
      </c>
      <c r="C6" s="2203" t="s">
        <v>27</v>
      </c>
      <c r="D6" s="2204" t="s">
        <v>4</v>
      </c>
      <c r="E6" s="2202" t="s">
        <v>26</v>
      </c>
      <c r="F6" s="2203" t="s">
        <v>27</v>
      </c>
      <c r="G6" s="2204" t="s">
        <v>4</v>
      </c>
      <c r="H6" s="2205" t="s">
        <v>26</v>
      </c>
      <c r="I6" s="2206" t="s">
        <v>27</v>
      </c>
      <c r="J6" s="2207" t="s">
        <v>4</v>
      </c>
      <c r="K6" s="2205" t="s">
        <v>26</v>
      </c>
      <c r="L6" s="2206" t="s">
        <v>27</v>
      </c>
      <c r="M6" s="2207" t="s">
        <v>4</v>
      </c>
      <c r="N6" s="2208" t="s">
        <v>26</v>
      </c>
      <c r="O6" s="2206" t="s">
        <v>27</v>
      </c>
      <c r="P6" s="2133" t="s">
        <v>4</v>
      </c>
    </row>
    <row r="7" spans="1:16" ht="27" customHeight="1" x14ac:dyDescent="0.2">
      <c r="A7" s="2134" t="s">
        <v>22</v>
      </c>
      <c r="B7" s="2135"/>
      <c r="C7" s="2136"/>
      <c r="D7" s="2137"/>
      <c r="E7" s="2135"/>
      <c r="F7" s="2136"/>
      <c r="G7" s="2137"/>
      <c r="H7" s="2135"/>
      <c r="I7" s="2136"/>
      <c r="J7" s="2137"/>
      <c r="K7" s="2135"/>
      <c r="L7" s="2136"/>
      <c r="M7" s="2138"/>
      <c r="N7" s="2139"/>
      <c r="O7" s="2140"/>
      <c r="P7" s="2141"/>
    </row>
    <row r="8" spans="1:16" ht="25.5" customHeight="1" x14ac:dyDescent="0.2">
      <c r="A8" s="2142" t="s">
        <v>84</v>
      </c>
      <c r="B8" s="2143">
        <v>34</v>
      </c>
      <c r="C8" s="2144">
        <v>0</v>
      </c>
      <c r="D8" s="2145">
        <v>34</v>
      </c>
      <c r="E8" s="2143">
        <v>12</v>
      </c>
      <c r="F8" s="2144">
        <v>0</v>
      </c>
      <c r="G8" s="2145">
        <v>12</v>
      </c>
      <c r="H8" s="2143">
        <v>12</v>
      </c>
      <c r="I8" s="2144">
        <v>0</v>
      </c>
      <c r="J8" s="2145">
        <v>12</v>
      </c>
      <c r="K8" s="2143">
        <v>28</v>
      </c>
      <c r="L8" s="2144">
        <v>0</v>
      </c>
      <c r="M8" s="2146">
        <f>SUM(K8:L8)</f>
        <v>28</v>
      </c>
      <c r="N8" s="2147">
        <f t="shared" ref="N8:O11" si="0">B8+E8+H8+K8</f>
        <v>86</v>
      </c>
      <c r="O8" s="2148">
        <f t="shared" si="0"/>
        <v>0</v>
      </c>
      <c r="P8" s="2149">
        <f>N8+O8</f>
        <v>86</v>
      </c>
    </row>
    <row r="9" spans="1:16" ht="29.25" customHeight="1" x14ac:dyDescent="0.2">
      <c r="A9" s="2150" t="s">
        <v>87</v>
      </c>
      <c r="B9" s="2143">
        <v>21</v>
      </c>
      <c r="C9" s="2144">
        <v>0</v>
      </c>
      <c r="D9" s="2145">
        <f>SUM(B9:C9)</f>
        <v>21</v>
      </c>
      <c r="E9" s="2143">
        <v>14</v>
      </c>
      <c r="F9" s="2144">
        <v>0</v>
      </c>
      <c r="G9" s="2145">
        <f>SUM(E9:F9)</f>
        <v>14</v>
      </c>
      <c r="H9" s="2143">
        <v>13</v>
      </c>
      <c r="I9" s="2144">
        <v>0</v>
      </c>
      <c r="J9" s="2145">
        <f>SUM(H9:I9)</f>
        <v>13</v>
      </c>
      <c r="K9" s="2143">
        <v>9</v>
      </c>
      <c r="L9" s="2144">
        <v>1</v>
      </c>
      <c r="M9" s="2146">
        <f>SUM(K9:L9)</f>
        <v>10</v>
      </c>
      <c r="N9" s="2147">
        <f t="shared" si="0"/>
        <v>57</v>
      </c>
      <c r="O9" s="2148">
        <f t="shared" si="0"/>
        <v>1</v>
      </c>
      <c r="P9" s="2149">
        <f>N9+O9</f>
        <v>58</v>
      </c>
    </row>
    <row r="10" spans="1:16" ht="24" customHeight="1" x14ac:dyDescent="0.2">
      <c r="A10" s="2142" t="s">
        <v>88</v>
      </c>
      <c r="B10" s="2144">
        <v>0</v>
      </c>
      <c r="C10" s="2144">
        <v>0</v>
      </c>
      <c r="D10" s="2144">
        <f>SUM(B10:C10)</f>
        <v>0</v>
      </c>
      <c r="E10" s="2143">
        <v>6</v>
      </c>
      <c r="F10" s="2144">
        <v>0</v>
      </c>
      <c r="G10" s="2145">
        <f>SUM(E10:F10)</f>
        <v>6</v>
      </c>
      <c r="H10" s="2143">
        <v>10</v>
      </c>
      <c r="I10" s="2144">
        <v>0</v>
      </c>
      <c r="J10" s="2145">
        <f>SUM(H10:I10)</f>
        <v>10</v>
      </c>
      <c r="K10" s="2143">
        <v>26</v>
      </c>
      <c r="L10" s="2144">
        <v>1</v>
      </c>
      <c r="M10" s="2146">
        <f>SUM(K10:L10)</f>
        <v>27</v>
      </c>
      <c r="N10" s="2147">
        <f t="shared" si="0"/>
        <v>42</v>
      </c>
      <c r="O10" s="2148">
        <f t="shared" si="0"/>
        <v>1</v>
      </c>
      <c r="P10" s="2149">
        <f>N10+O10</f>
        <v>43</v>
      </c>
    </row>
    <row r="11" spans="1:16" ht="25.5" customHeight="1" thickBot="1" x14ac:dyDescent="0.25">
      <c r="A11" s="2151" t="s">
        <v>308</v>
      </c>
      <c r="B11" s="2152">
        <v>0</v>
      </c>
      <c r="C11" s="2152">
        <v>0</v>
      </c>
      <c r="D11" s="2152">
        <f>SUM(B11:C11)</f>
        <v>0</v>
      </c>
      <c r="E11" s="2153">
        <v>0</v>
      </c>
      <c r="F11" s="2154">
        <v>0</v>
      </c>
      <c r="G11" s="2155">
        <f>SUM(E11:F11)</f>
        <v>0</v>
      </c>
      <c r="H11" s="2153">
        <v>13</v>
      </c>
      <c r="I11" s="2154">
        <v>0</v>
      </c>
      <c r="J11" s="2155">
        <f>SUM(H11:I11)</f>
        <v>13</v>
      </c>
      <c r="K11" s="2153">
        <v>8</v>
      </c>
      <c r="L11" s="2154">
        <v>0</v>
      </c>
      <c r="M11" s="2156">
        <f>SUM(K11:L11)</f>
        <v>8</v>
      </c>
      <c r="N11" s="2157">
        <f t="shared" si="0"/>
        <v>21</v>
      </c>
      <c r="O11" s="2158">
        <f t="shared" si="0"/>
        <v>0</v>
      </c>
      <c r="P11" s="2159">
        <f>N11+O11</f>
        <v>21</v>
      </c>
    </row>
    <row r="12" spans="1:16" ht="24.75" customHeight="1" thickBot="1" x14ac:dyDescent="0.25">
      <c r="A12" s="555" t="s">
        <v>12</v>
      </c>
      <c r="B12" s="2160">
        <f t="shared" ref="B12:O12" si="1">SUM(B8:B11)</f>
        <v>55</v>
      </c>
      <c r="C12" s="2160">
        <f t="shared" si="1"/>
        <v>0</v>
      </c>
      <c r="D12" s="2160">
        <f t="shared" si="1"/>
        <v>55</v>
      </c>
      <c r="E12" s="680">
        <f t="shared" si="1"/>
        <v>32</v>
      </c>
      <c r="F12" s="2161">
        <f t="shared" si="1"/>
        <v>0</v>
      </c>
      <c r="G12" s="2162">
        <f t="shared" si="1"/>
        <v>32</v>
      </c>
      <c r="H12" s="680">
        <f t="shared" si="1"/>
        <v>48</v>
      </c>
      <c r="I12" s="2161">
        <f t="shared" si="1"/>
        <v>0</v>
      </c>
      <c r="J12" s="2162">
        <f t="shared" si="1"/>
        <v>48</v>
      </c>
      <c r="K12" s="680">
        <f t="shared" si="1"/>
        <v>71</v>
      </c>
      <c r="L12" s="2161">
        <f t="shared" si="1"/>
        <v>2</v>
      </c>
      <c r="M12" s="2163">
        <f t="shared" si="1"/>
        <v>73</v>
      </c>
      <c r="N12" s="681">
        <f t="shared" si="1"/>
        <v>206</v>
      </c>
      <c r="O12" s="2164">
        <f t="shared" si="1"/>
        <v>2</v>
      </c>
      <c r="P12" s="2165">
        <f>SUM(N12:O12)</f>
        <v>208</v>
      </c>
    </row>
    <row r="13" spans="1:16" ht="27" customHeight="1" x14ac:dyDescent="0.2">
      <c r="A13" s="682" t="s">
        <v>23</v>
      </c>
      <c r="B13" s="683"/>
      <c r="C13" s="684"/>
      <c r="D13" s="685"/>
      <c r="E13" s="683"/>
      <c r="F13" s="684"/>
      <c r="G13" s="685"/>
      <c r="H13" s="683"/>
      <c r="I13" s="684"/>
      <c r="J13" s="685"/>
      <c r="K13" s="683"/>
      <c r="L13" s="684"/>
      <c r="M13" s="686"/>
      <c r="N13" s="683"/>
      <c r="O13" s="684"/>
      <c r="P13" s="685"/>
    </row>
    <row r="14" spans="1:16" ht="27" customHeight="1" x14ac:dyDescent="0.2">
      <c r="A14" s="2166" t="s">
        <v>11</v>
      </c>
      <c r="B14" s="2143"/>
      <c r="C14" s="2144"/>
      <c r="D14" s="2145"/>
      <c r="E14" s="2143"/>
      <c r="F14" s="2144"/>
      <c r="G14" s="2145"/>
      <c r="H14" s="2167"/>
      <c r="I14" s="2168"/>
      <c r="J14" s="2145"/>
      <c r="K14" s="2167"/>
      <c r="L14" s="2168"/>
      <c r="M14" s="2146"/>
      <c r="N14" s="2169"/>
      <c r="O14" s="2170"/>
      <c r="P14" s="2171"/>
    </row>
    <row r="15" spans="1:16" ht="26.25" customHeight="1" x14ac:dyDescent="0.2">
      <c r="A15" s="2142" t="s">
        <v>84</v>
      </c>
      <c r="B15" s="2143">
        <v>34</v>
      </c>
      <c r="C15" s="2144">
        <v>0</v>
      </c>
      <c r="D15" s="2145">
        <f>SUM(B15:C15)</f>
        <v>34</v>
      </c>
      <c r="E15" s="2143">
        <v>12</v>
      </c>
      <c r="F15" s="2144">
        <v>0</v>
      </c>
      <c r="G15" s="2145">
        <f>SUM(E15:F15)</f>
        <v>12</v>
      </c>
      <c r="H15" s="2143">
        <v>12</v>
      </c>
      <c r="I15" s="2144">
        <v>0</v>
      </c>
      <c r="J15" s="2145">
        <f>SUM(H15:I15)</f>
        <v>12</v>
      </c>
      <c r="K15" s="2143">
        <v>28</v>
      </c>
      <c r="L15" s="2144">
        <v>0</v>
      </c>
      <c r="M15" s="2146">
        <f>SUM(K15:L15)</f>
        <v>28</v>
      </c>
      <c r="N15" s="2147">
        <f>B15+E15+H15+K15</f>
        <v>86</v>
      </c>
      <c r="O15" s="2148">
        <f t="shared" ref="N15:O18" si="2">C15+F15+I15+L15</f>
        <v>0</v>
      </c>
      <c r="P15" s="2149">
        <f>SUM(N15:O15)</f>
        <v>86</v>
      </c>
    </row>
    <row r="16" spans="1:16" ht="30.75" customHeight="1" x14ac:dyDescent="0.2">
      <c r="A16" s="2150" t="s">
        <v>87</v>
      </c>
      <c r="B16" s="2143">
        <v>21</v>
      </c>
      <c r="C16" s="2144">
        <v>0</v>
      </c>
      <c r="D16" s="2145">
        <f>SUM(B16:C16)</f>
        <v>21</v>
      </c>
      <c r="E16" s="2143">
        <v>14</v>
      </c>
      <c r="F16" s="2144">
        <v>0</v>
      </c>
      <c r="G16" s="2145">
        <v>14</v>
      </c>
      <c r="H16" s="2143">
        <v>12</v>
      </c>
      <c r="I16" s="2144">
        <v>0</v>
      </c>
      <c r="J16" s="2145">
        <f>SUM(H16:I16)</f>
        <v>12</v>
      </c>
      <c r="K16" s="2143">
        <v>9</v>
      </c>
      <c r="L16" s="2144">
        <v>1</v>
      </c>
      <c r="M16" s="2146">
        <f>SUM(K16:L16)</f>
        <v>10</v>
      </c>
      <c r="N16" s="2147">
        <f t="shared" si="2"/>
        <v>56</v>
      </c>
      <c r="O16" s="2148">
        <f t="shared" si="2"/>
        <v>1</v>
      </c>
      <c r="P16" s="2149">
        <f>SUM(N16:O16)</f>
        <v>57</v>
      </c>
    </row>
    <row r="17" spans="1:16" ht="27.75" customHeight="1" x14ac:dyDescent="0.2">
      <c r="A17" s="2142" t="s">
        <v>88</v>
      </c>
      <c r="B17" s="2144">
        <v>0</v>
      </c>
      <c r="C17" s="2144">
        <v>0</v>
      </c>
      <c r="D17" s="2144">
        <f>SUM(B17:C17)</f>
        <v>0</v>
      </c>
      <c r="E17" s="2143">
        <v>6</v>
      </c>
      <c r="F17" s="2144">
        <v>0</v>
      </c>
      <c r="G17" s="2145">
        <v>6</v>
      </c>
      <c r="H17" s="2143">
        <v>10</v>
      </c>
      <c r="I17" s="2144">
        <v>0</v>
      </c>
      <c r="J17" s="2145">
        <f>SUM(H17:I17)</f>
        <v>10</v>
      </c>
      <c r="K17" s="2143">
        <v>26</v>
      </c>
      <c r="L17" s="2144">
        <v>1</v>
      </c>
      <c r="M17" s="2146">
        <f>SUM(K17:L17)</f>
        <v>27</v>
      </c>
      <c r="N17" s="2147">
        <f t="shared" si="2"/>
        <v>42</v>
      </c>
      <c r="O17" s="2148">
        <f t="shared" si="2"/>
        <v>1</v>
      </c>
      <c r="P17" s="2149">
        <f>SUM(N17:O17)</f>
        <v>43</v>
      </c>
    </row>
    <row r="18" spans="1:16" ht="27.75" customHeight="1" thickBot="1" x14ac:dyDescent="0.25">
      <c r="A18" s="2151" t="s">
        <v>308</v>
      </c>
      <c r="B18" s="2152">
        <v>0</v>
      </c>
      <c r="C18" s="2152">
        <v>0</v>
      </c>
      <c r="D18" s="2152">
        <f>SUM(B18:C18)</f>
        <v>0</v>
      </c>
      <c r="E18" s="2153">
        <v>0</v>
      </c>
      <c r="F18" s="2154">
        <v>0</v>
      </c>
      <c r="G18" s="2155">
        <f>SUM(E18:F18)</f>
        <v>0</v>
      </c>
      <c r="H18" s="2153">
        <v>13</v>
      </c>
      <c r="I18" s="2154">
        <v>0</v>
      </c>
      <c r="J18" s="2155">
        <f>SUM(H18:I18)</f>
        <v>13</v>
      </c>
      <c r="K18" s="2153">
        <v>7</v>
      </c>
      <c r="L18" s="2154">
        <v>0</v>
      </c>
      <c r="M18" s="2156">
        <f>SUM(K18:L18)</f>
        <v>7</v>
      </c>
      <c r="N18" s="2157">
        <f t="shared" si="2"/>
        <v>20</v>
      </c>
      <c r="O18" s="2158">
        <f t="shared" si="2"/>
        <v>0</v>
      </c>
      <c r="P18" s="2159">
        <f>SUM(N18:O18)</f>
        <v>20</v>
      </c>
    </row>
    <row r="19" spans="1:16" ht="21.75" customHeight="1" thickBot="1" x14ac:dyDescent="0.25">
      <c r="A19" s="556" t="s">
        <v>8</v>
      </c>
      <c r="B19" s="680">
        <f t="shared" ref="B19:P19" si="3">SUM(B15:B18)</f>
        <v>55</v>
      </c>
      <c r="C19" s="2161">
        <f t="shared" si="3"/>
        <v>0</v>
      </c>
      <c r="D19" s="2162">
        <f t="shared" si="3"/>
        <v>55</v>
      </c>
      <c r="E19" s="680">
        <f t="shared" si="3"/>
        <v>32</v>
      </c>
      <c r="F19" s="2161">
        <f t="shared" si="3"/>
        <v>0</v>
      </c>
      <c r="G19" s="2162">
        <f t="shared" si="3"/>
        <v>32</v>
      </c>
      <c r="H19" s="680">
        <f t="shared" si="3"/>
        <v>47</v>
      </c>
      <c r="I19" s="2161">
        <f t="shared" si="3"/>
        <v>0</v>
      </c>
      <c r="J19" s="2162">
        <f t="shared" si="3"/>
        <v>47</v>
      </c>
      <c r="K19" s="680">
        <f t="shared" si="3"/>
        <v>70</v>
      </c>
      <c r="L19" s="2161">
        <f t="shared" si="3"/>
        <v>2</v>
      </c>
      <c r="M19" s="2163">
        <f t="shared" si="3"/>
        <v>72</v>
      </c>
      <c r="N19" s="687">
        <f t="shared" si="3"/>
        <v>204</v>
      </c>
      <c r="O19" s="2172">
        <f t="shared" si="3"/>
        <v>2</v>
      </c>
      <c r="P19" s="2173">
        <f t="shared" si="3"/>
        <v>206</v>
      </c>
    </row>
    <row r="20" spans="1:16" ht="27.75" customHeight="1" x14ac:dyDescent="0.2">
      <c r="A20" s="2174" t="s">
        <v>25</v>
      </c>
      <c r="B20" s="2135"/>
      <c r="C20" s="2136"/>
      <c r="D20" s="2137"/>
      <c r="E20" s="2175"/>
      <c r="F20" s="2136"/>
      <c r="G20" s="2138"/>
      <c r="H20" s="2135"/>
      <c r="I20" s="2136"/>
      <c r="J20" s="2137"/>
      <c r="K20" s="2135"/>
      <c r="L20" s="2136"/>
      <c r="M20" s="2137"/>
      <c r="N20" s="688"/>
      <c r="O20" s="689"/>
      <c r="P20" s="690"/>
    </row>
    <row r="21" spans="1:16" ht="29.25" customHeight="1" x14ac:dyDescent="0.2">
      <c r="A21" s="2176" t="s">
        <v>84</v>
      </c>
      <c r="B21" s="2143">
        <v>0</v>
      </c>
      <c r="C21" s="2144">
        <v>0</v>
      </c>
      <c r="D21" s="2177">
        <v>0</v>
      </c>
      <c r="E21" s="2178">
        <v>0</v>
      </c>
      <c r="F21" s="2144">
        <v>0</v>
      </c>
      <c r="G21" s="2146">
        <v>0</v>
      </c>
      <c r="H21" s="2143">
        <v>0</v>
      </c>
      <c r="I21" s="2144">
        <v>0</v>
      </c>
      <c r="J21" s="2145">
        <f t="shared" ref="J21:M24" si="4">SUM(H21:I21)</f>
        <v>0</v>
      </c>
      <c r="K21" s="2146">
        <f t="shared" si="4"/>
        <v>0</v>
      </c>
      <c r="L21" s="2179">
        <f t="shared" si="4"/>
        <v>0</v>
      </c>
      <c r="M21" s="2180">
        <f t="shared" si="4"/>
        <v>0</v>
      </c>
      <c r="N21" s="2181">
        <f t="shared" ref="N21:O24" si="5">B21+E21+H21+K21</f>
        <v>0</v>
      </c>
      <c r="O21" s="2148">
        <f t="shared" si="5"/>
        <v>0</v>
      </c>
      <c r="P21" s="2149">
        <f t="shared" ref="P21:P27" si="6">SUM(N21:O21)</f>
        <v>0</v>
      </c>
    </row>
    <row r="22" spans="1:16" ht="31.5" customHeight="1" x14ac:dyDescent="0.2">
      <c r="A22" s="2182" t="s">
        <v>87</v>
      </c>
      <c r="B22" s="2143">
        <v>0</v>
      </c>
      <c r="C22" s="2144">
        <v>0</v>
      </c>
      <c r="D22" s="2177">
        <v>0</v>
      </c>
      <c r="E22" s="2178">
        <v>0</v>
      </c>
      <c r="F22" s="2144">
        <v>0</v>
      </c>
      <c r="G22" s="2146">
        <v>0</v>
      </c>
      <c r="H22" s="2143">
        <v>1</v>
      </c>
      <c r="I22" s="2144">
        <v>0</v>
      </c>
      <c r="J22" s="2145">
        <f t="shared" si="4"/>
        <v>1</v>
      </c>
      <c r="K22" s="2146">
        <v>0</v>
      </c>
      <c r="L22" s="2179">
        <v>0</v>
      </c>
      <c r="M22" s="2180">
        <v>0</v>
      </c>
      <c r="N22" s="2181">
        <f t="shared" si="5"/>
        <v>1</v>
      </c>
      <c r="O22" s="2148">
        <f t="shared" si="5"/>
        <v>0</v>
      </c>
      <c r="P22" s="2149">
        <f t="shared" si="6"/>
        <v>1</v>
      </c>
    </row>
    <row r="23" spans="1:16" ht="29.25" customHeight="1" x14ac:dyDescent="0.2">
      <c r="A23" s="2176" t="s">
        <v>88</v>
      </c>
      <c r="B23" s="2143">
        <v>0</v>
      </c>
      <c r="C23" s="2144">
        <v>0</v>
      </c>
      <c r="D23" s="2177">
        <v>0</v>
      </c>
      <c r="E23" s="2183">
        <v>0</v>
      </c>
      <c r="F23" s="2170">
        <v>0</v>
      </c>
      <c r="G23" s="2170">
        <v>0</v>
      </c>
      <c r="H23" s="2143">
        <v>0</v>
      </c>
      <c r="I23" s="2144">
        <v>0</v>
      </c>
      <c r="J23" s="2145">
        <f t="shared" si="4"/>
        <v>0</v>
      </c>
      <c r="K23" s="2146">
        <v>0</v>
      </c>
      <c r="L23" s="2179">
        <v>0</v>
      </c>
      <c r="M23" s="2180">
        <v>0</v>
      </c>
      <c r="N23" s="2181">
        <f t="shared" si="5"/>
        <v>0</v>
      </c>
      <c r="O23" s="2148">
        <f t="shared" si="5"/>
        <v>0</v>
      </c>
      <c r="P23" s="2149">
        <f t="shared" si="6"/>
        <v>0</v>
      </c>
    </row>
    <row r="24" spans="1:16" ht="30" customHeight="1" thickBot="1" x14ac:dyDescent="0.25">
      <c r="A24" s="2184" t="s">
        <v>308</v>
      </c>
      <c r="B24" s="2185">
        <v>0</v>
      </c>
      <c r="C24" s="2186">
        <v>0</v>
      </c>
      <c r="D24" s="2187">
        <v>0</v>
      </c>
      <c r="E24" s="2188">
        <v>0</v>
      </c>
      <c r="F24" s="2154">
        <v>0</v>
      </c>
      <c r="G24" s="2154">
        <v>0</v>
      </c>
      <c r="H24" s="2189">
        <v>0</v>
      </c>
      <c r="I24" s="2152">
        <v>0</v>
      </c>
      <c r="J24" s="2155">
        <f t="shared" si="4"/>
        <v>0</v>
      </c>
      <c r="K24" s="2156">
        <v>1</v>
      </c>
      <c r="L24" s="2190">
        <v>0</v>
      </c>
      <c r="M24" s="2191">
        <f t="shared" si="4"/>
        <v>1</v>
      </c>
      <c r="N24" s="2192">
        <f t="shared" si="5"/>
        <v>1</v>
      </c>
      <c r="O24" s="2158">
        <f t="shared" si="5"/>
        <v>0</v>
      </c>
      <c r="P24" s="2159">
        <f t="shared" si="6"/>
        <v>1</v>
      </c>
    </row>
    <row r="25" spans="1:16" ht="26.25" customHeight="1" thickBot="1" x14ac:dyDescent="0.25">
      <c r="A25" s="691" t="s">
        <v>13</v>
      </c>
      <c r="B25" s="2160">
        <v>0</v>
      </c>
      <c r="C25" s="2160">
        <v>0</v>
      </c>
      <c r="D25" s="2160">
        <v>0</v>
      </c>
      <c r="E25" s="680">
        <v>0</v>
      </c>
      <c r="F25" s="2193">
        <v>0</v>
      </c>
      <c r="G25" s="2163">
        <v>0</v>
      </c>
      <c r="H25" s="680">
        <f t="shared" ref="H25:O25" si="7">SUM(H21:H24)</f>
        <v>1</v>
      </c>
      <c r="I25" s="2161">
        <f t="shared" si="7"/>
        <v>0</v>
      </c>
      <c r="J25" s="2162">
        <f t="shared" si="7"/>
        <v>1</v>
      </c>
      <c r="K25" s="2163">
        <f t="shared" si="7"/>
        <v>1</v>
      </c>
      <c r="L25" s="2161">
        <f t="shared" si="7"/>
        <v>0</v>
      </c>
      <c r="M25" s="2194">
        <f t="shared" si="7"/>
        <v>1</v>
      </c>
      <c r="N25" s="2195">
        <f t="shared" si="7"/>
        <v>2</v>
      </c>
      <c r="O25" s="2196">
        <f t="shared" si="7"/>
        <v>0</v>
      </c>
      <c r="P25" s="2165">
        <f t="shared" si="6"/>
        <v>2</v>
      </c>
    </row>
    <row r="26" spans="1:16" ht="27.75" customHeight="1" thickBot="1" x14ac:dyDescent="0.25">
      <c r="A26" s="557" t="s">
        <v>10</v>
      </c>
      <c r="B26" s="680">
        <f t="shared" ref="B26:J26" si="8">B19</f>
        <v>55</v>
      </c>
      <c r="C26" s="2161">
        <f t="shared" si="8"/>
        <v>0</v>
      </c>
      <c r="D26" s="2162">
        <f t="shared" si="8"/>
        <v>55</v>
      </c>
      <c r="E26" s="680">
        <f t="shared" si="8"/>
        <v>32</v>
      </c>
      <c r="F26" s="2161">
        <f t="shared" si="8"/>
        <v>0</v>
      </c>
      <c r="G26" s="2162">
        <f t="shared" si="8"/>
        <v>32</v>
      </c>
      <c r="H26" s="680">
        <f t="shared" si="8"/>
        <v>47</v>
      </c>
      <c r="I26" s="2161">
        <f t="shared" si="8"/>
        <v>0</v>
      </c>
      <c r="J26" s="2162">
        <f t="shared" si="8"/>
        <v>47</v>
      </c>
      <c r="K26" s="680">
        <f>SUM(K19)</f>
        <v>70</v>
      </c>
      <c r="L26" s="2161">
        <f>SUM(L19)</f>
        <v>2</v>
      </c>
      <c r="M26" s="2162">
        <f>SUM(M19)</f>
        <v>72</v>
      </c>
      <c r="N26" s="2197">
        <f>B26+E26+H26+K26</f>
        <v>204</v>
      </c>
      <c r="O26" s="2161">
        <f>C26+F26+I26+L26</f>
        <v>2</v>
      </c>
      <c r="P26" s="2162">
        <f>SUM(N26:O26)</f>
        <v>206</v>
      </c>
    </row>
    <row r="27" spans="1:16" ht="29.25" customHeight="1" thickBot="1" x14ac:dyDescent="0.25">
      <c r="A27" s="557" t="s">
        <v>14</v>
      </c>
      <c r="B27" s="692">
        <f t="shared" ref="B27:J27" si="9">B25</f>
        <v>0</v>
      </c>
      <c r="C27" s="2198">
        <f t="shared" si="9"/>
        <v>0</v>
      </c>
      <c r="D27" s="2199">
        <f t="shared" si="9"/>
        <v>0</v>
      </c>
      <c r="E27" s="692">
        <f t="shared" si="9"/>
        <v>0</v>
      </c>
      <c r="F27" s="2198">
        <f t="shared" si="9"/>
        <v>0</v>
      </c>
      <c r="G27" s="2199">
        <f t="shared" si="9"/>
        <v>0</v>
      </c>
      <c r="H27" s="692">
        <f t="shared" si="9"/>
        <v>1</v>
      </c>
      <c r="I27" s="2198">
        <f t="shared" si="9"/>
        <v>0</v>
      </c>
      <c r="J27" s="2199">
        <f t="shared" si="9"/>
        <v>1</v>
      </c>
      <c r="K27" s="693">
        <v>1</v>
      </c>
      <c r="L27" s="2200">
        <v>0</v>
      </c>
      <c r="M27" s="2201">
        <v>1</v>
      </c>
      <c r="N27" s="2197">
        <f>B27+E27+H27+K27</f>
        <v>2</v>
      </c>
      <c r="O27" s="2161">
        <f>C27+F27+I27+L27</f>
        <v>0</v>
      </c>
      <c r="P27" s="2162">
        <f t="shared" si="6"/>
        <v>2</v>
      </c>
    </row>
    <row r="28" spans="1:16" ht="29.25" customHeight="1" thickBot="1" x14ac:dyDescent="0.25">
      <c r="A28" s="2209" t="s">
        <v>15</v>
      </c>
      <c r="B28" s="2210">
        <f>SUM(B26:B27)</f>
        <v>55</v>
      </c>
      <c r="C28" s="2211">
        <f>SUM(C26:C27)</f>
        <v>0</v>
      </c>
      <c r="D28" s="2211">
        <f>SUM(D26:D27)</f>
        <v>55</v>
      </c>
      <c r="E28" s="2210">
        <f t="shared" ref="E28:L28" si="10">SUM(E26:E27)</f>
        <v>32</v>
      </c>
      <c r="F28" s="2211">
        <f t="shared" si="10"/>
        <v>0</v>
      </c>
      <c r="G28" s="2212">
        <f t="shared" si="10"/>
        <v>32</v>
      </c>
      <c r="H28" s="2210">
        <f t="shared" si="10"/>
        <v>48</v>
      </c>
      <c r="I28" s="2211">
        <f t="shared" si="10"/>
        <v>0</v>
      </c>
      <c r="J28" s="2212">
        <f t="shared" si="10"/>
        <v>48</v>
      </c>
      <c r="K28" s="2210">
        <f t="shared" si="10"/>
        <v>71</v>
      </c>
      <c r="L28" s="2211">
        <f t="shared" si="10"/>
        <v>2</v>
      </c>
      <c r="M28" s="2212">
        <f>SUM(M26:M27)</f>
        <v>73</v>
      </c>
      <c r="N28" s="2213">
        <f>SUM(B28+E28+H28+K28)</f>
        <v>206</v>
      </c>
      <c r="O28" s="2211">
        <f>SUM(C28+F28+I28+L28)</f>
        <v>2</v>
      </c>
      <c r="P28" s="2212">
        <f>SUM(N28:O28)</f>
        <v>208</v>
      </c>
    </row>
    <row r="29" spans="1:16" ht="18.75" x14ac:dyDescent="0.2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">
      <c r="A31" s="4060"/>
      <c r="B31" s="4060"/>
      <c r="C31" s="4060"/>
      <c r="D31" s="4060"/>
      <c r="E31" s="4060"/>
      <c r="F31" s="4060"/>
      <c r="G31" s="4060"/>
      <c r="H31" s="153"/>
      <c r="I31" s="153"/>
      <c r="J31" s="153"/>
      <c r="K31" s="154"/>
      <c r="L31" s="153"/>
      <c r="M31" s="153"/>
      <c r="N31" s="153"/>
      <c r="O31" s="153"/>
      <c r="P31" s="15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G19" sqref="G19"/>
    </sheetView>
  </sheetViews>
  <sheetFormatPr defaultRowHeight="18.75" x14ac:dyDescent="0.3"/>
  <cols>
    <col min="1" max="1" width="67" style="106" bestFit="1" customWidth="1"/>
    <col min="2" max="2" width="17.140625" style="106" customWidth="1"/>
    <col min="3" max="3" width="18.85546875" style="106" customWidth="1"/>
    <col min="4" max="4" width="16" style="106" customWidth="1"/>
    <col min="5" max="5" width="18.28515625" style="106" customWidth="1"/>
    <col min="6" max="6" width="17.140625" style="106" customWidth="1"/>
    <col min="7" max="7" width="14.140625" style="106" customWidth="1"/>
    <col min="8" max="8" width="18.28515625" style="106" customWidth="1"/>
    <col min="9" max="9" width="16.85546875" style="106" customWidth="1"/>
    <col min="10" max="10" width="11.28515625" style="106" customWidth="1"/>
    <col min="11" max="11" width="16.85546875" style="106" customWidth="1"/>
    <col min="12" max="12" width="17.42578125" style="106" customWidth="1"/>
    <col min="13" max="13" width="11.28515625" style="106" customWidth="1"/>
    <col min="14" max="14" width="16" style="106" customWidth="1"/>
    <col min="15" max="15" width="18.5703125" style="106" customWidth="1"/>
    <col min="16" max="16" width="11.28515625" style="106" customWidth="1"/>
    <col min="17" max="17" width="18.28515625" style="106" customWidth="1"/>
    <col min="18" max="18" width="17.42578125" style="106" customWidth="1"/>
    <col min="19" max="19" width="11.42578125" style="106" customWidth="1"/>
    <col min="20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28515625" style="106" customWidth="1"/>
    <col min="270" max="270" width="18.28515625" style="106" customWidth="1"/>
    <col min="271" max="271" width="14.5703125" style="106" customWidth="1"/>
    <col min="272" max="272" width="11.28515625" style="106" customWidth="1"/>
    <col min="273" max="273" width="18.28515625" style="106" customWidth="1"/>
    <col min="274" max="274" width="14.5703125" style="106" customWidth="1"/>
    <col min="275" max="275" width="11.42578125" style="106" customWidth="1"/>
    <col min="276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28515625" style="106" customWidth="1"/>
    <col min="526" max="526" width="18.28515625" style="106" customWidth="1"/>
    <col min="527" max="527" width="14.5703125" style="106" customWidth="1"/>
    <col min="528" max="528" width="11.28515625" style="106" customWidth="1"/>
    <col min="529" max="529" width="18.28515625" style="106" customWidth="1"/>
    <col min="530" max="530" width="14.5703125" style="106" customWidth="1"/>
    <col min="531" max="531" width="11.42578125" style="106" customWidth="1"/>
    <col min="532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28515625" style="106" customWidth="1"/>
    <col min="782" max="782" width="18.28515625" style="106" customWidth="1"/>
    <col min="783" max="783" width="14.5703125" style="106" customWidth="1"/>
    <col min="784" max="784" width="11.28515625" style="106" customWidth="1"/>
    <col min="785" max="785" width="18.28515625" style="106" customWidth="1"/>
    <col min="786" max="786" width="14.5703125" style="106" customWidth="1"/>
    <col min="787" max="787" width="11.42578125" style="106" customWidth="1"/>
    <col min="788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28515625" style="106" customWidth="1"/>
    <col min="1038" max="1038" width="18.28515625" style="106" customWidth="1"/>
    <col min="1039" max="1039" width="14.5703125" style="106" customWidth="1"/>
    <col min="1040" max="1040" width="11.28515625" style="106" customWidth="1"/>
    <col min="1041" max="1041" width="18.28515625" style="106" customWidth="1"/>
    <col min="1042" max="1042" width="14.5703125" style="106" customWidth="1"/>
    <col min="1043" max="1043" width="11.42578125" style="106" customWidth="1"/>
    <col min="1044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28515625" style="106" customWidth="1"/>
    <col min="1294" max="1294" width="18.28515625" style="106" customWidth="1"/>
    <col min="1295" max="1295" width="14.5703125" style="106" customWidth="1"/>
    <col min="1296" max="1296" width="11.28515625" style="106" customWidth="1"/>
    <col min="1297" max="1297" width="18.28515625" style="106" customWidth="1"/>
    <col min="1298" max="1298" width="14.5703125" style="106" customWidth="1"/>
    <col min="1299" max="1299" width="11.42578125" style="106" customWidth="1"/>
    <col min="1300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28515625" style="106" customWidth="1"/>
    <col min="1550" max="1550" width="18.28515625" style="106" customWidth="1"/>
    <col min="1551" max="1551" width="14.5703125" style="106" customWidth="1"/>
    <col min="1552" max="1552" width="11.28515625" style="106" customWidth="1"/>
    <col min="1553" max="1553" width="18.28515625" style="106" customWidth="1"/>
    <col min="1554" max="1554" width="14.5703125" style="106" customWidth="1"/>
    <col min="1555" max="1555" width="11.42578125" style="106" customWidth="1"/>
    <col min="1556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28515625" style="106" customWidth="1"/>
    <col min="1806" max="1806" width="18.28515625" style="106" customWidth="1"/>
    <col min="1807" max="1807" width="14.5703125" style="106" customWidth="1"/>
    <col min="1808" max="1808" width="11.28515625" style="106" customWidth="1"/>
    <col min="1809" max="1809" width="18.28515625" style="106" customWidth="1"/>
    <col min="1810" max="1810" width="14.5703125" style="106" customWidth="1"/>
    <col min="1811" max="1811" width="11.42578125" style="106" customWidth="1"/>
    <col min="1812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28515625" style="106" customWidth="1"/>
    <col min="2062" max="2062" width="18.28515625" style="106" customWidth="1"/>
    <col min="2063" max="2063" width="14.5703125" style="106" customWidth="1"/>
    <col min="2064" max="2064" width="11.28515625" style="106" customWidth="1"/>
    <col min="2065" max="2065" width="18.28515625" style="106" customWidth="1"/>
    <col min="2066" max="2066" width="14.5703125" style="106" customWidth="1"/>
    <col min="2067" max="2067" width="11.42578125" style="106" customWidth="1"/>
    <col min="2068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28515625" style="106" customWidth="1"/>
    <col min="2318" max="2318" width="18.28515625" style="106" customWidth="1"/>
    <col min="2319" max="2319" width="14.5703125" style="106" customWidth="1"/>
    <col min="2320" max="2320" width="11.28515625" style="106" customWidth="1"/>
    <col min="2321" max="2321" width="18.28515625" style="106" customWidth="1"/>
    <col min="2322" max="2322" width="14.5703125" style="106" customWidth="1"/>
    <col min="2323" max="2323" width="11.42578125" style="106" customWidth="1"/>
    <col min="2324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28515625" style="106" customWidth="1"/>
    <col min="2574" max="2574" width="18.28515625" style="106" customWidth="1"/>
    <col min="2575" max="2575" width="14.5703125" style="106" customWidth="1"/>
    <col min="2576" max="2576" width="11.28515625" style="106" customWidth="1"/>
    <col min="2577" max="2577" width="18.28515625" style="106" customWidth="1"/>
    <col min="2578" max="2578" width="14.5703125" style="106" customWidth="1"/>
    <col min="2579" max="2579" width="11.42578125" style="106" customWidth="1"/>
    <col min="2580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28515625" style="106" customWidth="1"/>
    <col min="2830" max="2830" width="18.28515625" style="106" customWidth="1"/>
    <col min="2831" max="2831" width="14.5703125" style="106" customWidth="1"/>
    <col min="2832" max="2832" width="11.28515625" style="106" customWidth="1"/>
    <col min="2833" max="2833" width="18.28515625" style="106" customWidth="1"/>
    <col min="2834" max="2834" width="14.5703125" style="106" customWidth="1"/>
    <col min="2835" max="2835" width="11.42578125" style="106" customWidth="1"/>
    <col min="2836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28515625" style="106" customWidth="1"/>
    <col min="3086" max="3086" width="18.28515625" style="106" customWidth="1"/>
    <col min="3087" max="3087" width="14.5703125" style="106" customWidth="1"/>
    <col min="3088" max="3088" width="11.28515625" style="106" customWidth="1"/>
    <col min="3089" max="3089" width="18.28515625" style="106" customWidth="1"/>
    <col min="3090" max="3090" width="14.5703125" style="106" customWidth="1"/>
    <col min="3091" max="3091" width="11.42578125" style="106" customWidth="1"/>
    <col min="3092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28515625" style="106" customWidth="1"/>
    <col min="3342" max="3342" width="18.28515625" style="106" customWidth="1"/>
    <col min="3343" max="3343" width="14.5703125" style="106" customWidth="1"/>
    <col min="3344" max="3344" width="11.28515625" style="106" customWidth="1"/>
    <col min="3345" max="3345" width="18.28515625" style="106" customWidth="1"/>
    <col min="3346" max="3346" width="14.5703125" style="106" customWidth="1"/>
    <col min="3347" max="3347" width="11.42578125" style="106" customWidth="1"/>
    <col min="3348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28515625" style="106" customWidth="1"/>
    <col min="3598" max="3598" width="18.28515625" style="106" customWidth="1"/>
    <col min="3599" max="3599" width="14.5703125" style="106" customWidth="1"/>
    <col min="3600" max="3600" width="11.28515625" style="106" customWidth="1"/>
    <col min="3601" max="3601" width="18.28515625" style="106" customWidth="1"/>
    <col min="3602" max="3602" width="14.5703125" style="106" customWidth="1"/>
    <col min="3603" max="3603" width="11.42578125" style="106" customWidth="1"/>
    <col min="3604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28515625" style="106" customWidth="1"/>
    <col min="3854" max="3854" width="18.28515625" style="106" customWidth="1"/>
    <col min="3855" max="3855" width="14.5703125" style="106" customWidth="1"/>
    <col min="3856" max="3856" width="11.28515625" style="106" customWidth="1"/>
    <col min="3857" max="3857" width="18.28515625" style="106" customWidth="1"/>
    <col min="3858" max="3858" width="14.5703125" style="106" customWidth="1"/>
    <col min="3859" max="3859" width="11.42578125" style="106" customWidth="1"/>
    <col min="3860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28515625" style="106" customWidth="1"/>
    <col min="4110" max="4110" width="18.28515625" style="106" customWidth="1"/>
    <col min="4111" max="4111" width="14.5703125" style="106" customWidth="1"/>
    <col min="4112" max="4112" width="11.28515625" style="106" customWidth="1"/>
    <col min="4113" max="4113" width="18.28515625" style="106" customWidth="1"/>
    <col min="4114" max="4114" width="14.5703125" style="106" customWidth="1"/>
    <col min="4115" max="4115" width="11.42578125" style="106" customWidth="1"/>
    <col min="4116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28515625" style="106" customWidth="1"/>
    <col min="4366" max="4366" width="18.28515625" style="106" customWidth="1"/>
    <col min="4367" max="4367" width="14.5703125" style="106" customWidth="1"/>
    <col min="4368" max="4368" width="11.28515625" style="106" customWidth="1"/>
    <col min="4369" max="4369" width="18.28515625" style="106" customWidth="1"/>
    <col min="4370" max="4370" width="14.5703125" style="106" customWidth="1"/>
    <col min="4371" max="4371" width="11.42578125" style="106" customWidth="1"/>
    <col min="4372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28515625" style="106" customWidth="1"/>
    <col min="4622" max="4622" width="18.28515625" style="106" customWidth="1"/>
    <col min="4623" max="4623" width="14.5703125" style="106" customWidth="1"/>
    <col min="4624" max="4624" width="11.28515625" style="106" customWidth="1"/>
    <col min="4625" max="4625" width="18.28515625" style="106" customWidth="1"/>
    <col min="4626" max="4626" width="14.5703125" style="106" customWidth="1"/>
    <col min="4627" max="4627" width="11.42578125" style="106" customWidth="1"/>
    <col min="4628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28515625" style="106" customWidth="1"/>
    <col min="4878" max="4878" width="18.28515625" style="106" customWidth="1"/>
    <col min="4879" max="4879" width="14.5703125" style="106" customWidth="1"/>
    <col min="4880" max="4880" width="11.28515625" style="106" customWidth="1"/>
    <col min="4881" max="4881" width="18.28515625" style="106" customWidth="1"/>
    <col min="4882" max="4882" width="14.5703125" style="106" customWidth="1"/>
    <col min="4883" max="4883" width="11.42578125" style="106" customWidth="1"/>
    <col min="4884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28515625" style="106" customWidth="1"/>
    <col min="5134" max="5134" width="18.28515625" style="106" customWidth="1"/>
    <col min="5135" max="5135" width="14.5703125" style="106" customWidth="1"/>
    <col min="5136" max="5136" width="11.28515625" style="106" customWidth="1"/>
    <col min="5137" max="5137" width="18.28515625" style="106" customWidth="1"/>
    <col min="5138" max="5138" width="14.5703125" style="106" customWidth="1"/>
    <col min="5139" max="5139" width="11.42578125" style="106" customWidth="1"/>
    <col min="5140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28515625" style="106" customWidth="1"/>
    <col min="5390" max="5390" width="18.28515625" style="106" customWidth="1"/>
    <col min="5391" max="5391" width="14.5703125" style="106" customWidth="1"/>
    <col min="5392" max="5392" width="11.28515625" style="106" customWidth="1"/>
    <col min="5393" max="5393" width="18.28515625" style="106" customWidth="1"/>
    <col min="5394" max="5394" width="14.5703125" style="106" customWidth="1"/>
    <col min="5395" max="5395" width="11.42578125" style="106" customWidth="1"/>
    <col min="5396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28515625" style="106" customWidth="1"/>
    <col min="5646" max="5646" width="18.28515625" style="106" customWidth="1"/>
    <col min="5647" max="5647" width="14.5703125" style="106" customWidth="1"/>
    <col min="5648" max="5648" width="11.28515625" style="106" customWidth="1"/>
    <col min="5649" max="5649" width="18.28515625" style="106" customWidth="1"/>
    <col min="5650" max="5650" width="14.5703125" style="106" customWidth="1"/>
    <col min="5651" max="5651" width="11.42578125" style="106" customWidth="1"/>
    <col min="5652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28515625" style="106" customWidth="1"/>
    <col min="5902" max="5902" width="18.28515625" style="106" customWidth="1"/>
    <col min="5903" max="5903" width="14.5703125" style="106" customWidth="1"/>
    <col min="5904" max="5904" width="11.28515625" style="106" customWidth="1"/>
    <col min="5905" max="5905" width="18.28515625" style="106" customWidth="1"/>
    <col min="5906" max="5906" width="14.5703125" style="106" customWidth="1"/>
    <col min="5907" max="5907" width="11.42578125" style="106" customWidth="1"/>
    <col min="5908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28515625" style="106" customWidth="1"/>
    <col min="6158" max="6158" width="18.28515625" style="106" customWidth="1"/>
    <col min="6159" max="6159" width="14.5703125" style="106" customWidth="1"/>
    <col min="6160" max="6160" width="11.28515625" style="106" customWidth="1"/>
    <col min="6161" max="6161" width="18.28515625" style="106" customWidth="1"/>
    <col min="6162" max="6162" width="14.5703125" style="106" customWidth="1"/>
    <col min="6163" max="6163" width="11.42578125" style="106" customWidth="1"/>
    <col min="6164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28515625" style="106" customWidth="1"/>
    <col min="6414" max="6414" width="18.28515625" style="106" customWidth="1"/>
    <col min="6415" max="6415" width="14.5703125" style="106" customWidth="1"/>
    <col min="6416" max="6416" width="11.28515625" style="106" customWidth="1"/>
    <col min="6417" max="6417" width="18.28515625" style="106" customWidth="1"/>
    <col min="6418" max="6418" width="14.5703125" style="106" customWidth="1"/>
    <col min="6419" max="6419" width="11.42578125" style="106" customWidth="1"/>
    <col min="6420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28515625" style="106" customWidth="1"/>
    <col min="6670" max="6670" width="18.28515625" style="106" customWidth="1"/>
    <col min="6671" max="6671" width="14.5703125" style="106" customWidth="1"/>
    <col min="6672" max="6672" width="11.28515625" style="106" customWidth="1"/>
    <col min="6673" max="6673" width="18.28515625" style="106" customWidth="1"/>
    <col min="6674" max="6674" width="14.5703125" style="106" customWidth="1"/>
    <col min="6675" max="6675" width="11.42578125" style="106" customWidth="1"/>
    <col min="6676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28515625" style="106" customWidth="1"/>
    <col min="6926" max="6926" width="18.28515625" style="106" customWidth="1"/>
    <col min="6927" max="6927" width="14.5703125" style="106" customWidth="1"/>
    <col min="6928" max="6928" width="11.28515625" style="106" customWidth="1"/>
    <col min="6929" max="6929" width="18.28515625" style="106" customWidth="1"/>
    <col min="6930" max="6930" width="14.5703125" style="106" customWidth="1"/>
    <col min="6931" max="6931" width="11.42578125" style="106" customWidth="1"/>
    <col min="6932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28515625" style="106" customWidth="1"/>
    <col min="7182" max="7182" width="18.28515625" style="106" customWidth="1"/>
    <col min="7183" max="7183" width="14.5703125" style="106" customWidth="1"/>
    <col min="7184" max="7184" width="11.28515625" style="106" customWidth="1"/>
    <col min="7185" max="7185" width="18.28515625" style="106" customWidth="1"/>
    <col min="7186" max="7186" width="14.5703125" style="106" customWidth="1"/>
    <col min="7187" max="7187" width="11.42578125" style="106" customWidth="1"/>
    <col min="7188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28515625" style="106" customWidth="1"/>
    <col min="7438" max="7438" width="18.28515625" style="106" customWidth="1"/>
    <col min="7439" max="7439" width="14.5703125" style="106" customWidth="1"/>
    <col min="7440" max="7440" width="11.28515625" style="106" customWidth="1"/>
    <col min="7441" max="7441" width="18.28515625" style="106" customWidth="1"/>
    <col min="7442" max="7442" width="14.5703125" style="106" customWidth="1"/>
    <col min="7443" max="7443" width="11.42578125" style="106" customWidth="1"/>
    <col min="7444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28515625" style="106" customWidth="1"/>
    <col min="7694" max="7694" width="18.28515625" style="106" customWidth="1"/>
    <col min="7695" max="7695" width="14.5703125" style="106" customWidth="1"/>
    <col min="7696" max="7696" width="11.28515625" style="106" customWidth="1"/>
    <col min="7697" max="7697" width="18.28515625" style="106" customWidth="1"/>
    <col min="7698" max="7698" width="14.5703125" style="106" customWidth="1"/>
    <col min="7699" max="7699" width="11.42578125" style="106" customWidth="1"/>
    <col min="7700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28515625" style="106" customWidth="1"/>
    <col min="7950" max="7950" width="18.28515625" style="106" customWidth="1"/>
    <col min="7951" max="7951" width="14.5703125" style="106" customWidth="1"/>
    <col min="7952" max="7952" width="11.28515625" style="106" customWidth="1"/>
    <col min="7953" max="7953" width="18.28515625" style="106" customWidth="1"/>
    <col min="7954" max="7954" width="14.5703125" style="106" customWidth="1"/>
    <col min="7955" max="7955" width="11.42578125" style="106" customWidth="1"/>
    <col min="7956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28515625" style="106" customWidth="1"/>
    <col min="8206" max="8206" width="18.28515625" style="106" customWidth="1"/>
    <col min="8207" max="8207" width="14.5703125" style="106" customWidth="1"/>
    <col min="8208" max="8208" width="11.28515625" style="106" customWidth="1"/>
    <col min="8209" max="8209" width="18.28515625" style="106" customWidth="1"/>
    <col min="8210" max="8210" width="14.5703125" style="106" customWidth="1"/>
    <col min="8211" max="8211" width="11.42578125" style="106" customWidth="1"/>
    <col min="8212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28515625" style="106" customWidth="1"/>
    <col min="8462" max="8462" width="18.28515625" style="106" customWidth="1"/>
    <col min="8463" max="8463" width="14.5703125" style="106" customWidth="1"/>
    <col min="8464" max="8464" width="11.28515625" style="106" customWidth="1"/>
    <col min="8465" max="8465" width="18.28515625" style="106" customWidth="1"/>
    <col min="8466" max="8466" width="14.5703125" style="106" customWidth="1"/>
    <col min="8467" max="8467" width="11.42578125" style="106" customWidth="1"/>
    <col min="8468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28515625" style="106" customWidth="1"/>
    <col min="8718" max="8718" width="18.28515625" style="106" customWidth="1"/>
    <col min="8719" max="8719" width="14.5703125" style="106" customWidth="1"/>
    <col min="8720" max="8720" width="11.28515625" style="106" customWidth="1"/>
    <col min="8721" max="8721" width="18.28515625" style="106" customWidth="1"/>
    <col min="8722" max="8722" width="14.5703125" style="106" customWidth="1"/>
    <col min="8723" max="8723" width="11.42578125" style="106" customWidth="1"/>
    <col min="8724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28515625" style="106" customWidth="1"/>
    <col min="8974" max="8974" width="18.28515625" style="106" customWidth="1"/>
    <col min="8975" max="8975" width="14.5703125" style="106" customWidth="1"/>
    <col min="8976" max="8976" width="11.28515625" style="106" customWidth="1"/>
    <col min="8977" max="8977" width="18.28515625" style="106" customWidth="1"/>
    <col min="8978" max="8978" width="14.5703125" style="106" customWidth="1"/>
    <col min="8979" max="8979" width="11.42578125" style="106" customWidth="1"/>
    <col min="8980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28515625" style="106" customWidth="1"/>
    <col min="9230" max="9230" width="18.28515625" style="106" customWidth="1"/>
    <col min="9231" max="9231" width="14.5703125" style="106" customWidth="1"/>
    <col min="9232" max="9232" width="11.28515625" style="106" customWidth="1"/>
    <col min="9233" max="9233" width="18.28515625" style="106" customWidth="1"/>
    <col min="9234" max="9234" width="14.5703125" style="106" customWidth="1"/>
    <col min="9235" max="9235" width="11.42578125" style="106" customWidth="1"/>
    <col min="9236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28515625" style="106" customWidth="1"/>
    <col min="9486" max="9486" width="18.28515625" style="106" customWidth="1"/>
    <col min="9487" max="9487" width="14.5703125" style="106" customWidth="1"/>
    <col min="9488" max="9488" width="11.28515625" style="106" customWidth="1"/>
    <col min="9489" max="9489" width="18.28515625" style="106" customWidth="1"/>
    <col min="9490" max="9490" width="14.5703125" style="106" customWidth="1"/>
    <col min="9491" max="9491" width="11.42578125" style="106" customWidth="1"/>
    <col min="9492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28515625" style="106" customWidth="1"/>
    <col min="9742" max="9742" width="18.28515625" style="106" customWidth="1"/>
    <col min="9743" max="9743" width="14.5703125" style="106" customWidth="1"/>
    <col min="9744" max="9744" width="11.28515625" style="106" customWidth="1"/>
    <col min="9745" max="9745" width="18.28515625" style="106" customWidth="1"/>
    <col min="9746" max="9746" width="14.5703125" style="106" customWidth="1"/>
    <col min="9747" max="9747" width="11.42578125" style="106" customWidth="1"/>
    <col min="9748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28515625" style="106" customWidth="1"/>
    <col min="9998" max="9998" width="18.28515625" style="106" customWidth="1"/>
    <col min="9999" max="9999" width="14.5703125" style="106" customWidth="1"/>
    <col min="10000" max="10000" width="11.28515625" style="106" customWidth="1"/>
    <col min="10001" max="10001" width="18.28515625" style="106" customWidth="1"/>
    <col min="10002" max="10002" width="14.5703125" style="106" customWidth="1"/>
    <col min="10003" max="10003" width="11.42578125" style="106" customWidth="1"/>
    <col min="10004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28515625" style="106" customWidth="1"/>
    <col min="10254" max="10254" width="18.28515625" style="106" customWidth="1"/>
    <col min="10255" max="10255" width="14.5703125" style="106" customWidth="1"/>
    <col min="10256" max="10256" width="11.28515625" style="106" customWidth="1"/>
    <col min="10257" max="10257" width="18.28515625" style="106" customWidth="1"/>
    <col min="10258" max="10258" width="14.5703125" style="106" customWidth="1"/>
    <col min="10259" max="10259" width="11.42578125" style="106" customWidth="1"/>
    <col min="10260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28515625" style="106" customWidth="1"/>
    <col min="10510" max="10510" width="18.28515625" style="106" customWidth="1"/>
    <col min="10511" max="10511" width="14.5703125" style="106" customWidth="1"/>
    <col min="10512" max="10512" width="11.28515625" style="106" customWidth="1"/>
    <col min="10513" max="10513" width="18.28515625" style="106" customWidth="1"/>
    <col min="10514" max="10514" width="14.5703125" style="106" customWidth="1"/>
    <col min="10515" max="10515" width="11.42578125" style="106" customWidth="1"/>
    <col min="10516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28515625" style="106" customWidth="1"/>
    <col min="10766" max="10766" width="18.28515625" style="106" customWidth="1"/>
    <col min="10767" max="10767" width="14.5703125" style="106" customWidth="1"/>
    <col min="10768" max="10768" width="11.28515625" style="106" customWidth="1"/>
    <col min="10769" max="10769" width="18.28515625" style="106" customWidth="1"/>
    <col min="10770" max="10770" width="14.5703125" style="106" customWidth="1"/>
    <col min="10771" max="10771" width="11.42578125" style="106" customWidth="1"/>
    <col min="10772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28515625" style="106" customWidth="1"/>
    <col min="11022" max="11022" width="18.28515625" style="106" customWidth="1"/>
    <col min="11023" max="11023" width="14.5703125" style="106" customWidth="1"/>
    <col min="11024" max="11024" width="11.28515625" style="106" customWidth="1"/>
    <col min="11025" max="11025" width="18.28515625" style="106" customWidth="1"/>
    <col min="11026" max="11026" width="14.5703125" style="106" customWidth="1"/>
    <col min="11027" max="11027" width="11.42578125" style="106" customWidth="1"/>
    <col min="11028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28515625" style="106" customWidth="1"/>
    <col min="11278" max="11278" width="18.28515625" style="106" customWidth="1"/>
    <col min="11279" max="11279" width="14.5703125" style="106" customWidth="1"/>
    <col min="11280" max="11280" width="11.28515625" style="106" customWidth="1"/>
    <col min="11281" max="11281" width="18.28515625" style="106" customWidth="1"/>
    <col min="11282" max="11282" width="14.5703125" style="106" customWidth="1"/>
    <col min="11283" max="11283" width="11.42578125" style="106" customWidth="1"/>
    <col min="11284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28515625" style="106" customWidth="1"/>
    <col min="11534" max="11534" width="18.28515625" style="106" customWidth="1"/>
    <col min="11535" max="11535" width="14.5703125" style="106" customWidth="1"/>
    <col min="11536" max="11536" width="11.28515625" style="106" customWidth="1"/>
    <col min="11537" max="11537" width="18.28515625" style="106" customWidth="1"/>
    <col min="11538" max="11538" width="14.5703125" style="106" customWidth="1"/>
    <col min="11539" max="11539" width="11.42578125" style="106" customWidth="1"/>
    <col min="11540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28515625" style="106" customWidth="1"/>
    <col min="11790" max="11790" width="18.28515625" style="106" customWidth="1"/>
    <col min="11791" max="11791" width="14.5703125" style="106" customWidth="1"/>
    <col min="11792" max="11792" width="11.28515625" style="106" customWidth="1"/>
    <col min="11793" max="11793" width="18.28515625" style="106" customWidth="1"/>
    <col min="11794" max="11794" width="14.5703125" style="106" customWidth="1"/>
    <col min="11795" max="11795" width="11.42578125" style="106" customWidth="1"/>
    <col min="11796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28515625" style="106" customWidth="1"/>
    <col min="12046" max="12046" width="18.28515625" style="106" customWidth="1"/>
    <col min="12047" max="12047" width="14.5703125" style="106" customWidth="1"/>
    <col min="12048" max="12048" width="11.28515625" style="106" customWidth="1"/>
    <col min="12049" max="12049" width="18.28515625" style="106" customWidth="1"/>
    <col min="12050" max="12050" width="14.5703125" style="106" customWidth="1"/>
    <col min="12051" max="12051" width="11.42578125" style="106" customWidth="1"/>
    <col min="12052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28515625" style="106" customWidth="1"/>
    <col min="12302" max="12302" width="18.28515625" style="106" customWidth="1"/>
    <col min="12303" max="12303" width="14.5703125" style="106" customWidth="1"/>
    <col min="12304" max="12304" width="11.28515625" style="106" customWidth="1"/>
    <col min="12305" max="12305" width="18.28515625" style="106" customWidth="1"/>
    <col min="12306" max="12306" width="14.5703125" style="106" customWidth="1"/>
    <col min="12307" max="12307" width="11.42578125" style="106" customWidth="1"/>
    <col min="12308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28515625" style="106" customWidth="1"/>
    <col min="12558" max="12558" width="18.28515625" style="106" customWidth="1"/>
    <col min="12559" max="12559" width="14.5703125" style="106" customWidth="1"/>
    <col min="12560" max="12560" width="11.28515625" style="106" customWidth="1"/>
    <col min="12561" max="12561" width="18.28515625" style="106" customWidth="1"/>
    <col min="12562" max="12562" width="14.5703125" style="106" customWidth="1"/>
    <col min="12563" max="12563" width="11.42578125" style="106" customWidth="1"/>
    <col min="12564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28515625" style="106" customWidth="1"/>
    <col min="12814" max="12814" width="18.28515625" style="106" customWidth="1"/>
    <col min="12815" max="12815" width="14.5703125" style="106" customWidth="1"/>
    <col min="12816" max="12816" width="11.28515625" style="106" customWidth="1"/>
    <col min="12817" max="12817" width="18.28515625" style="106" customWidth="1"/>
    <col min="12818" max="12818" width="14.5703125" style="106" customWidth="1"/>
    <col min="12819" max="12819" width="11.42578125" style="106" customWidth="1"/>
    <col min="12820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28515625" style="106" customWidth="1"/>
    <col min="13070" max="13070" width="18.28515625" style="106" customWidth="1"/>
    <col min="13071" max="13071" width="14.5703125" style="106" customWidth="1"/>
    <col min="13072" max="13072" width="11.28515625" style="106" customWidth="1"/>
    <col min="13073" max="13073" width="18.28515625" style="106" customWidth="1"/>
    <col min="13074" max="13074" width="14.5703125" style="106" customWidth="1"/>
    <col min="13075" max="13075" width="11.42578125" style="106" customWidth="1"/>
    <col min="13076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28515625" style="106" customWidth="1"/>
    <col min="13326" max="13326" width="18.28515625" style="106" customWidth="1"/>
    <col min="13327" max="13327" width="14.5703125" style="106" customWidth="1"/>
    <col min="13328" max="13328" width="11.28515625" style="106" customWidth="1"/>
    <col min="13329" max="13329" width="18.28515625" style="106" customWidth="1"/>
    <col min="13330" max="13330" width="14.5703125" style="106" customWidth="1"/>
    <col min="13331" max="13331" width="11.42578125" style="106" customWidth="1"/>
    <col min="13332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28515625" style="106" customWidth="1"/>
    <col min="13582" max="13582" width="18.28515625" style="106" customWidth="1"/>
    <col min="13583" max="13583" width="14.5703125" style="106" customWidth="1"/>
    <col min="13584" max="13584" width="11.28515625" style="106" customWidth="1"/>
    <col min="13585" max="13585" width="18.28515625" style="106" customWidth="1"/>
    <col min="13586" max="13586" width="14.5703125" style="106" customWidth="1"/>
    <col min="13587" max="13587" width="11.42578125" style="106" customWidth="1"/>
    <col min="13588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28515625" style="106" customWidth="1"/>
    <col min="13838" max="13838" width="18.28515625" style="106" customWidth="1"/>
    <col min="13839" max="13839" width="14.5703125" style="106" customWidth="1"/>
    <col min="13840" max="13840" width="11.28515625" style="106" customWidth="1"/>
    <col min="13841" max="13841" width="18.28515625" style="106" customWidth="1"/>
    <col min="13842" max="13842" width="14.5703125" style="106" customWidth="1"/>
    <col min="13843" max="13843" width="11.42578125" style="106" customWidth="1"/>
    <col min="13844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28515625" style="106" customWidth="1"/>
    <col min="14094" max="14094" width="18.28515625" style="106" customWidth="1"/>
    <col min="14095" max="14095" width="14.5703125" style="106" customWidth="1"/>
    <col min="14096" max="14096" width="11.28515625" style="106" customWidth="1"/>
    <col min="14097" max="14097" width="18.28515625" style="106" customWidth="1"/>
    <col min="14098" max="14098" width="14.5703125" style="106" customWidth="1"/>
    <col min="14099" max="14099" width="11.42578125" style="106" customWidth="1"/>
    <col min="14100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28515625" style="106" customWidth="1"/>
    <col min="14350" max="14350" width="18.28515625" style="106" customWidth="1"/>
    <col min="14351" max="14351" width="14.5703125" style="106" customWidth="1"/>
    <col min="14352" max="14352" width="11.28515625" style="106" customWidth="1"/>
    <col min="14353" max="14353" width="18.28515625" style="106" customWidth="1"/>
    <col min="14354" max="14354" width="14.5703125" style="106" customWidth="1"/>
    <col min="14355" max="14355" width="11.42578125" style="106" customWidth="1"/>
    <col min="14356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28515625" style="106" customWidth="1"/>
    <col min="14606" max="14606" width="18.28515625" style="106" customWidth="1"/>
    <col min="14607" max="14607" width="14.5703125" style="106" customWidth="1"/>
    <col min="14608" max="14608" width="11.28515625" style="106" customWidth="1"/>
    <col min="14609" max="14609" width="18.28515625" style="106" customWidth="1"/>
    <col min="14610" max="14610" width="14.5703125" style="106" customWidth="1"/>
    <col min="14611" max="14611" width="11.42578125" style="106" customWidth="1"/>
    <col min="14612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28515625" style="106" customWidth="1"/>
    <col min="14862" max="14862" width="18.28515625" style="106" customWidth="1"/>
    <col min="14863" max="14863" width="14.5703125" style="106" customWidth="1"/>
    <col min="14864" max="14864" width="11.28515625" style="106" customWidth="1"/>
    <col min="14865" max="14865" width="18.28515625" style="106" customWidth="1"/>
    <col min="14866" max="14866" width="14.5703125" style="106" customWidth="1"/>
    <col min="14867" max="14867" width="11.42578125" style="106" customWidth="1"/>
    <col min="14868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28515625" style="106" customWidth="1"/>
    <col min="15118" max="15118" width="18.28515625" style="106" customWidth="1"/>
    <col min="15119" max="15119" width="14.5703125" style="106" customWidth="1"/>
    <col min="15120" max="15120" width="11.28515625" style="106" customWidth="1"/>
    <col min="15121" max="15121" width="18.28515625" style="106" customWidth="1"/>
    <col min="15122" max="15122" width="14.5703125" style="106" customWidth="1"/>
    <col min="15123" max="15123" width="11.42578125" style="106" customWidth="1"/>
    <col min="15124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28515625" style="106" customWidth="1"/>
    <col min="15374" max="15374" width="18.28515625" style="106" customWidth="1"/>
    <col min="15375" max="15375" width="14.5703125" style="106" customWidth="1"/>
    <col min="15376" max="15376" width="11.28515625" style="106" customWidth="1"/>
    <col min="15377" max="15377" width="18.28515625" style="106" customWidth="1"/>
    <col min="15378" max="15378" width="14.5703125" style="106" customWidth="1"/>
    <col min="15379" max="15379" width="11.42578125" style="106" customWidth="1"/>
    <col min="15380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28515625" style="106" customWidth="1"/>
    <col min="15630" max="15630" width="18.28515625" style="106" customWidth="1"/>
    <col min="15631" max="15631" width="14.5703125" style="106" customWidth="1"/>
    <col min="15632" max="15632" width="11.28515625" style="106" customWidth="1"/>
    <col min="15633" max="15633" width="18.28515625" style="106" customWidth="1"/>
    <col min="15634" max="15634" width="14.5703125" style="106" customWidth="1"/>
    <col min="15635" max="15635" width="11.42578125" style="106" customWidth="1"/>
    <col min="15636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28515625" style="106" customWidth="1"/>
    <col min="15886" max="15886" width="18.28515625" style="106" customWidth="1"/>
    <col min="15887" max="15887" width="14.5703125" style="106" customWidth="1"/>
    <col min="15888" max="15888" width="11.28515625" style="106" customWidth="1"/>
    <col min="15889" max="15889" width="18.28515625" style="106" customWidth="1"/>
    <col min="15890" max="15890" width="14.5703125" style="106" customWidth="1"/>
    <col min="15891" max="15891" width="11.42578125" style="106" customWidth="1"/>
    <col min="15892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28515625" style="106" customWidth="1"/>
    <col min="16142" max="16142" width="18.28515625" style="106" customWidth="1"/>
    <col min="16143" max="16143" width="14.5703125" style="106" customWidth="1"/>
    <col min="16144" max="16144" width="11.28515625" style="106" customWidth="1"/>
    <col min="16145" max="16145" width="18.28515625" style="106" customWidth="1"/>
    <col min="16146" max="16146" width="14.5703125" style="106" customWidth="1"/>
    <col min="16147" max="16147" width="11.42578125" style="106" customWidth="1"/>
    <col min="16148" max="16384" width="9.140625" style="106"/>
  </cols>
  <sheetData>
    <row r="1" spans="1:19" x14ac:dyDescent="0.3">
      <c r="A1" s="4075" t="s">
        <v>370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  <c r="N1" s="4075"/>
      <c r="O1" s="4075"/>
      <c r="P1" s="4075"/>
      <c r="Q1" s="4075"/>
      <c r="R1" s="4075"/>
      <c r="S1" s="4075"/>
    </row>
    <row r="2" spans="1:19" ht="20.25" customHeight="1" x14ac:dyDescent="0.3">
      <c r="A2" s="4075"/>
      <c r="B2" s="4075"/>
      <c r="C2" s="4075"/>
      <c r="D2" s="4075"/>
      <c r="E2" s="4075"/>
      <c r="F2" s="4075"/>
      <c r="G2" s="4075"/>
      <c r="H2" s="4075"/>
      <c r="I2" s="4075"/>
      <c r="J2" s="4075"/>
      <c r="K2" s="4075"/>
      <c r="L2" s="4075"/>
      <c r="M2" s="4075"/>
      <c r="N2" s="4075"/>
      <c r="O2" s="4075"/>
      <c r="P2" s="4075"/>
      <c r="Q2" s="4075"/>
      <c r="R2" s="4075"/>
      <c r="S2" s="4075"/>
    </row>
    <row r="3" spans="1:19" ht="20.25" customHeight="1" x14ac:dyDescent="0.3">
      <c r="A3" s="4075"/>
      <c r="B3" s="4075"/>
      <c r="C3" s="4075"/>
      <c r="D3" s="4075"/>
      <c r="E3" s="4075"/>
      <c r="F3" s="4075"/>
      <c r="G3" s="4075"/>
      <c r="H3" s="4075"/>
      <c r="I3" s="4075"/>
      <c r="J3" s="4075"/>
      <c r="K3" s="4075"/>
      <c r="L3" s="4075"/>
      <c r="M3" s="4075"/>
      <c r="N3" s="4075"/>
      <c r="O3" s="4075"/>
      <c r="P3" s="4075"/>
      <c r="Q3" s="4075"/>
      <c r="R3" s="4075"/>
      <c r="S3" s="4075"/>
    </row>
    <row r="4" spans="1:19" x14ac:dyDescent="0.3">
      <c r="A4" s="4075"/>
      <c r="B4" s="4075"/>
      <c r="C4" s="4075"/>
      <c r="D4" s="4075"/>
      <c r="E4" s="4075"/>
      <c r="F4" s="4075"/>
      <c r="G4" s="4075"/>
      <c r="H4" s="4075"/>
      <c r="I4" s="4075"/>
      <c r="J4" s="4075"/>
      <c r="K4" s="4075"/>
      <c r="L4" s="4075"/>
      <c r="M4" s="4075"/>
      <c r="N4" s="4075"/>
      <c r="O4" s="4075"/>
      <c r="P4" s="4075"/>
      <c r="Q4" s="4075"/>
      <c r="R4" s="4075"/>
      <c r="S4" s="4075"/>
    </row>
    <row r="5" spans="1:19" ht="19.5" thickBot="1" x14ac:dyDescent="0.35">
      <c r="A5" s="1988"/>
      <c r="B5" s="1988"/>
      <c r="C5" s="1988"/>
      <c r="D5" s="1988"/>
      <c r="E5" s="1988"/>
      <c r="F5" s="1988"/>
      <c r="G5" s="1988"/>
      <c r="H5" s="1988"/>
      <c r="I5" s="1988"/>
      <c r="J5" s="1988"/>
      <c r="K5" s="1988"/>
      <c r="L5" s="1988"/>
      <c r="M5" s="1988"/>
      <c r="N5" s="1988"/>
      <c r="O5" s="1988"/>
      <c r="P5" s="1988"/>
      <c r="Q5" s="1988"/>
      <c r="R5" s="1988"/>
      <c r="S5" s="1988"/>
    </row>
    <row r="6" spans="1:19" ht="42" customHeight="1" x14ac:dyDescent="0.3">
      <c r="A6" s="2214" t="s">
        <v>280</v>
      </c>
      <c r="B6" s="4069" t="s">
        <v>19</v>
      </c>
      <c r="C6" s="4070"/>
      <c r="D6" s="4071"/>
      <c r="E6" s="4069" t="s">
        <v>20</v>
      </c>
      <c r="F6" s="4070"/>
      <c r="G6" s="4071"/>
      <c r="H6" s="4069" t="s">
        <v>29</v>
      </c>
      <c r="I6" s="4070"/>
      <c r="J6" s="4071"/>
      <c r="K6" s="4069" t="s">
        <v>281</v>
      </c>
      <c r="L6" s="4070"/>
      <c r="M6" s="4071"/>
      <c r="N6" s="4069" t="s">
        <v>282</v>
      </c>
      <c r="O6" s="4070"/>
      <c r="P6" s="4071"/>
      <c r="Q6" s="4072" t="s">
        <v>312</v>
      </c>
      <c r="R6" s="4073"/>
      <c r="S6" s="4074"/>
    </row>
    <row r="7" spans="1:19" ht="65.25" customHeight="1" thickBot="1" x14ac:dyDescent="0.35">
      <c r="A7" s="2215"/>
      <c r="B7" s="2247" t="s">
        <v>26</v>
      </c>
      <c r="C7" s="2248" t="s">
        <v>27</v>
      </c>
      <c r="D7" s="2249" t="s">
        <v>4</v>
      </c>
      <c r="E7" s="2247" t="s">
        <v>26</v>
      </c>
      <c r="F7" s="2248" t="s">
        <v>27</v>
      </c>
      <c r="G7" s="2249" t="s">
        <v>4</v>
      </c>
      <c r="H7" s="2250" t="s">
        <v>26</v>
      </c>
      <c r="I7" s="2251" t="s">
        <v>27</v>
      </c>
      <c r="J7" s="2252" t="s">
        <v>4</v>
      </c>
      <c r="K7" s="2250" t="s">
        <v>26</v>
      </c>
      <c r="L7" s="2251" t="s">
        <v>27</v>
      </c>
      <c r="M7" s="2252" t="s">
        <v>4</v>
      </c>
      <c r="N7" s="2250" t="s">
        <v>26</v>
      </c>
      <c r="O7" s="2251" t="s">
        <v>27</v>
      </c>
      <c r="P7" s="2252" t="s">
        <v>4</v>
      </c>
      <c r="Q7" s="2253" t="s">
        <v>26</v>
      </c>
      <c r="R7" s="2248" t="s">
        <v>27</v>
      </c>
      <c r="S7" s="2132" t="s">
        <v>4</v>
      </c>
    </row>
    <row r="8" spans="1:19" ht="25.5" customHeight="1" x14ac:dyDescent="0.3">
      <c r="A8" s="2134" t="s">
        <v>22</v>
      </c>
      <c r="B8" s="2135"/>
      <c r="C8" s="2136"/>
      <c r="D8" s="2137"/>
      <c r="E8" s="2135"/>
      <c r="F8" s="2136"/>
      <c r="G8" s="2137"/>
      <c r="H8" s="2135"/>
      <c r="I8" s="2136"/>
      <c r="J8" s="2137"/>
      <c r="K8" s="2135"/>
      <c r="L8" s="2136"/>
      <c r="M8" s="2137"/>
      <c r="N8" s="2135"/>
      <c r="O8" s="2136"/>
      <c r="P8" s="2137"/>
      <c r="Q8" s="2139"/>
      <c r="R8" s="2140"/>
      <c r="S8" s="2141"/>
    </row>
    <row r="9" spans="1:19" ht="27" customHeight="1" x14ac:dyDescent="0.3">
      <c r="A9" s="2142" t="s">
        <v>84</v>
      </c>
      <c r="B9" s="2143">
        <v>20</v>
      </c>
      <c r="C9" s="2144">
        <v>1</v>
      </c>
      <c r="D9" s="2145">
        <v>21</v>
      </c>
      <c r="E9" s="2143">
        <v>8</v>
      </c>
      <c r="F9" s="2144">
        <v>5</v>
      </c>
      <c r="G9" s="2145">
        <v>13</v>
      </c>
      <c r="H9" s="2143">
        <v>13</v>
      </c>
      <c r="I9" s="2144">
        <v>6</v>
      </c>
      <c r="J9" s="2216">
        <v>19</v>
      </c>
      <c r="K9" s="2217">
        <v>13</v>
      </c>
      <c r="L9" s="2218">
        <v>4</v>
      </c>
      <c r="M9" s="2216">
        <v>17</v>
      </c>
      <c r="N9" s="2217">
        <v>9</v>
      </c>
      <c r="O9" s="2218">
        <v>25</v>
      </c>
      <c r="P9" s="2216">
        <v>34</v>
      </c>
      <c r="Q9" s="2147">
        <v>63</v>
      </c>
      <c r="R9" s="2148">
        <v>41</v>
      </c>
      <c r="S9" s="2149">
        <v>104</v>
      </c>
    </row>
    <row r="10" spans="1:19" ht="27" customHeight="1" x14ac:dyDescent="0.3">
      <c r="A10" s="2150" t="s">
        <v>87</v>
      </c>
      <c r="B10" s="2143">
        <v>0</v>
      </c>
      <c r="C10" s="2144">
        <v>0</v>
      </c>
      <c r="D10" s="2145">
        <v>0</v>
      </c>
      <c r="E10" s="2143">
        <v>7</v>
      </c>
      <c r="F10" s="2144">
        <v>5</v>
      </c>
      <c r="G10" s="2145">
        <v>12</v>
      </c>
      <c r="H10" s="2143">
        <v>0</v>
      </c>
      <c r="I10" s="2144">
        <v>0</v>
      </c>
      <c r="J10" s="2216">
        <v>0</v>
      </c>
      <c r="K10" s="2217">
        <v>0</v>
      </c>
      <c r="L10" s="2218">
        <v>6</v>
      </c>
      <c r="M10" s="2216">
        <v>6</v>
      </c>
      <c r="N10" s="2217">
        <v>4</v>
      </c>
      <c r="O10" s="2218">
        <v>11</v>
      </c>
      <c r="P10" s="2216">
        <v>15</v>
      </c>
      <c r="Q10" s="2147">
        <v>11</v>
      </c>
      <c r="R10" s="2148">
        <v>22</v>
      </c>
      <c r="S10" s="2149">
        <v>33</v>
      </c>
    </row>
    <row r="11" spans="1:19" ht="27" customHeight="1" x14ac:dyDescent="0.3">
      <c r="A11" s="2142" t="s">
        <v>88</v>
      </c>
      <c r="B11" s="2143">
        <v>0</v>
      </c>
      <c r="C11" s="2144">
        <v>0</v>
      </c>
      <c r="D11" s="2145">
        <v>0</v>
      </c>
      <c r="E11" s="2143">
        <v>7</v>
      </c>
      <c r="F11" s="2144">
        <v>0</v>
      </c>
      <c r="G11" s="2145">
        <v>7</v>
      </c>
      <c r="H11" s="2143">
        <v>11</v>
      </c>
      <c r="I11" s="2144">
        <v>2</v>
      </c>
      <c r="J11" s="2216">
        <v>13</v>
      </c>
      <c r="K11" s="2217">
        <v>6</v>
      </c>
      <c r="L11" s="2218">
        <v>1</v>
      </c>
      <c r="M11" s="2216">
        <v>7</v>
      </c>
      <c r="N11" s="2217">
        <v>10</v>
      </c>
      <c r="O11" s="2218">
        <v>4</v>
      </c>
      <c r="P11" s="2216">
        <v>14</v>
      </c>
      <c r="Q11" s="2147">
        <v>34</v>
      </c>
      <c r="R11" s="2148">
        <v>7</v>
      </c>
      <c r="S11" s="2149">
        <v>41</v>
      </c>
    </row>
    <row r="12" spans="1:19" ht="26.25" customHeight="1" x14ac:dyDescent="0.3">
      <c r="A12" s="2150" t="s">
        <v>308</v>
      </c>
      <c r="B12" s="2219">
        <v>0</v>
      </c>
      <c r="C12" s="2170">
        <v>0</v>
      </c>
      <c r="D12" s="2171">
        <v>0</v>
      </c>
      <c r="E12" s="2219">
        <v>0</v>
      </c>
      <c r="F12" s="2170">
        <v>0</v>
      </c>
      <c r="G12" s="2171">
        <v>0</v>
      </c>
      <c r="H12" s="2219">
        <v>0</v>
      </c>
      <c r="I12" s="2170">
        <v>0</v>
      </c>
      <c r="J12" s="2220">
        <v>0</v>
      </c>
      <c r="K12" s="2221">
        <v>0</v>
      </c>
      <c r="L12" s="2222">
        <v>0</v>
      </c>
      <c r="M12" s="2216">
        <v>0</v>
      </c>
      <c r="N12" s="2221">
        <v>0</v>
      </c>
      <c r="O12" s="2222">
        <v>0</v>
      </c>
      <c r="P12" s="2216">
        <v>0</v>
      </c>
      <c r="Q12" s="2147">
        <v>0</v>
      </c>
      <c r="R12" s="2148">
        <v>0</v>
      </c>
      <c r="S12" s="2149">
        <v>0</v>
      </c>
    </row>
    <row r="13" spans="1:19" ht="26.25" customHeight="1" thickBot="1" x14ac:dyDescent="0.35">
      <c r="A13" s="2223" t="s">
        <v>12</v>
      </c>
      <c r="B13" s="2224">
        <v>20</v>
      </c>
      <c r="C13" s="2225">
        <v>1</v>
      </c>
      <c r="D13" s="2226">
        <v>21</v>
      </c>
      <c r="E13" s="2224">
        <v>22</v>
      </c>
      <c r="F13" s="2225">
        <v>10</v>
      </c>
      <c r="G13" s="2226">
        <v>32</v>
      </c>
      <c r="H13" s="2224">
        <v>24</v>
      </c>
      <c r="I13" s="2225">
        <v>8</v>
      </c>
      <c r="J13" s="2227">
        <v>32</v>
      </c>
      <c r="K13" s="2228">
        <v>19</v>
      </c>
      <c r="L13" s="2229">
        <v>11</v>
      </c>
      <c r="M13" s="2227">
        <v>30</v>
      </c>
      <c r="N13" s="2228">
        <v>23</v>
      </c>
      <c r="O13" s="2229">
        <v>40</v>
      </c>
      <c r="P13" s="2227">
        <v>63</v>
      </c>
      <c r="Q13" s="2224">
        <v>108</v>
      </c>
      <c r="R13" s="2225">
        <v>70</v>
      </c>
      <c r="S13" s="2230">
        <v>178</v>
      </c>
    </row>
    <row r="14" spans="1:19" ht="19.5" x14ac:dyDescent="0.3">
      <c r="A14" s="682" t="s">
        <v>23</v>
      </c>
      <c r="B14" s="683"/>
      <c r="C14" s="684"/>
      <c r="D14" s="685"/>
      <c r="E14" s="683"/>
      <c r="F14" s="684"/>
      <c r="G14" s="685"/>
      <c r="H14" s="683"/>
      <c r="I14" s="684"/>
      <c r="J14" s="685"/>
      <c r="K14" s="683"/>
      <c r="L14" s="684"/>
      <c r="M14" s="685"/>
      <c r="N14" s="683"/>
      <c r="O14" s="684"/>
      <c r="P14" s="685"/>
      <c r="Q14" s="2231"/>
      <c r="R14" s="2232"/>
      <c r="S14" s="2233"/>
    </row>
    <row r="15" spans="1:19" ht="25.5" customHeight="1" x14ac:dyDescent="0.3">
      <c r="A15" s="2166" t="s">
        <v>11</v>
      </c>
      <c r="B15" s="2143"/>
      <c r="C15" s="2144"/>
      <c r="D15" s="2145"/>
      <c r="E15" s="2143"/>
      <c r="F15" s="2144"/>
      <c r="G15" s="2145"/>
      <c r="H15" s="2143"/>
      <c r="I15" s="2144"/>
      <c r="J15" s="2145"/>
      <c r="K15" s="2143"/>
      <c r="L15" s="2144"/>
      <c r="M15" s="2145"/>
      <c r="N15" s="2167"/>
      <c r="O15" s="2168"/>
      <c r="P15" s="2145"/>
      <c r="Q15" s="2169"/>
      <c r="R15" s="2170"/>
      <c r="S15" s="2171"/>
    </row>
    <row r="16" spans="1:19" ht="27" customHeight="1" x14ac:dyDescent="0.3">
      <c r="A16" s="2142" t="s">
        <v>84</v>
      </c>
      <c r="B16" s="2143">
        <v>20</v>
      </c>
      <c r="C16" s="2144">
        <v>1</v>
      </c>
      <c r="D16" s="2145">
        <v>21</v>
      </c>
      <c r="E16" s="2143">
        <v>7</v>
      </c>
      <c r="F16" s="2144">
        <v>4</v>
      </c>
      <c r="G16" s="2145">
        <v>11</v>
      </c>
      <c r="H16" s="2143">
        <v>13</v>
      </c>
      <c r="I16" s="2144">
        <v>6</v>
      </c>
      <c r="J16" s="2145">
        <v>19</v>
      </c>
      <c r="K16" s="2143">
        <v>13</v>
      </c>
      <c r="L16" s="2144">
        <v>4</v>
      </c>
      <c r="M16" s="2145">
        <v>17</v>
      </c>
      <c r="N16" s="2143">
        <v>9</v>
      </c>
      <c r="O16" s="2144">
        <v>24</v>
      </c>
      <c r="P16" s="2145">
        <v>33</v>
      </c>
      <c r="Q16" s="2147">
        <v>62</v>
      </c>
      <c r="R16" s="2148">
        <v>39</v>
      </c>
      <c r="S16" s="2149">
        <f>SUM(D16+G16+J16+M16+P16)</f>
        <v>101</v>
      </c>
    </row>
    <row r="17" spans="1:19" ht="24.75" customHeight="1" x14ac:dyDescent="0.3">
      <c r="A17" s="2150" t="s">
        <v>87</v>
      </c>
      <c r="B17" s="2234">
        <v>0</v>
      </c>
      <c r="C17" s="2235">
        <v>0</v>
      </c>
      <c r="D17" s="685">
        <v>0</v>
      </c>
      <c r="E17" s="2234">
        <v>7</v>
      </c>
      <c r="F17" s="2235">
        <v>3</v>
      </c>
      <c r="G17" s="685">
        <v>10</v>
      </c>
      <c r="H17" s="2143">
        <v>0</v>
      </c>
      <c r="I17" s="2144">
        <v>0</v>
      </c>
      <c r="J17" s="2145">
        <v>0</v>
      </c>
      <c r="K17" s="2143">
        <v>0</v>
      </c>
      <c r="L17" s="2144">
        <v>6</v>
      </c>
      <c r="M17" s="2145">
        <v>6</v>
      </c>
      <c r="N17" s="2143">
        <v>4</v>
      </c>
      <c r="O17" s="2144">
        <v>11</v>
      </c>
      <c r="P17" s="2145">
        <v>15</v>
      </c>
      <c r="Q17" s="2147">
        <v>11</v>
      </c>
      <c r="R17" s="2148">
        <v>20</v>
      </c>
      <c r="S17" s="2149">
        <v>31</v>
      </c>
    </row>
    <row r="18" spans="1:19" ht="24.75" customHeight="1" x14ac:dyDescent="0.3">
      <c r="A18" s="2142" t="s">
        <v>88</v>
      </c>
      <c r="B18" s="2143">
        <v>0</v>
      </c>
      <c r="C18" s="2144">
        <v>0</v>
      </c>
      <c r="D18" s="2145">
        <v>0</v>
      </c>
      <c r="E18" s="2143">
        <v>7</v>
      </c>
      <c r="F18" s="2144">
        <v>0</v>
      </c>
      <c r="G18" s="2145">
        <v>7</v>
      </c>
      <c r="H18" s="2143">
        <v>11</v>
      </c>
      <c r="I18" s="2144">
        <v>2</v>
      </c>
      <c r="J18" s="2145">
        <v>13</v>
      </c>
      <c r="K18" s="2143">
        <v>6</v>
      </c>
      <c r="L18" s="2144">
        <v>1</v>
      </c>
      <c r="M18" s="2145">
        <v>7</v>
      </c>
      <c r="N18" s="2143">
        <v>10</v>
      </c>
      <c r="O18" s="2144">
        <v>3</v>
      </c>
      <c r="P18" s="2145">
        <v>13</v>
      </c>
      <c r="Q18" s="2147">
        <v>34</v>
      </c>
      <c r="R18" s="2148">
        <v>6</v>
      </c>
      <c r="S18" s="2149">
        <v>40</v>
      </c>
    </row>
    <row r="19" spans="1:19" ht="28.5" customHeight="1" x14ac:dyDescent="0.3">
      <c r="A19" s="2150" t="s">
        <v>308</v>
      </c>
      <c r="B19" s="2219">
        <v>0</v>
      </c>
      <c r="C19" s="2170">
        <v>0</v>
      </c>
      <c r="D19" s="2171">
        <v>0</v>
      </c>
      <c r="E19" s="2219">
        <v>0</v>
      </c>
      <c r="F19" s="2170">
        <v>0</v>
      </c>
      <c r="G19" s="2171">
        <v>0</v>
      </c>
      <c r="H19" s="2219">
        <v>0</v>
      </c>
      <c r="I19" s="2170">
        <v>0</v>
      </c>
      <c r="J19" s="2171">
        <v>0</v>
      </c>
      <c r="K19" s="2219">
        <v>0</v>
      </c>
      <c r="L19" s="2170">
        <v>0</v>
      </c>
      <c r="M19" s="2145">
        <v>0</v>
      </c>
      <c r="N19" s="2219">
        <v>0</v>
      </c>
      <c r="O19" s="2170">
        <v>0</v>
      </c>
      <c r="P19" s="2145">
        <v>0</v>
      </c>
      <c r="Q19" s="2147">
        <v>0</v>
      </c>
      <c r="R19" s="2148">
        <v>0</v>
      </c>
      <c r="S19" s="2149">
        <v>0</v>
      </c>
    </row>
    <row r="20" spans="1:19" ht="25.5" customHeight="1" thickBot="1" x14ac:dyDescent="0.35">
      <c r="A20" s="2236" t="s">
        <v>8</v>
      </c>
      <c r="B20" s="2224">
        <v>20</v>
      </c>
      <c r="C20" s="2225">
        <v>1</v>
      </c>
      <c r="D20" s="2226">
        <v>21</v>
      </c>
      <c r="E20" s="2224">
        <v>21</v>
      </c>
      <c r="F20" s="2225">
        <v>7</v>
      </c>
      <c r="G20" s="2226">
        <v>28</v>
      </c>
      <c r="H20" s="2224">
        <v>24</v>
      </c>
      <c r="I20" s="2225">
        <v>8</v>
      </c>
      <c r="J20" s="2226">
        <v>32</v>
      </c>
      <c r="K20" s="2224">
        <v>19</v>
      </c>
      <c r="L20" s="2225">
        <v>11</v>
      </c>
      <c r="M20" s="2226">
        <v>30</v>
      </c>
      <c r="N20" s="2224">
        <v>23</v>
      </c>
      <c r="O20" s="2225">
        <v>38</v>
      </c>
      <c r="P20" s="2226">
        <v>61</v>
      </c>
      <c r="Q20" s="2237">
        <v>107</v>
      </c>
      <c r="R20" s="2238">
        <v>65</v>
      </c>
      <c r="S20" s="2239">
        <v>172</v>
      </c>
    </row>
    <row r="21" spans="1:19" ht="47.25" customHeight="1" x14ac:dyDescent="0.3">
      <c r="A21" s="2174" t="s">
        <v>25</v>
      </c>
      <c r="B21" s="2135"/>
      <c r="C21" s="2136"/>
      <c r="D21" s="2138"/>
      <c r="E21" s="2135"/>
      <c r="F21" s="2136"/>
      <c r="G21" s="2138"/>
      <c r="H21" s="2135"/>
      <c r="I21" s="2136"/>
      <c r="J21" s="2138"/>
      <c r="K21" s="2135"/>
      <c r="L21" s="2136"/>
      <c r="M21" s="2138"/>
      <c r="N21" s="2135"/>
      <c r="O21" s="2136"/>
      <c r="P21" s="2137"/>
      <c r="Q21" s="2240"/>
      <c r="R21" s="2140"/>
      <c r="S21" s="2141"/>
    </row>
    <row r="22" spans="1:19" ht="28.5" customHeight="1" x14ac:dyDescent="0.3">
      <c r="A22" s="2176" t="s">
        <v>84</v>
      </c>
      <c r="B22" s="2143">
        <v>0</v>
      </c>
      <c r="C22" s="2144">
        <v>0</v>
      </c>
      <c r="D22" s="2146">
        <v>0</v>
      </c>
      <c r="E22" s="2143">
        <v>1</v>
      </c>
      <c r="F22" s="2144">
        <v>1</v>
      </c>
      <c r="G22" s="2146">
        <v>2</v>
      </c>
      <c r="H22" s="2143">
        <v>0</v>
      </c>
      <c r="I22" s="2144">
        <v>0</v>
      </c>
      <c r="J22" s="2146">
        <v>0</v>
      </c>
      <c r="K22" s="2143">
        <v>0</v>
      </c>
      <c r="L22" s="2144">
        <v>0</v>
      </c>
      <c r="M22" s="2146">
        <v>0</v>
      </c>
      <c r="N22" s="2143">
        <v>0</v>
      </c>
      <c r="O22" s="2144">
        <v>1</v>
      </c>
      <c r="P22" s="2145">
        <v>1</v>
      </c>
      <c r="Q22" s="2181">
        <v>1</v>
      </c>
      <c r="R22" s="2148">
        <v>2</v>
      </c>
      <c r="S22" s="2149">
        <v>3</v>
      </c>
    </row>
    <row r="23" spans="1:19" ht="24.75" customHeight="1" x14ac:dyDescent="0.3">
      <c r="A23" s="2182" t="s">
        <v>87</v>
      </c>
      <c r="B23" s="2143">
        <v>0</v>
      </c>
      <c r="C23" s="2144">
        <v>0</v>
      </c>
      <c r="D23" s="2146">
        <v>0</v>
      </c>
      <c r="E23" s="2143">
        <v>0</v>
      </c>
      <c r="F23" s="2144">
        <v>2</v>
      </c>
      <c r="G23" s="2146">
        <v>2</v>
      </c>
      <c r="H23" s="2143">
        <v>0</v>
      </c>
      <c r="I23" s="2144">
        <v>0</v>
      </c>
      <c r="J23" s="2146">
        <v>0</v>
      </c>
      <c r="K23" s="2143">
        <v>0</v>
      </c>
      <c r="L23" s="2144">
        <v>0</v>
      </c>
      <c r="M23" s="2146">
        <v>0</v>
      </c>
      <c r="N23" s="2143">
        <v>0</v>
      </c>
      <c r="O23" s="2144">
        <v>0</v>
      </c>
      <c r="P23" s="2145">
        <v>0</v>
      </c>
      <c r="Q23" s="2181">
        <v>0</v>
      </c>
      <c r="R23" s="2148">
        <v>2</v>
      </c>
      <c r="S23" s="2149">
        <v>2</v>
      </c>
    </row>
    <row r="24" spans="1:19" ht="30.75" customHeight="1" x14ac:dyDescent="0.3">
      <c r="A24" s="2176" t="s">
        <v>88</v>
      </c>
      <c r="B24" s="2143">
        <v>0</v>
      </c>
      <c r="C24" s="2144">
        <v>0</v>
      </c>
      <c r="D24" s="2146">
        <v>0</v>
      </c>
      <c r="E24" s="2143">
        <v>0</v>
      </c>
      <c r="F24" s="2144">
        <v>0</v>
      </c>
      <c r="G24" s="2146">
        <v>0</v>
      </c>
      <c r="H24" s="2143">
        <v>0</v>
      </c>
      <c r="I24" s="2144">
        <v>0</v>
      </c>
      <c r="J24" s="2146">
        <v>0</v>
      </c>
      <c r="K24" s="2143">
        <v>0</v>
      </c>
      <c r="L24" s="2144">
        <v>0</v>
      </c>
      <c r="M24" s="2146">
        <v>0</v>
      </c>
      <c r="N24" s="2143">
        <v>0</v>
      </c>
      <c r="O24" s="2144">
        <v>1</v>
      </c>
      <c r="P24" s="2145">
        <v>1</v>
      </c>
      <c r="Q24" s="2181">
        <v>0</v>
      </c>
      <c r="R24" s="2148">
        <v>1</v>
      </c>
      <c r="S24" s="2149">
        <v>1</v>
      </c>
    </row>
    <row r="25" spans="1:19" ht="26.25" customHeight="1" x14ac:dyDescent="0.3">
      <c r="A25" s="2182" t="s">
        <v>308</v>
      </c>
      <c r="B25" s="2143">
        <v>0</v>
      </c>
      <c r="C25" s="2144">
        <v>0</v>
      </c>
      <c r="D25" s="2146">
        <v>0</v>
      </c>
      <c r="E25" s="2143">
        <v>0</v>
      </c>
      <c r="F25" s="2144">
        <v>0</v>
      </c>
      <c r="G25" s="2146">
        <v>0</v>
      </c>
      <c r="H25" s="2143">
        <v>0</v>
      </c>
      <c r="I25" s="2144">
        <v>0</v>
      </c>
      <c r="J25" s="2146">
        <v>0</v>
      </c>
      <c r="K25" s="2143">
        <v>0</v>
      </c>
      <c r="L25" s="2144">
        <v>0</v>
      </c>
      <c r="M25" s="2146">
        <v>0</v>
      </c>
      <c r="N25" s="2143">
        <v>0</v>
      </c>
      <c r="O25" s="2144">
        <v>0</v>
      </c>
      <c r="P25" s="2145">
        <v>0</v>
      </c>
      <c r="Q25" s="2181">
        <v>0</v>
      </c>
      <c r="R25" s="2148">
        <v>0</v>
      </c>
      <c r="S25" s="2149">
        <v>0</v>
      </c>
    </row>
    <row r="26" spans="1:19" ht="35.25" customHeight="1" thickBot="1" x14ac:dyDescent="0.35">
      <c r="A26" s="2241" t="s">
        <v>13</v>
      </c>
      <c r="B26" s="2242">
        <v>0</v>
      </c>
      <c r="C26" s="2243">
        <v>0</v>
      </c>
      <c r="D26" s="2244">
        <v>0</v>
      </c>
      <c r="E26" s="2242">
        <v>0</v>
      </c>
      <c r="F26" s="2243">
        <v>0</v>
      </c>
      <c r="G26" s="2244">
        <v>4</v>
      </c>
      <c r="H26" s="2242">
        <v>0</v>
      </c>
      <c r="I26" s="2243">
        <v>0</v>
      </c>
      <c r="J26" s="2244">
        <v>0</v>
      </c>
      <c r="K26" s="2242">
        <v>0</v>
      </c>
      <c r="L26" s="2243">
        <v>0</v>
      </c>
      <c r="M26" s="2244">
        <v>0</v>
      </c>
      <c r="N26" s="2242">
        <v>0</v>
      </c>
      <c r="O26" s="2243">
        <v>2</v>
      </c>
      <c r="P26" s="2245">
        <v>2</v>
      </c>
      <c r="Q26" s="2246">
        <v>1</v>
      </c>
      <c r="R26" s="2246">
        <v>5</v>
      </c>
      <c r="S26" s="2191">
        <v>6</v>
      </c>
    </row>
    <row r="27" spans="1:19" ht="57.75" customHeight="1" thickBot="1" x14ac:dyDescent="0.35">
      <c r="A27" s="557" t="s">
        <v>10</v>
      </c>
      <c r="B27" s="680">
        <v>20</v>
      </c>
      <c r="C27" s="2161">
        <v>1</v>
      </c>
      <c r="D27" s="2162">
        <v>21</v>
      </c>
      <c r="E27" s="680">
        <v>21</v>
      </c>
      <c r="F27" s="2161">
        <v>7</v>
      </c>
      <c r="G27" s="2162">
        <v>28</v>
      </c>
      <c r="H27" s="680">
        <v>24</v>
      </c>
      <c r="I27" s="2161">
        <v>8</v>
      </c>
      <c r="J27" s="2162">
        <v>32</v>
      </c>
      <c r="K27" s="680">
        <v>19</v>
      </c>
      <c r="L27" s="2161">
        <v>11</v>
      </c>
      <c r="M27" s="2162">
        <v>30</v>
      </c>
      <c r="N27" s="680">
        <v>23</v>
      </c>
      <c r="O27" s="2161">
        <v>38</v>
      </c>
      <c r="P27" s="2162">
        <v>61</v>
      </c>
      <c r="Q27" s="2197">
        <v>107</v>
      </c>
      <c r="R27" s="2161">
        <v>65</v>
      </c>
      <c r="S27" s="2162">
        <v>172</v>
      </c>
    </row>
    <row r="28" spans="1:19" ht="45.75" customHeight="1" thickBot="1" x14ac:dyDescent="0.35">
      <c r="A28" s="557" t="s">
        <v>14</v>
      </c>
      <c r="B28" s="692">
        <v>0</v>
      </c>
      <c r="C28" s="2198">
        <v>0</v>
      </c>
      <c r="D28" s="2199">
        <v>0</v>
      </c>
      <c r="E28" s="692">
        <v>1</v>
      </c>
      <c r="F28" s="2198">
        <v>3</v>
      </c>
      <c r="G28" s="2199">
        <v>4</v>
      </c>
      <c r="H28" s="692">
        <v>0</v>
      </c>
      <c r="I28" s="2198">
        <v>0</v>
      </c>
      <c r="J28" s="2199">
        <v>0</v>
      </c>
      <c r="K28" s="692">
        <v>0</v>
      </c>
      <c r="L28" s="2198">
        <v>0</v>
      </c>
      <c r="M28" s="2199">
        <v>0</v>
      </c>
      <c r="N28" s="692">
        <v>0</v>
      </c>
      <c r="O28" s="2198">
        <v>2</v>
      </c>
      <c r="P28" s="2199">
        <v>2</v>
      </c>
      <c r="Q28" s="2197">
        <v>1</v>
      </c>
      <c r="R28" s="2161">
        <v>5</v>
      </c>
      <c r="S28" s="2162">
        <v>6</v>
      </c>
    </row>
    <row r="29" spans="1:19" ht="26.25" thickBot="1" x14ac:dyDescent="0.35">
      <c r="A29" s="694" t="s">
        <v>15</v>
      </c>
      <c r="B29" s="2254">
        <v>20</v>
      </c>
      <c r="C29" s="2255">
        <v>1</v>
      </c>
      <c r="D29" s="2256">
        <v>21</v>
      </c>
      <c r="E29" s="2254">
        <v>22</v>
      </c>
      <c r="F29" s="2255">
        <v>10</v>
      </c>
      <c r="G29" s="2256">
        <v>32</v>
      </c>
      <c r="H29" s="2254">
        <v>24</v>
      </c>
      <c r="I29" s="2255">
        <v>8</v>
      </c>
      <c r="J29" s="2256">
        <v>32</v>
      </c>
      <c r="K29" s="2254">
        <v>19</v>
      </c>
      <c r="L29" s="2255">
        <v>11</v>
      </c>
      <c r="M29" s="2256">
        <v>30</v>
      </c>
      <c r="N29" s="2254">
        <v>23</v>
      </c>
      <c r="O29" s="2255">
        <v>40</v>
      </c>
      <c r="P29" s="2256">
        <v>63</v>
      </c>
      <c r="Q29" s="2257">
        <f>SUM(B29+E29+H29+K29+N29)</f>
        <v>108</v>
      </c>
      <c r="R29" s="2255">
        <f>SUM(C29+F29+I29+L29+O29)</f>
        <v>70</v>
      </c>
      <c r="S29" s="2256">
        <f>SUM(D29+G29+J29+M29+P29)</f>
        <v>178</v>
      </c>
    </row>
    <row r="30" spans="1:19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9" x14ac:dyDescent="0.3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</row>
    <row r="32" spans="1:19" x14ac:dyDescent="0.3">
      <c r="M32" s="153"/>
      <c r="N32" s="153"/>
      <c r="O32" s="153"/>
      <c r="P32" s="153"/>
    </row>
    <row r="33" spans="1:16" x14ac:dyDescent="0.3">
      <c r="M33" s="153"/>
      <c r="N33" s="153"/>
      <c r="O33" s="153"/>
      <c r="P33" s="153"/>
    </row>
    <row r="34" spans="1:16" x14ac:dyDescent="0.3">
      <c r="A34" s="1987" t="s">
        <v>371</v>
      </c>
      <c r="B34" s="1987"/>
      <c r="C34" s="1987"/>
      <c r="D34" s="1987"/>
      <c r="E34" s="1987"/>
      <c r="F34" s="1987"/>
      <c r="G34" s="1987"/>
      <c r="H34" s="153"/>
      <c r="I34" s="153"/>
      <c r="J34" s="153"/>
      <c r="K34" s="1987" t="s">
        <v>369</v>
      </c>
      <c r="L34" s="1987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A7" zoomScale="60" zoomScaleNormal="60" workbookViewId="0">
      <selection activeCell="L26" sqref="L26"/>
    </sheetView>
  </sheetViews>
  <sheetFormatPr defaultRowHeight="18" x14ac:dyDescent="0.25"/>
  <cols>
    <col min="1" max="1" width="66.5703125" style="107" bestFit="1" customWidth="1"/>
    <col min="2" max="2" width="19.85546875" style="107" customWidth="1"/>
    <col min="3" max="3" width="16.140625" style="107" customWidth="1"/>
    <col min="4" max="4" width="10.85546875" style="107" bestFit="1" customWidth="1"/>
    <col min="5" max="5" width="18.42578125" style="107" customWidth="1"/>
    <col min="6" max="6" width="15.28515625" style="107" customWidth="1"/>
    <col min="7" max="7" width="10.85546875" style="107" bestFit="1" customWidth="1"/>
    <col min="8" max="8" width="18.42578125" style="107" customWidth="1"/>
    <col min="9" max="9" width="16.7109375" style="107" bestFit="1" customWidth="1"/>
    <col min="10" max="10" width="15.85546875" style="107" customWidth="1"/>
    <col min="11" max="11" width="9.140625" style="107" customWidth="1"/>
    <col min="12" max="256" width="9.140625" style="107"/>
    <col min="257" max="257" width="66.5703125" style="107" bestFit="1" customWidth="1"/>
    <col min="258" max="258" width="19.85546875" style="107" customWidth="1"/>
    <col min="259" max="259" width="12.85546875" style="107" bestFit="1" customWidth="1"/>
    <col min="260" max="260" width="10.85546875" style="107" bestFit="1" customWidth="1"/>
    <col min="261" max="261" width="18.42578125" style="107" customWidth="1"/>
    <col min="262" max="262" width="12.85546875" style="107" bestFit="1" customWidth="1"/>
    <col min="263" max="263" width="10.85546875" style="107" bestFit="1" customWidth="1"/>
    <col min="264" max="264" width="18.42578125" style="107" customWidth="1"/>
    <col min="265" max="265" width="16.7109375" style="107" bestFit="1" customWidth="1"/>
    <col min="266" max="266" width="10.85546875" style="107" bestFit="1" customWidth="1"/>
    <col min="267" max="267" width="9.140625" style="107" customWidth="1"/>
    <col min="268" max="512" width="9.140625" style="107"/>
    <col min="513" max="513" width="66.5703125" style="107" bestFit="1" customWidth="1"/>
    <col min="514" max="514" width="19.85546875" style="107" customWidth="1"/>
    <col min="515" max="515" width="12.85546875" style="107" bestFit="1" customWidth="1"/>
    <col min="516" max="516" width="10.85546875" style="107" bestFit="1" customWidth="1"/>
    <col min="517" max="517" width="18.42578125" style="107" customWidth="1"/>
    <col min="518" max="518" width="12.85546875" style="107" bestFit="1" customWidth="1"/>
    <col min="519" max="519" width="10.85546875" style="107" bestFit="1" customWidth="1"/>
    <col min="520" max="520" width="18.42578125" style="107" customWidth="1"/>
    <col min="521" max="521" width="16.7109375" style="107" bestFit="1" customWidth="1"/>
    <col min="522" max="522" width="10.85546875" style="107" bestFit="1" customWidth="1"/>
    <col min="523" max="523" width="9.140625" style="107" customWidth="1"/>
    <col min="524" max="768" width="9.140625" style="107"/>
    <col min="769" max="769" width="66.5703125" style="107" bestFit="1" customWidth="1"/>
    <col min="770" max="770" width="19.85546875" style="107" customWidth="1"/>
    <col min="771" max="771" width="12.85546875" style="107" bestFit="1" customWidth="1"/>
    <col min="772" max="772" width="10.85546875" style="107" bestFit="1" customWidth="1"/>
    <col min="773" max="773" width="18.42578125" style="107" customWidth="1"/>
    <col min="774" max="774" width="12.85546875" style="107" bestFit="1" customWidth="1"/>
    <col min="775" max="775" width="10.85546875" style="107" bestFit="1" customWidth="1"/>
    <col min="776" max="776" width="18.42578125" style="107" customWidth="1"/>
    <col min="777" max="777" width="16.7109375" style="107" bestFit="1" customWidth="1"/>
    <col min="778" max="778" width="10.85546875" style="107" bestFit="1" customWidth="1"/>
    <col min="779" max="779" width="9.140625" style="107" customWidth="1"/>
    <col min="780" max="1024" width="9.140625" style="107"/>
    <col min="1025" max="1025" width="66.5703125" style="107" bestFit="1" customWidth="1"/>
    <col min="1026" max="1026" width="19.85546875" style="107" customWidth="1"/>
    <col min="1027" max="1027" width="12.85546875" style="107" bestFit="1" customWidth="1"/>
    <col min="1028" max="1028" width="10.85546875" style="107" bestFit="1" customWidth="1"/>
    <col min="1029" max="1029" width="18.42578125" style="107" customWidth="1"/>
    <col min="1030" max="1030" width="12.85546875" style="107" bestFit="1" customWidth="1"/>
    <col min="1031" max="1031" width="10.85546875" style="107" bestFit="1" customWidth="1"/>
    <col min="1032" max="1032" width="18.42578125" style="107" customWidth="1"/>
    <col min="1033" max="1033" width="16.7109375" style="107" bestFit="1" customWidth="1"/>
    <col min="1034" max="1034" width="10.85546875" style="107" bestFit="1" customWidth="1"/>
    <col min="1035" max="1035" width="9.140625" style="107" customWidth="1"/>
    <col min="1036" max="1280" width="9.140625" style="107"/>
    <col min="1281" max="1281" width="66.5703125" style="107" bestFit="1" customWidth="1"/>
    <col min="1282" max="1282" width="19.85546875" style="107" customWidth="1"/>
    <col min="1283" max="1283" width="12.85546875" style="107" bestFit="1" customWidth="1"/>
    <col min="1284" max="1284" width="10.85546875" style="107" bestFit="1" customWidth="1"/>
    <col min="1285" max="1285" width="18.42578125" style="107" customWidth="1"/>
    <col min="1286" max="1286" width="12.85546875" style="107" bestFit="1" customWidth="1"/>
    <col min="1287" max="1287" width="10.85546875" style="107" bestFit="1" customWidth="1"/>
    <col min="1288" max="1288" width="18.42578125" style="107" customWidth="1"/>
    <col min="1289" max="1289" width="16.7109375" style="107" bestFit="1" customWidth="1"/>
    <col min="1290" max="1290" width="10.85546875" style="107" bestFit="1" customWidth="1"/>
    <col min="1291" max="1291" width="9.140625" style="107" customWidth="1"/>
    <col min="1292" max="1536" width="9.140625" style="107"/>
    <col min="1537" max="1537" width="66.5703125" style="107" bestFit="1" customWidth="1"/>
    <col min="1538" max="1538" width="19.85546875" style="107" customWidth="1"/>
    <col min="1539" max="1539" width="12.85546875" style="107" bestFit="1" customWidth="1"/>
    <col min="1540" max="1540" width="10.85546875" style="107" bestFit="1" customWidth="1"/>
    <col min="1541" max="1541" width="18.42578125" style="107" customWidth="1"/>
    <col min="1542" max="1542" width="12.85546875" style="107" bestFit="1" customWidth="1"/>
    <col min="1543" max="1543" width="10.85546875" style="107" bestFit="1" customWidth="1"/>
    <col min="1544" max="1544" width="18.42578125" style="107" customWidth="1"/>
    <col min="1545" max="1545" width="16.7109375" style="107" bestFit="1" customWidth="1"/>
    <col min="1546" max="1546" width="10.85546875" style="107" bestFit="1" customWidth="1"/>
    <col min="1547" max="1547" width="9.140625" style="107" customWidth="1"/>
    <col min="1548" max="1792" width="9.140625" style="107"/>
    <col min="1793" max="1793" width="66.5703125" style="107" bestFit="1" customWidth="1"/>
    <col min="1794" max="1794" width="19.85546875" style="107" customWidth="1"/>
    <col min="1795" max="1795" width="12.85546875" style="107" bestFit="1" customWidth="1"/>
    <col min="1796" max="1796" width="10.85546875" style="107" bestFit="1" customWidth="1"/>
    <col min="1797" max="1797" width="18.42578125" style="107" customWidth="1"/>
    <col min="1798" max="1798" width="12.85546875" style="107" bestFit="1" customWidth="1"/>
    <col min="1799" max="1799" width="10.85546875" style="107" bestFit="1" customWidth="1"/>
    <col min="1800" max="1800" width="18.42578125" style="107" customWidth="1"/>
    <col min="1801" max="1801" width="16.7109375" style="107" bestFit="1" customWidth="1"/>
    <col min="1802" max="1802" width="10.85546875" style="107" bestFit="1" customWidth="1"/>
    <col min="1803" max="1803" width="9.140625" style="107" customWidth="1"/>
    <col min="1804" max="2048" width="9.140625" style="107"/>
    <col min="2049" max="2049" width="66.5703125" style="107" bestFit="1" customWidth="1"/>
    <col min="2050" max="2050" width="19.85546875" style="107" customWidth="1"/>
    <col min="2051" max="2051" width="12.85546875" style="107" bestFit="1" customWidth="1"/>
    <col min="2052" max="2052" width="10.85546875" style="107" bestFit="1" customWidth="1"/>
    <col min="2053" max="2053" width="18.42578125" style="107" customWidth="1"/>
    <col min="2054" max="2054" width="12.85546875" style="107" bestFit="1" customWidth="1"/>
    <col min="2055" max="2055" width="10.85546875" style="107" bestFit="1" customWidth="1"/>
    <col min="2056" max="2056" width="18.42578125" style="107" customWidth="1"/>
    <col min="2057" max="2057" width="16.7109375" style="107" bestFit="1" customWidth="1"/>
    <col min="2058" max="2058" width="10.85546875" style="107" bestFit="1" customWidth="1"/>
    <col min="2059" max="2059" width="9.140625" style="107" customWidth="1"/>
    <col min="2060" max="2304" width="9.140625" style="107"/>
    <col min="2305" max="2305" width="66.5703125" style="107" bestFit="1" customWidth="1"/>
    <col min="2306" max="2306" width="19.85546875" style="107" customWidth="1"/>
    <col min="2307" max="2307" width="12.85546875" style="107" bestFit="1" customWidth="1"/>
    <col min="2308" max="2308" width="10.85546875" style="107" bestFit="1" customWidth="1"/>
    <col min="2309" max="2309" width="18.42578125" style="107" customWidth="1"/>
    <col min="2310" max="2310" width="12.85546875" style="107" bestFit="1" customWidth="1"/>
    <col min="2311" max="2311" width="10.85546875" style="107" bestFit="1" customWidth="1"/>
    <col min="2312" max="2312" width="18.42578125" style="107" customWidth="1"/>
    <col min="2313" max="2313" width="16.7109375" style="107" bestFit="1" customWidth="1"/>
    <col min="2314" max="2314" width="10.85546875" style="107" bestFit="1" customWidth="1"/>
    <col min="2315" max="2315" width="9.140625" style="107" customWidth="1"/>
    <col min="2316" max="2560" width="9.140625" style="107"/>
    <col min="2561" max="2561" width="66.5703125" style="107" bestFit="1" customWidth="1"/>
    <col min="2562" max="2562" width="19.85546875" style="107" customWidth="1"/>
    <col min="2563" max="2563" width="12.85546875" style="107" bestFit="1" customWidth="1"/>
    <col min="2564" max="2564" width="10.85546875" style="107" bestFit="1" customWidth="1"/>
    <col min="2565" max="2565" width="18.42578125" style="107" customWidth="1"/>
    <col min="2566" max="2566" width="12.85546875" style="107" bestFit="1" customWidth="1"/>
    <col min="2567" max="2567" width="10.85546875" style="107" bestFit="1" customWidth="1"/>
    <col min="2568" max="2568" width="18.42578125" style="107" customWidth="1"/>
    <col min="2569" max="2569" width="16.7109375" style="107" bestFit="1" customWidth="1"/>
    <col min="2570" max="2570" width="10.85546875" style="107" bestFit="1" customWidth="1"/>
    <col min="2571" max="2571" width="9.140625" style="107" customWidth="1"/>
    <col min="2572" max="2816" width="9.140625" style="107"/>
    <col min="2817" max="2817" width="66.5703125" style="107" bestFit="1" customWidth="1"/>
    <col min="2818" max="2818" width="19.85546875" style="107" customWidth="1"/>
    <col min="2819" max="2819" width="12.85546875" style="107" bestFit="1" customWidth="1"/>
    <col min="2820" max="2820" width="10.85546875" style="107" bestFit="1" customWidth="1"/>
    <col min="2821" max="2821" width="18.42578125" style="107" customWidth="1"/>
    <col min="2822" max="2822" width="12.85546875" style="107" bestFit="1" customWidth="1"/>
    <col min="2823" max="2823" width="10.85546875" style="107" bestFit="1" customWidth="1"/>
    <col min="2824" max="2824" width="18.42578125" style="107" customWidth="1"/>
    <col min="2825" max="2825" width="16.7109375" style="107" bestFit="1" customWidth="1"/>
    <col min="2826" max="2826" width="10.85546875" style="107" bestFit="1" customWidth="1"/>
    <col min="2827" max="2827" width="9.140625" style="107" customWidth="1"/>
    <col min="2828" max="3072" width="9.140625" style="107"/>
    <col min="3073" max="3073" width="66.5703125" style="107" bestFit="1" customWidth="1"/>
    <col min="3074" max="3074" width="19.85546875" style="107" customWidth="1"/>
    <col min="3075" max="3075" width="12.85546875" style="107" bestFit="1" customWidth="1"/>
    <col min="3076" max="3076" width="10.85546875" style="107" bestFit="1" customWidth="1"/>
    <col min="3077" max="3077" width="18.42578125" style="107" customWidth="1"/>
    <col min="3078" max="3078" width="12.85546875" style="107" bestFit="1" customWidth="1"/>
    <col min="3079" max="3079" width="10.85546875" style="107" bestFit="1" customWidth="1"/>
    <col min="3080" max="3080" width="18.42578125" style="107" customWidth="1"/>
    <col min="3081" max="3081" width="16.7109375" style="107" bestFit="1" customWidth="1"/>
    <col min="3082" max="3082" width="10.85546875" style="107" bestFit="1" customWidth="1"/>
    <col min="3083" max="3083" width="9.140625" style="107" customWidth="1"/>
    <col min="3084" max="3328" width="9.140625" style="107"/>
    <col min="3329" max="3329" width="66.5703125" style="107" bestFit="1" customWidth="1"/>
    <col min="3330" max="3330" width="19.85546875" style="107" customWidth="1"/>
    <col min="3331" max="3331" width="12.85546875" style="107" bestFit="1" customWidth="1"/>
    <col min="3332" max="3332" width="10.85546875" style="107" bestFit="1" customWidth="1"/>
    <col min="3333" max="3333" width="18.42578125" style="107" customWidth="1"/>
    <col min="3334" max="3334" width="12.85546875" style="107" bestFit="1" customWidth="1"/>
    <col min="3335" max="3335" width="10.85546875" style="107" bestFit="1" customWidth="1"/>
    <col min="3336" max="3336" width="18.42578125" style="107" customWidth="1"/>
    <col min="3337" max="3337" width="16.7109375" style="107" bestFit="1" customWidth="1"/>
    <col min="3338" max="3338" width="10.85546875" style="107" bestFit="1" customWidth="1"/>
    <col min="3339" max="3339" width="9.140625" style="107" customWidth="1"/>
    <col min="3340" max="3584" width="9.140625" style="107"/>
    <col min="3585" max="3585" width="66.5703125" style="107" bestFit="1" customWidth="1"/>
    <col min="3586" max="3586" width="19.85546875" style="107" customWidth="1"/>
    <col min="3587" max="3587" width="12.85546875" style="107" bestFit="1" customWidth="1"/>
    <col min="3588" max="3588" width="10.85546875" style="107" bestFit="1" customWidth="1"/>
    <col min="3589" max="3589" width="18.42578125" style="107" customWidth="1"/>
    <col min="3590" max="3590" width="12.85546875" style="107" bestFit="1" customWidth="1"/>
    <col min="3591" max="3591" width="10.85546875" style="107" bestFit="1" customWidth="1"/>
    <col min="3592" max="3592" width="18.42578125" style="107" customWidth="1"/>
    <col min="3593" max="3593" width="16.7109375" style="107" bestFit="1" customWidth="1"/>
    <col min="3594" max="3594" width="10.85546875" style="107" bestFit="1" customWidth="1"/>
    <col min="3595" max="3595" width="9.140625" style="107" customWidth="1"/>
    <col min="3596" max="3840" width="9.140625" style="107"/>
    <col min="3841" max="3841" width="66.5703125" style="107" bestFit="1" customWidth="1"/>
    <col min="3842" max="3842" width="19.85546875" style="107" customWidth="1"/>
    <col min="3843" max="3843" width="12.85546875" style="107" bestFit="1" customWidth="1"/>
    <col min="3844" max="3844" width="10.85546875" style="107" bestFit="1" customWidth="1"/>
    <col min="3845" max="3845" width="18.42578125" style="107" customWidth="1"/>
    <col min="3846" max="3846" width="12.85546875" style="107" bestFit="1" customWidth="1"/>
    <col min="3847" max="3847" width="10.85546875" style="107" bestFit="1" customWidth="1"/>
    <col min="3848" max="3848" width="18.42578125" style="107" customWidth="1"/>
    <col min="3849" max="3849" width="16.7109375" style="107" bestFit="1" customWidth="1"/>
    <col min="3850" max="3850" width="10.85546875" style="107" bestFit="1" customWidth="1"/>
    <col min="3851" max="3851" width="9.140625" style="107" customWidth="1"/>
    <col min="3852" max="4096" width="9.140625" style="107"/>
    <col min="4097" max="4097" width="66.5703125" style="107" bestFit="1" customWidth="1"/>
    <col min="4098" max="4098" width="19.85546875" style="107" customWidth="1"/>
    <col min="4099" max="4099" width="12.85546875" style="107" bestFit="1" customWidth="1"/>
    <col min="4100" max="4100" width="10.85546875" style="107" bestFit="1" customWidth="1"/>
    <col min="4101" max="4101" width="18.42578125" style="107" customWidth="1"/>
    <col min="4102" max="4102" width="12.85546875" style="107" bestFit="1" customWidth="1"/>
    <col min="4103" max="4103" width="10.85546875" style="107" bestFit="1" customWidth="1"/>
    <col min="4104" max="4104" width="18.42578125" style="107" customWidth="1"/>
    <col min="4105" max="4105" width="16.7109375" style="107" bestFit="1" customWidth="1"/>
    <col min="4106" max="4106" width="10.85546875" style="107" bestFit="1" customWidth="1"/>
    <col min="4107" max="4107" width="9.140625" style="107" customWidth="1"/>
    <col min="4108" max="4352" width="9.140625" style="107"/>
    <col min="4353" max="4353" width="66.5703125" style="107" bestFit="1" customWidth="1"/>
    <col min="4354" max="4354" width="19.85546875" style="107" customWidth="1"/>
    <col min="4355" max="4355" width="12.85546875" style="107" bestFit="1" customWidth="1"/>
    <col min="4356" max="4356" width="10.85546875" style="107" bestFit="1" customWidth="1"/>
    <col min="4357" max="4357" width="18.42578125" style="107" customWidth="1"/>
    <col min="4358" max="4358" width="12.85546875" style="107" bestFit="1" customWidth="1"/>
    <col min="4359" max="4359" width="10.85546875" style="107" bestFit="1" customWidth="1"/>
    <col min="4360" max="4360" width="18.42578125" style="107" customWidth="1"/>
    <col min="4361" max="4361" width="16.7109375" style="107" bestFit="1" customWidth="1"/>
    <col min="4362" max="4362" width="10.85546875" style="107" bestFit="1" customWidth="1"/>
    <col min="4363" max="4363" width="9.140625" style="107" customWidth="1"/>
    <col min="4364" max="4608" width="9.140625" style="107"/>
    <col min="4609" max="4609" width="66.5703125" style="107" bestFit="1" customWidth="1"/>
    <col min="4610" max="4610" width="19.85546875" style="107" customWidth="1"/>
    <col min="4611" max="4611" width="12.85546875" style="107" bestFit="1" customWidth="1"/>
    <col min="4612" max="4612" width="10.85546875" style="107" bestFit="1" customWidth="1"/>
    <col min="4613" max="4613" width="18.42578125" style="107" customWidth="1"/>
    <col min="4614" max="4614" width="12.85546875" style="107" bestFit="1" customWidth="1"/>
    <col min="4615" max="4615" width="10.85546875" style="107" bestFit="1" customWidth="1"/>
    <col min="4616" max="4616" width="18.42578125" style="107" customWidth="1"/>
    <col min="4617" max="4617" width="16.7109375" style="107" bestFit="1" customWidth="1"/>
    <col min="4618" max="4618" width="10.85546875" style="107" bestFit="1" customWidth="1"/>
    <col min="4619" max="4619" width="9.140625" style="107" customWidth="1"/>
    <col min="4620" max="4864" width="9.140625" style="107"/>
    <col min="4865" max="4865" width="66.5703125" style="107" bestFit="1" customWidth="1"/>
    <col min="4866" max="4866" width="19.85546875" style="107" customWidth="1"/>
    <col min="4867" max="4867" width="12.85546875" style="107" bestFit="1" customWidth="1"/>
    <col min="4868" max="4868" width="10.85546875" style="107" bestFit="1" customWidth="1"/>
    <col min="4869" max="4869" width="18.42578125" style="107" customWidth="1"/>
    <col min="4870" max="4870" width="12.85546875" style="107" bestFit="1" customWidth="1"/>
    <col min="4871" max="4871" width="10.85546875" style="107" bestFit="1" customWidth="1"/>
    <col min="4872" max="4872" width="18.42578125" style="107" customWidth="1"/>
    <col min="4873" max="4873" width="16.7109375" style="107" bestFit="1" customWidth="1"/>
    <col min="4874" max="4874" width="10.85546875" style="107" bestFit="1" customWidth="1"/>
    <col min="4875" max="4875" width="9.140625" style="107" customWidth="1"/>
    <col min="4876" max="5120" width="9.140625" style="107"/>
    <col min="5121" max="5121" width="66.5703125" style="107" bestFit="1" customWidth="1"/>
    <col min="5122" max="5122" width="19.85546875" style="107" customWidth="1"/>
    <col min="5123" max="5123" width="12.85546875" style="107" bestFit="1" customWidth="1"/>
    <col min="5124" max="5124" width="10.85546875" style="107" bestFit="1" customWidth="1"/>
    <col min="5125" max="5125" width="18.42578125" style="107" customWidth="1"/>
    <col min="5126" max="5126" width="12.85546875" style="107" bestFit="1" customWidth="1"/>
    <col min="5127" max="5127" width="10.85546875" style="107" bestFit="1" customWidth="1"/>
    <col min="5128" max="5128" width="18.42578125" style="107" customWidth="1"/>
    <col min="5129" max="5129" width="16.7109375" style="107" bestFit="1" customWidth="1"/>
    <col min="5130" max="5130" width="10.85546875" style="107" bestFit="1" customWidth="1"/>
    <col min="5131" max="5131" width="9.140625" style="107" customWidth="1"/>
    <col min="5132" max="5376" width="9.140625" style="107"/>
    <col min="5377" max="5377" width="66.5703125" style="107" bestFit="1" customWidth="1"/>
    <col min="5378" max="5378" width="19.85546875" style="107" customWidth="1"/>
    <col min="5379" max="5379" width="12.85546875" style="107" bestFit="1" customWidth="1"/>
    <col min="5380" max="5380" width="10.85546875" style="107" bestFit="1" customWidth="1"/>
    <col min="5381" max="5381" width="18.42578125" style="107" customWidth="1"/>
    <col min="5382" max="5382" width="12.85546875" style="107" bestFit="1" customWidth="1"/>
    <col min="5383" max="5383" width="10.85546875" style="107" bestFit="1" customWidth="1"/>
    <col min="5384" max="5384" width="18.42578125" style="107" customWidth="1"/>
    <col min="5385" max="5385" width="16.7109375" style="107" bestFit="1" customWidth="1"/>
    <col min="5386" max="5386" width="10.85546875" style="107" bestFit="1" customWidth="1"/>
    <col min="5387" max="5387" width="9.140625" style="107" customWidth="1"/>
    <col min="5388" max="5632" width="9.140625" style="107"/>
    <col min="5633" max="5633" width="66.5703125" style="107" bestFit="1" customWidth="1"/>
    <col min="5634" max="5634" width="19.85546875" style="107" customWidth="1"/>
    <col min="5635" max="5635" width="12.85546875" style="107" bestFit="1" customWidth="1"/>
    <col min="5636" max="5636" width="10.85546875" style="107" bestFit="1" customWidth="1"/>
    <col min="5637" max="5637" width="18.42578125" style="107" customWidth="1"/>
    <col min="5638" max="5638" width="12.85546875" style="107" bestFit="1" customWidth="1"/>
    <col min="5639" max="5639" width="10.85546875" style="107" bestFit="1" customWidth="1"/>
    <col min="5640" max="5640" width="18.42578125" style="107" customWidth="1"/>
    <col min="5641" max="5641" width="16.7109375" style="107" bestFit="1" customWidth="1"/>
    <col min="5642" max="5642" width="10.85546875" style="107" bestFit="1" customWidth="1"/>
    <col min="5643" max="5643" width="9.140625" style="107" customWidth="1"/>
    <col min="5644" max="5888" width="9.140625" style="107"/>
    <col min="5889" max="5889" width="66.5703125" style="107" bestFit="1" customWidth="1"/>
    <col min="5890" max="5890" width="19.85546875" style="107" customWidth="1"/>
    <col min="5891" max="5891" width="12.85546875" style="107" bestFit="1" customWidth="1"/>
    <col min="5892" max="5892" width="10.85546875" style="107" bestFit="1" customWidth="1"/>
    <col min="5893" max="5893" width="18.42578125" style="107" customWidth="1"/>
    <col min="5894" max="5894" width="12.85546875" style="107" bestFit="1" customWidth="1"/>
    <col min="5895" max="5895" width="10.85546875" style="107" bestFit="1" customWidth="1"/>
    <col min="5896" max="5896" width="18.42578125" style="107" customWidth="1"/>
    <col min="5897" max="5897" width="16.7109375" style="107" bestFit="1" customWidth="1"/>
    <col min="5898" max="5898" width="10.85546875" style="107" bestFit="1" customWidth="1"/>
    <col min="5899" max="5899" width="9.140625" style="107" customWidth="1"/>
    <col min="5900" max="6144" width="9.140625" style="107"/>
    <col min="6145" max="6145" width="66.5703125" style="107" bestFit="1" customWidth="1"/>
    <col min="6146" max="6146" width="19.85546875" style="107" customWidth="1"/>
    <col min="6147" max="6147" width="12.85546875" style="107" bestFit="1" customWidth="1"/>
    <col min="6148" max="6148" width="10.85546875" style="107" bestFit="1" customWidth="1"/>
    <col min="6149" max="6149" width="18.42578125" style="107" customWidth="1"/>
    <col min="6150" max="6150" width="12.85546875" style="107" bestFit="1" customWidth="1"/>
    <col min="6151" max="6151" width="10.85546875" style="107" bestFit="1" customWidth="1"/>
    <col min="6152" max="6152" width="18.42578125" style="107" customWidth="1"/>
    <col min="6153" max="6153" width="16.7109375" style="107" bestFit="1" customWidth="1"/>
    <col min="6154" max="6154" width="10.85546875" style="107" bestFit="1" customWidth="1"/>
    <col min="6155" max="6155" width="9.140625" style="107" customWidth="1"/>
    <col min="6156" max="6400" width="9.140625" style="107"/>
    <col min="6401" max="6401" width="66.5703125" style="107" bestFit="1" customWidth="1"/>
    <col min="6402" max="6402" width="19.85546875" style="107" customWidth="1"/>
    <col min="6403" max="6403" width="12.85546875" style="107" bestFit="1" customWidth="1"/>
    <col min="6404" max="6404" width="10.85546875" style="107" bestFit="1" customWidth="1"/>
    <col min="6405" max="6405" width="18.42578125" style="107" customWidth="1"/>
    <col min="6406" max="6406" width="12.85546875" style="107" bestFit="1" customWidth="1"/>
    <col min="6407" max="6407" width="10.85546875" style="107" bestFit="1" customWidth="1"/>
    <col min="6408" max="6408" width="18.42578125" style="107" customWidth="1"/>
    <col min="6409" max="6409" width="16.7109375" style="107" bestFit="1" customWidth="1"/>
    <col min="6410" max="6410" width="10.85546875" style="107" bestFit="1" customWidth="1"/>
    <col min="6411" max="6411" width="9.140625" style="107" customWidth="1"/>
    <col min="6412" max="6656" width="9.140625" style="107"/>
    <col min="6657" max="6657" width="66.5703125" style="107" bestFit="1" customWidth="1"/>
    <col min="6658" max="6658" width="19.85546875" style="107" customWidth="1"/>
    <col min="6659" max="6659" width="12.85546875" style="107" bestFit="1" customWidth="1"/>
    <col min="6660" max="6660" width="10.85546875" style="107" bestFit="1" customWidth="1"/>
    <col min="6661" max="6661" width="18.42578125" style="107" customWidth="1"/>
    <col min="6662" max="6662" width="12.85546875" style="107" bestFit="1" customWidth="1"/>
    <col min="6663" max="6663" width="10.85546875" style="107" bestFit="1" customWidth="1"/>
    <col min="6664" max="6664" width="18.42578125" style="107" customWidth="1"/>
    <col min="6665" max="6665" width="16.7109375" style="107" bestFit="1" customWidth="1"/>
    <col min="6666" max="6666" width="10.85546875" style="107" bestFit="1" customWidth="1"/>
    <col min="6667" max="6667" width="9.140625" style="107" customWidth="1"/>
    <col min="6668" max="6912" width="9.140625" style="107"/>
    <col min="6913" max="6913" width="66.5703125" style="107" bestFit="1" customWidth="1"/>
    <col min="6914" max="6914" width="19.85546875" style="107" customWidth="1"/>
    <col min="6915" max="6915" width="12.85546875" style="107" bestFit="1" customWidth="1"/>
    <col min="6916" max="6916" width="10.85546875" style="107" bestFit="1" customWidth="1"/>
    <col min="6917" max="6917" width="18.42578125" style="107" customWidth="1"/>
    <col min="6918" max="6918" width="12.85546875" style="107" bestFit="1" customWidth="1"/>
    <col min="6919" max="6919" width="10.85546875" style="107" bestFit="1" customWidth="1"/>
    <col min="6920" max="6920" width="18.42578125" style="107" customWidth="1"/>
    <col min="6921" max="6921" width="16.7109375" style="107" bestFit="1" customWidth="1"/>
    <col min="6922" max="6922" width="10.85546875" style="107" bestFit="1" customWidth="1"/>
    <col min="6923" max="6923" width="9.140625" style="107" customWidth="1"/>
    <col min="6924" max="7168" width="9.140625" style="107"/>
    <col min="7169" max="7169" width="66.5703125" style="107" bestFit="1" customWidth="1"/>
    <col min="7170" max="7170" width="19.85546875" style="107" customWidth="1"/>
    <col min="7171" max="7171" width="12.85546875" style="107" bestFit="1" customWidth="1"/>
    <col min="7172" max="7172" width="10.85546875" style="107" bestFit="1" customWidth="1"/>
    <col min="7173" max="7173" width="18.42578125" style="107" customWidth="1"/>
    <col min="7174" max="7174" width="12.85546875" style="107" bestFit="1" customWidth="1"/>
    <col min="7175" max="7175" width="10.85546875" style="107" bestFit="1" customWidth="1"/>
    <col min="7176" max="7176" width="18.42578125" style="107" customWidth="1"/>
    <col min="7177" max="7177" width="16.7109375" style="107" bestFit="1" customWidth="1"/>
    <col min="7178" max="7178" width="10.85546875" style="107" bestFit="1" customWidth="1"/>
    <col min="7179" max="7179" width="9.140625" style="107" customWidth="1"/>
    <col min="7180" max="7424" width="9.140625" style="107"/>
    <col min="7425" max="7425" width="66.5703125" style="107" bestFit="1" customWidth="1"/>
    <col min="7426" max="7426" width="19.85546875" style="107" customWidth="1"/>
    <col min="7427" max="7427" width="12.85546875" style="107" bestFit="1" customWidth="1"/>
    <col min="7428" max="7428" width="10.85546875" style="107" bestFit="1" customWidth="1"/>
    <col min="7429" max="7429" width="18.42578125" style="107" customWidth="1"/>
    <col min="7430" max="7430" width="12.85546875" style="107" bestFit="1" customWidth="1"/>
    <col min="7431" max="7431" width="10.85546875" style="107" bestFit="1" customWidth="1"/>
    <col min="7432" max="7432" width="18.42578125" style="107" customWidth="1"/>
    <col min="7433" max="7433" width="16.7109375" style="107" bestFit="1" customWidth="1"/>
    <col min="7434" max="7434" width="10.85546875" style="107" bestFit="1" customWidth="1"/>
    <col min="7435" max="7435" width="9.140625" style="107" customWidth="1"/>
    <col min="7436" max="7680" width="9.140625" style="107"/>
    <col min="7681" max="7681" width="66.5703125" style="107" bestFit="1" customWidth="1"/>
    <col min="7682" max="7682" width="19.85546875" style="107" customWidth="1"/>
    <col min="7683" max="7683" width="12.85546875" style="107" bestFit="1" customWidth="1"/>
    <col min="7684" max="7684" width="10.85546875" style="107" bestFit="1" customWidth="1"/>
    <col min="7685" max="7685" width="18.42578125" style="107" customWidth="1"/>
    <col min="7686" max="7686" width="12.85546875" style="107" bestFit="1" customWidth="1"/>
    <col min="7687" max="7687" width="10.85546875" style="107" bestFit="1" customWidth="1"/>
    <col min="7688" max="7688" width="18.42578125" style="107" customWidth="1"/>
    <col min="7689" max="7689" width="16.7109375" style="107" bestFit="1" customWidth="1"/>
    <col min="7690" max="7690" width="10.85546875" style="107" bestFit="1" customWidth="1"/>
    <col min="7691" max="7691" width="9.140625" style="107" customWidth="1"/>
    <col min="7692" max="7936" width="9.140625" style="107"/>
    <col min="7937" max="7937" width="66.5703125" style="107" bestFit="1" customWidth="1"/>
    <col min="7938" max="7938" width="19.85546875" style="107" customWidth="1"/>
    <col min="7939" max="7939" width="12.85546875" style="107" bestFit="1" customWidth="1"/>
    <col min="7940" max="7940" width="10.85546875" style="107" bestFit="1" customWidth="1"/>
    <col min="7941" max="7941" width="18.42578125" style="107" customWidth="1"/>
    <col min="7942" max="7942" width="12.85546875" style="107" bestFit="1" customWidth="1"/>
    <col min="7943" max="7943" width="10.85546875" style="107" bestFit="1" customWidth="1"/>
    <col min="7944" max="7944" width="18.42578125" style="107" customWidth="1"/>
    <col min="7945" max="7945" width="16.7109375" style="107" bestFit="1" customWidth="1"/>
    <col min="7946" max="7946" width="10.85546875" style="107" bestFit="1" customWidth="1"/>
    <col min="7947" max="7947" width="9.140625" style="107" customWidth="1"/>
    <col min="7948" max="8192" width="9.140625" style="107"/>
    <col min="8193" max="8193" width="66.5703125" style="107" bestFit="1" customWidth="1"/>
    <col min="8194" max="8194" width="19.85546875" style="107" customWidth="1"/>
    <col min="8195" max="8195" width="12.85546875" style="107" bestFit="1" customWidth="1"/>
    <col min="8196" max="8196" width="10.85546875" style="107" bestFit="1" customWidth="1"/>
    <col min="8197" max="8197" width="18.42578125" style="107" customWidth="1"/>
    <col min="8198" max="8198" width="12.85546875" style="107" bestFit="1" customWidth="1"/>
    <col min="8199" max="8199" width="10.85546875" style="107" bestFit="1" customWidth="1"/>
    <col min="8200" max="8200" width="18.42578125" style="107" customWidth="1"/>
    <col min="8201" max="8201" width="16.7109375" style="107" bestFit="1" customWidth="1"/>
    <col min="8202" max="8202" width="10.85546875" style="107" bestFit="1" customWidth="1"/>
    <col min="8203" max="8203" width="9.140625" style="107" customWidth="1"/>
    <col min="8204" max="8448" width="9.140625" style="107"/>
    <col min="8449" max="8449" width="66.5703125" style="107" bestFit="1" customWidth="1"/>
    <col min="8450" max="8450" width="19.85546875" style="107" customWidth="1"/>
    <col min="8451" max="8451" width="12.85546875" style="107" bestFit="1" customWidth="1"/>
    <col min="8452" max="8452" width="10.85546875" style="107" bestFit="1" customWidth="1"/>
    <col min="8453" max="8453" width="18.42578125" style="107" customWidth="1"/>
    <col min="8454" max="8454" width="12.85546875" style="107" bestFit="1" customWidth="1"/>
    <col min="8455" max="8455" width="10.85546875" style="107" bestFit="1" customWidth="1"/>
    <col min="8456" max="8456" width="18.42578125" style="107" customWidth="1"/>
    <col min="8457" max="8457" width="16.7109375" style="107" bestFit="1" customWidth="1"/>
    <col min="8458" max="8458" width="10.85546875" style="107" bestFit="1" customWidth="1"/>
    <col min="8459" max="8459" width="9.140625" style="107" customWidth="1"/>
    <col min="8460" max="8704" width="9.140625" style="107"/>
    <col min="8705" max="8705" width="66.5703125" style="107" bestFit="1" customWidth="1"/>
    <col min="8706" max="8706" width="19.85546875" style="107" customWidth="1"/>
    <col min="8707" max="8707" width="12.85546875" style="107" bestFit="1" customWidth="1"/>
    <col min="8708" max="8708" width="10.85546875" style="107" bestFit="1" customWidth="1"/>
    <col min="8709" max="8709" width="18.42578125" style="107" customWidth="1"/>
    <col min="8710" max="8710" width="12.85546875" style="107" bestFit="1" customWidth="1"/>
    <col min="8711" max="8711" width="10.85546875" style="107" bestFit="1" customWidth="1"/>
    <col min="8712" max="8712" width="18.42578125" style="107" customWidth="1"/>
    <col min="8713" max="8713" width="16.7109375" style="107" bestFit="1" customWidth="1"/>
    <col min="8714" max="8714" width="10.85546875" style="107" bestFit="1" customWidth="1"/>
    <col min="8715" max="8715" width="9.140625" style="107" customWidth="1"/>
    <col min="8716" max="8960" width="9.140625" style="107"/>
    <col min="8961" max="8961" width="66.5703125" style="107" bestFit="1" customWidth="1"/>
    <col min="8962" max="8962" width="19.85546875" style="107" customWidth="1"/>
    <col min="8963" max="8963" width="12.85546875" style="107" bestFit="1" customWidth="1"/>
    <col min="8964" max="8964" width="10.85546875" style="107" bestFit="1" customWidth="1"/>
    <col min="8965" max="8965" width="18.42578125" style="107" customWidth="1"/>
    <col min="8966" max="8966" width="12.85546875" style="107" bestFit="1" customWidth="1"/>
    <col min="8967" max="8967" width="10.85546875" style="107" bestFit="1" customWidth="1"/>
    <col min="8968" max="8968" width="18.42578125" style="107" customWidth="1"/>
    <col min="8969" max="8969" width="16.7109375" style="107" bestFit="1" customWidth="1"/>
    <col min="8970" max="8970" width="10.85546875" style="107" bestFit="1" customWidth="1"/>
    <col min="8971" max="8971" width="9.140625" style="107" customWidth="1"/>
    <col min="8972" max="9216" width="9.140625" style="107"/>
    <col min="9217" max="9217" width="66.5703125" style="107" bestFit="1" customWidth="1"/>
    <col min="9218" max="9218" width="19.85546875" style="107" customWidth="1"/>
    <col min="9219" max="9219" width="12.85546875" style="107" bestFit="1" customWidth="1"/>
    <col min="9220" max="9220" width="10.85546875" style="107" bestFit="1" customWidth="1"/>
    <col min="9221" max="9221" width="18.42578125" style="107" customWidth="1"/>
    <col min="9222" max="9222" width="12.85546875" style="107" bestFit="1" customWidth="1"/>
    <col min="9223" max="9223" width="10.85546875" style="107" bestFit="1" customWidth="1"/>
    <col min="9224" max="9224" width="18.42578125" style="107" customWidth="1"/>
    <col min="9225" max="9225" width="16.7109375" style="107" bestFit="1" customWidth="1"/>
    <col min="9226" max="9226" width="10.85546875" style="107" bestFit="1" customWidth="1"/>
    <col min="9227" max="9227" width="9.140625" style="107" customWidth="1"/>
    <col min="9228" max="9472" width="9.140625" style="107"/>
    <col min="9473" max="9473" width="66.5703125" style="107" bestFit="1" customWidth="1"/>
    <col min="9474" max="9474" width="19.85546875" style="107" customWidth="1"/>
    <col min="9475" max="9475" width="12.85546875" style="107" bestFit="1" customWidth="1"/>
    <col min="9476" max="9476" width="10.85546875" style="107" bestFit="1" customWidth="1"/>
    <col min="9477" max="9477" width="18.42578125" style="107" customWidth="1"/>
    <col min="9478" max="9478" width="12.85546875" style="107" bestFit="1" customWidth="1"/>
    <col min="9479" max="9479" width="10.85546875" style="107" bestFit="1" customWidth="1"/>
    <col min="9480" max="9480" width="18.42578125" style="107" customWidth="1"/>
    <col min="9481" max="9481" width="16.7109375" style="107" bestFit="1" customWidth="1"/>
    <col min="9482" max="9482" width="10.85546875" style="107" bestFit="1" customWidth="1"/>
    <col min="9483" max="9483" width="9.140625" style="107" customWidth="1"/>
    <col min="9484" max="9728" width="9.140625" style="107"/>
    <col min="9729" max="9729" width="66.5703125" style="107" bestFit="1" customWidth="1"/>
    <col min="9730" max="9730" width="19.85546875" style="107" customWidth="1"/>
    <col min="9731" max="9731" width="12.85546875" style="107" bestFit="1" customWidth="1"/>
    <col min="9732" max="9732" width="10.85546875" style="107" bestFit="1" customWidth="1"/>
    <col min="9733" max="9733" width="18.42578125" style="107" customWidth="1"/>
    <col min="9734" max="9734" width="12.85546875" style="107" bestFit="1" customWidth="1"/>
    <col min="9735" max="9735" width="10.85546875" style="107" bestFit="1" customWidth="1"/>
    <col min="9736" max="9736" width="18.42578125" style="107" customWidth="1"/>
    <col min="9737" max="9737" width="16.7109375" style="107" bestFit="1" customWidth="1"/>
    <col min="9738" max="9738" width="10.85546875" style="107" bestFit="1" customWidth="1"/>
    <col min="9739" max="9739" width="9.140625" style="107" customWidth="1"/>
    <col min="9740" max="9984" width="9.140625" style="107"/>
    <col min="9985" max="9985" width="66.5703125" style="107" bestFit="1" customWidth="1"/>
    <col min="9986" max="9986" width="19.85546875" style="107" customWidth="1"/>
    <col min="9987" max="9987" width="12.85546875" style="107" bestFit="1" customWidth="1"/>
    <col min="9988" max="9988" width="10.85546875" style="107" bestFit="1" customWidth="1"/>
    <col min="9989" max="9989" width="18.42578125" style="107" customWidth="1"/>
    <col min="9990" max="9990" width="12.85546875" style="107" bestFit="1" customWidth="1"/>
    <col min="9991" max="9991" width="10.85546875" style="107" bestFit="1" customWidth="1"/>
    <col min="9992" max="9992" width="18.42578125" style="107" customWidth="1"/>
    <col min="9993" max="9993" width="16.7109375" style="107" bestFit="1" customWidth="1"/>
    <col min="9994" max="9994" width="10.85546875" style="107" bestFit="1" customWidth="1"/>
    <col min="9995" max="9995" width="9.140625" style="107" customWidth="1"/>
    <col min="9996" max="10240" width="9.140625" style="107"/>
    <col min="10241" max="10241" width="66.5703125" style="107" bestFit="1" customWidth="1"/>
    <col min="10242" max="10242" width="19.85546875" style="107" customWidth="1"/>
    <col min="10243" max="10243" width="12.85546875" style="107" bestFit="1" customWidth="1"/>
    <col min="10244" max="10244" width="10.85546875" style="107" bestFit="1" customWidth="1"/>
    <col min="10245" max="10245" width="18.42578125" style="107" customWidth="1"/>
    <col min="10246" max="10246" width="12.85546875" style="107" bestFit="1" customWidth="1"/>
    <col min="10247" max="10247" width="10.85546875" style="107" bestFit="1" customWidth="1"/>
    <col min="10248" max="10248" width="18.42578125" style="107" customWidth="1"/>
    <col min="10249" max="10249" width="16.7109375" style="107" bestFit="1" customWidth="1"/>
    <col min="10250" max="10250" width="10.85546875" style="107" bestFit="1" customWidth="1"/>
    <col min="10251" max="10251" width="9.140625" style="107" customWidth="1"/>
    <col min="10252" max="10496" width="9.140625" style="107"/>
    <col min="10497" max="10497" width="66.5703125" style="107" bestFit="1" customWidth="1"/>
    <col min="10498" max="10498" width="19.85546875" style="107" customWidth="1"/>
    <col min="10499" max="10499" width="12.85546875" style="107" bestFit="1" customWidth="1"/>
    <col min="10500" max="10500" width="10.85546875" style="107" bestFit="1" customWidth="1"/>
    <col min="10501" max="10501" width="18.42578125" style="107" customWidth="1"/>
    <col min="10502" max="10502" width="12.85546875" style="107" bestFit="1" customWidth="1"/>
    <col min="10503" max="10503" width="10.85546875" style="107" bestFit="1" customWidth="1"/>
    <col min="10504" max="10504" width="18.42578125" style="107" customWidth="1"/>
    <col min="10505" max="10505" width="16.7109375" style="107" bestFit="1" customWidth="1"/>
    <col min="10506" max="10506" width="10.85546875" style="107" bestFit="1" customWidth="1"/>
    <col min="10507" max="10507" width="9.140625" style="107" customWidth="1"/>
    <col min="10508" max="10752" width="9.140625" style="107"/>
    <col min="10753" max="10753" width="66.5703125" style="107" bestFit="1" customWidth="1"/>
    <col min="10754" max="10754" width="19.85546875" style="107" customWidth="1"/>
    <col min="10755" max="10755" width="12.85546875" style="107" bestFit="1" customWidth="1"/>
    <col min="10756" max="10756" width="10.85546875" style="107" bestFit="1" customWidth="1"/>
    <col min="10757" max="10757" width="18.42578125" style="107" customWidth="1"/>
    <col min="10758" max="10758" width="12.85546875" style="107" bestFit="1" customWidth="1"/>
    <col min="10759" max="10759" width="10.85546875" style="107" bestFit="1" customWidth="1"/>
    <col min="10760" max="10760" width="18.42578125" style="107" customWidth="1"/>
    <col min="10761" max="10761" width="16.7109375" style="107" bestFit="1" customWidth="1"/>
    <col min="10762" max="10762" width="10.85546875" style="107" bestFit="1" customWidth="1"/>
    <col min="10763" max="10763" width="9.140625" style="107" customWidth="1"/>
    <col min="10764" max="11008" width="9.140625" style="107"/>
    <col min="11009" max="11009" width="66.5703125" style="107" bestFit="1" customWidth="1"/>
    <col min="11010" max="11010" width="19.85546875" style="107" customWidth="1"/>
    <col min="11011" max="11011" width="12.85546875" style="107" bestFit="1" customWidth="1"/>
    <col min="11012" max="11012" width="10.85546875" style="107" bestFit="1" customWidth="1"/>
    <col min="11013" max="11013" width="18.42578125" style="107" customWidth="1"/>
    <col min="11014" max="11014" width="12.85546875" style="107" bestFit="1" customWidth="1"/>
    <col min="11015" max="11015" width="10.85546875" style="107" bestFit="1" customWidth="1"/>
    <col min="11016" max="11016" width="18.42578125" style="107" customWidth="1"/>
    <col min="11017" max="11017" width="16.7109375" style="107" bestFit="1" customWidth="1"/>
    <col min="11018" max="11018" width="10.85546875" style="107" bestFit="1" customWidth="1"/>
    <col min="11019" max="11019" width="9.140625" style="107" customWidth="1"/>
    <col min="11020" max="11264" width="9.140625" style="107"/>
    <col min="11265" max="11265" width="66.5703125" style="107" bestFit="1" customWidth="1"/>
    <col min="11266" max="11266" width="19.85546875" style="107" customWidth="1"/>
    <col min="11267" max="11267" width="12.85546875" style="107" bestFit="1" customWidth="1"/>
    <col min="11268" max="11268" width="10.85546875" style="107" bestFit="1" customWidth="1"/>
    <col min="11269" max="11269" width="18.42578125" style="107" customWidth="1"/>
    <col min="11270" max="11270" width="12.85546875" style="107" bestFit="1" customWidth="1"/>
    <col min="11271" max="11271" width="10.85546875" style="107" bestFit="1" customWidth="1"/>
    <col min="11272" max="11272" width="18.42578125" style="107" customWidth="1"/>
    <col min="11273" max="11273" width="16.7109375" style="107" bestFit="1" customWidth="1"/>
    <col min="11274" max="11274" width="10.85546875" style="107" bestFit="1" customWidth="1"/>
    <col min="11275" max="11275" width="9.140625" style="107" customWidth="1"/>
    <col min="11276" max="11520" width="9.140625" style="107"/>
    <col min="11521" max="11521" width="66.5703125" style="107" bestFit="1" customWidth="1"/>
    <col min="11522" max="11522" width="19.85546875" style="107" customWidth="1"/>
    <col min="11523" max="11523" width="12.85546875" style="107" bestFit="1" customWidth="1"/>
    <col min="11524" max="11524" width="10.85546875" style="107" bestFit="1" customWidth="1"/>
    <col min="11525" max="11525" width="18.42578125" style="107" customWidth="1"/>
    <col min="11526" max="11526" width="12.85546875" style="107" bestFit="1" customWidth="1"/>
    <col min="11527" max="11527" width="10.85546875" style="107" bestFit="1" customWidth="1"/>
    <col min="11528" max="11528" width="18.42578125" style="107" customWidth="1"/>
    <col min="11529" max="11529" width="16.7109375" style="107" bestFit="1" customWidth="1"/>
    <col min="11530" max="11530" width="10.85546875" style="107" bestFit="1" customWidth="1"/>
    <col min="11531" max="11531" width="9.140625" style="107" customWidth="1"/>
    <col min="11532" max="11776" width="9.140625" style="107"/>
    <col min="11777" max="11777" width="66.5703125" style="107" bestFit="1" customWidth="1"/>
    <col min="11778" max="11778" width="19.85546875" style="107" customWidth="1"/>
    <col min="11779" max="11779" width="12.85546875" style="107" bestFit="1" customWidth="1"/>
    <col min="11780" max="11780" width="10.85546875" style="107" bestFit="1" customWidth="1"/>
    <col min="11781" max="11781" width="18.42578125" style="107" customWidth="1"/>
    <col min="11782" max="11782" width="12.85546875" style="107" bestFit="1" customWidth="1"/>
    <col min="11783" max="11783" width="10.85546875" style="107" bestFit="1" customWidth="1"/>
    <col min="11784" max="11784" width="18.42578125" style="107" customWidth="1"/>
    <col min="11785" max="11785" width="16.7109375" style="107" bestFit="1" customWidth="1"/>
    <col min="11786" max="11786" width="10.85546875" style="107" bestFit="1" customWidth="1"/>
    <col min="11787" max="11787" width="9.140625" style="107" customWidth="1"/>
    <col min="11788" max="12032" width="9.140625" style="107"/>
    <col min="12033" max="12033" width="66.5703125" style="107" bestFit="1" customWidth="1"/>
    <col min="12034" max="12034" width="19.85546875" style="107" customWidth="1"/>
    <col min="12035" max="12035" width="12.85546875" style="107" bestFit="1" customWidth="1"/>
    <col min="12036" max="12036" width="10.85546875" style="107" bestFit="1" customWidth="1"/>
    <col min="12037" max="12037" width="18.42578125" style="107" customWidth="1"/>
    <col min="12038" max="12038" width="12.85546875" style="107" bestFit="1" customWidth="1"/>
    <col min="12039" max="12039" width="10.85546875" style="107" bestFit="1" customWidth="1"/>
    <col min="12040" max="12040" width="18.42578125" style="107" customWidth="1"/>
    <col min="12041" max="12041" width="16.7109375" style="107" bestFit="1" customWidth="1"/>
    <col min="12042" max="12042" width="10.85546875" style="107" bestFit="1" customWidth="1"/>
    <col min="12043" max="12043" width="9.140625" style="107" customWidth="1"/>
    <col min="12044" max="12288" width="9.140625" style="107"/>
    <col min="12289" max="12289" width="66.5703125" style="107" bestFit="1" customWidth="1"/>
    <col min="12290" max="12290" width="19.85546875" style="107" customWidth="1"/>
    <col min="12291" max="12291" width="12.85546875" style="107" bestFit="1" customWidth="1"/>
    <col min="12292" max="12292" width="10.85546875" style="107" bestFit="1" customWidth="1"/>
    <col min="12293" max="12293" width="18.42578125" style="107" customWidth="1"/>
    <col min="12294" max="12294" width="12.85546875" style="107" bestFit="1" customWidth="1"/>
    <col min="12295" max="12295" width="10.85546875" style="107" bestFit="1" customWidth="1"/>
    <col min="12296" max="12296" width="18.42578125" style="107" customWidth="1"/>
    <col min="12297" max="12297" width="16.7109375" style="107" bestFit="1" customWidth="1"/>
    <col min="12298" max="12298" width="10.85546875" style="107" bestFit="1" customWidth="1"/>
    <col min="12299" max="12299" width="9.140625" style="107" customWidth="1"/>
    <col min="12300" max="12544" width="9.140625" style="107"/>
    <col min="12545" max="12545" width="66.5703125" style="107" bestFit="1" customWidth="1"/>
    <col min="12546" max="12546" width="19.85546875" style="107" customWidth="1"/>
    <col min="12547" max="12547" width="12.85546875" style="107" bestFit="1" customWidth="1"/>
    <col min="12548" max="12548" width="10.85546875" style="107" bestFit="1" customWidth="1"/>
    <col min="12549" max="12549" width="18.42578125" style="107" customWidth="1"/>
    <col min="12550" max="12550" width="12.85546875" style="107" bestFit="1" customWidth="1"/>
    <col min="12551" max="12551" width="10.85546875" style="107" bestFit="1" customWidth="1"/>
    <col min="12552" max="12552" width="18.42578125" style="107" customWidth="1"/>
    <col min="12553" max="12553" width="16.7109375" style="107" bestFit="1" customWidth="1"/>
    <col min="12554" max="12554" width="10.85546875" style="107" bestFit="1" customWidth="1"/>
    <col min="12555" max="12555" width="9.140625" style="107" customWidth="1"/>
    <col min="12556" max="12800" width="9.140625" style="107"/>
    <col min="12801" max="12801" width="66.5703125" style="107" bestFit="1" customWidth="1"/>
    <col min="12802" max="12802" width="19.85546875" style="107" customWidth="1"/>
    <col min="12803" max="12803" width="12.85546875" style="107" bestFit="1" customWidth="1"/>
    <col min="12804" max="12804" width="10.85546875" style="107" bestFit="1" customWidth="1"/>
    <col min="12805" max="12805" width="18.42578125" style="107" customWidth="1"/>
    <col min="12806" max="12806" width="12.85546875" style="107" bestFit="1" customWidth="1"/>
    <col min="12807" max="12807" width="10.85546875" style="107" bestFit="1" customWidth="1"/>
    <col min="12808" max="12808" width="18.42578125" style="107" customWidth="1"/>
    <col min="12809" max="12809" width="16.7109375" style="107" bestFit="1" customWidth="1"/>
    <col min="12810" max="12810" width="10.85546875" style="107" bestFit="1" customWidth="1"/>
    <col min="12811" max="12811" width="9.140625" style="107" customWidth="1"/>
    <col min="12812" max="13056" width="9.140625" style="107"/>
    <col min="13057" max="13057" width="66.5703125" style="107" bestFit="1" customWidth="1"/>
    <col min="13058" max="13058" width="19.85546875" style="107" customWidth="1"/>
    <col min="13059" max="13059" width="12.85546875" style="107" bestFit="1" customWidth="1"/>
    <col min="13060" max="13060" width="10.85546875" style="107" bestFit="1" customWidth="1"/>
    <col min="13061" max="13061" width="18.42578125" style="107" customWidth="1"/>
    <col min="13062" max="13062" width="12.85546875" style="107" bestFit="1" customWidth="1"/>
    <col min="13063" max="13063" width="10.85546875" style="107" bestFit="1" customWidth="1"/>
    <col min="13064" max="13064" width="18.42578125" style="107" customWidth="1"/>
    <col min="13065" max="13065" width="16.7109375" style="107" bestFit="1" customWidth="1"/>
    <col min="13066" max="13066" width="10.85546875" style="107" bestFit="1" customWidth="1"/>
    <col min="13067" max="13067" width="9.140625" style="107" customWidth="1"/>
    <col min="13068" max="13312" width="9.140625" style="107"/>
    <col min="13313" max="13313" width="66.5703125" style="107" bestFit="1" customWidth="1"/>
    <col min="13314" max="13314" width="19.85546875" style="107" customWidth="1"/>
    <col min="13315" max="13315" width="12.85546875" style="107" bestFit="1" customWidth="1"/>
    <col min="13316" max="13316" width="10.85546875" style="107" bestFit="1" customWidth="1"/>
    <col min="13317" max="13317" width="18.42578125" style="107" customWidth="1"/>
    <col min="13318" max="13318" width="12.85546875" style="107" bestFit="1" customWidth="1"/>
    <col min="13319" max="13319" width="10.85546875" style="107" bestFit="1" customWidth="1"/>
    <col min="13320" max="13320" width="18.42578125" style="107" customWidth="1"/>
    <col min="13321" max="13321" width="16.7109375" style="107" bestFit="1" customWidth="1"/>
    <col min="13322" max="13322" width="10.85546875" style="107" bestFit="1" customWidth="1"/>
    <col min="13323" max="13323" width="9.140625" style="107" customWidth="1"/>
    <col min="13324" max="13568" width="9.140625" style="107"/>
    <col min="13569" max="13569" width="66.5703125" style="107" bestFit="1" customWidth="1"/>
    <col min="13570" max="13570" width="19.85546875" style="107" customWidth="1"/>
    <col min="13571" max="13571" width="12.85546875" style="107" bestFit="1" customWidth="1"/>
    <col min="13572" max="13572" width="10.85546875" style="107" bestFit="1" customWidth="1"/>
    <col min="13573" max="13573" width="18.42578125" style="107" customWidth="1"/>
    <col min="13574" max="13574" width="12.85546875" style="107" bestFit="1" customWidth="1"/>
    <col min="13575" max="13575" width="10.85546875" style="107" bestFit="1" customWidth="1"/>
    <col min="13576" max="13576" width="18.42578125" style="107" customWidth="1"/>
    <col min="13577" max="13577" width="16.7109375" style="107" bestFit="1" customWidth="1"/>
    <col min="13578" max="13578" width="10.85546875" style="107" bestFit="1" customWidth="1"/>
    <col min="13579" max="13579" width="9.140625" style="107" customWidth="1"/>
    <col min="13580" max="13824" width="9.140625" style="107"/>
    <col min="13825" max="13825" width="66.5703125" style="107" bestFit="1" customWidth="1"/>
    <col min="13826" max="13826" width="19.85546875" style="107" customWidth="1"/>
    <col min="13827" max="13827" width="12.85546875" style="107" bestFit="1" customWidth="1"/>
    <col min="13828" max="13828" width="10.85546875" style="107" bestFit="1" customWidth="1"/>
    <col min="13829" max="13829" width="18.42578125" style="107" customWidth="1"/>
    <col min="13830" max="13830" width="12.85546875" style="107" bestFit="1" customWidth="1"/>
    <col min="13831" max="13831" width="10.85546875" style="107" bestFit="1" customWidth="1"/>
    <col min="13832" max="13832" width="18.42578125" style="107" customWidth="1"/>
    <col min="13833" max="13833" width="16.7109375" style="107" bestFit="1" customWidth="1"/>
    <col min="13834" max="13834" width="10.85546875" style="107" bestFit="1" customWidth="1"/>
    <col min="13835" max="13835" width="9.140625" style="107" customWidth="1"/>
    <col min="13836" max="14080" width="9.140625" style="107"/>
    <col min="14081" max="14081" width="66.5703125" style="107" bestFit="1" customWidth="1"/>
    <col min="14082" max="14082" width="19.85546875" style="107" customWidth="1"/>
    <col min="14083" max="14083" width="12.85546875" style="107" bestFit="1" customWidth="1"/>
    <col min="14084" max="14084" width="10.85546875" style="107" bestFit="1" customWidth="1"/>
    <col min="14085" max="14085" width="18.42578125" style="107" customWidth="1"/>
    <col min="14086" max="14086" width="12.85546875" style="107" bestFit="1" customWidth="1"/>
    <col min="14087" max="14087" width="10.85546875" style="107" bestFit="1" customWidth="1"/>
    <col min="14088" max="14088" width="18.42578125" style="107" customWidth="1"/>
    <col min="14089" max="14089" width="16.7109375" style="107" bestFit="1" customWidth="1"/>
    <col min="14090" max="14090" width="10.85546875" style="107" bestFit="1" customWidth="1"/>
    <col min="14091" max="14091" width="9.140625" style="107" customWidth="1"/>
    <col min="14092" max="14336" width="9.140625" style="107"/>
    <col min="14337" max="14337" width="66.5703125" style="107" bestFit="1" customWidth="1"/>
    <col min="14338" max="14338" width="19.85546875" style="107" customWidth="1"/>
    <col min="14339" max="14339" width="12.85546875" style="107" bestFit="1" customWidth="1"/>
    <col min="14340" max="14340" width="10.85546875" style="107" bestFit="1" customWidth="1"/>
    <col min="14341" max="14341" width="18.42578125" style="107" customWidth="1"/>
    <col min="14342" max="14342" width="12.85546875" style="107" bestFit="1" customWidth="1"/>
    <col min="14343" max="14343" width="10.85546875" style="107" bestFit="1" customWidth="1"/>
    <col min="14344" max="14344" width="18.42578125" style="107" customWidth="1"/>
    <col min="14345" max="14345" width="16.7109375" style="107" bestFit="1" customWidth="1"/>
    <col min="14346" max="14346" width="10.85546875" style="107" bestFit="1" customWidth="1"/>
    <col min="14347" max="14347" width="9.140625" style="107" customWidth="1"/>
    <col min="14348" max="14592" width="9.140625" style="107"/>
    <col min="14593" max="14593" width="66.5703125" style="107" bestFit="1" customWidth="1"/>
    <col min="14594" max="14594" width="19.85546875" style="107" customWidth="1"/>
    <col min="14595" max="14595" width="12.85546875" style="107" bestFit="1" customWidth="1"/>
    <col min="14596" max="14596" width="10.85546875" style="107" bestFit="1" customWidth="1"/>
    <col min="14597" max="14597" width="18.42578125" style="107" customWidth="1"/>
    <col min="14598" max="14598" width="12.85546875" style="107" bestFit="1" customWidth="1"/>
    <col min="14599" max="14599" width="10.85546875" style="107" bestFit="1" customWidth="1"/>
    <col min="14600" max="14600" width="18.42578125" style="107" customWidth="1"/>
    <col min="14601" max="14601" width="16.7109375" style="107" bestFit="1" customWidth="1"/>
    <col min="14602" max="14602" width="10.85546875" style="107" bestFit="1" customWidth="1"/>
    <col min="14603" max="14603" width="9.140625" style="107" customWidth="1"/>
    <col min="14604" max="14848" width="9.140625" style="107"/>
    <col min="14849" max="14849" width="66.5703125" style="107" bestFit="1" customWidth="1"/>
    <col min="14850" max="14850" width="19.85546875" style="107" customWidth="1"/>
    <col min="14851" max="14851" width="12.85546875" style="107" bestFit="1" customWidth="1"/>
    <col min="14852" max="14852" width="10.85546875" style="107" bestFit="1" customWidth="1"/>
    <col min="14853" max="14853" width="18.42578125" style="107" customWidth="1"/>
    <col min="14854" max="14854" width="12.85546875" style="107" bestFit="1" customWidth="1"/>
    <col min="14855" max="14855" width="10.85546875" style="107" bestFit="1" customWidth="1"/>
    <col min="14856" max="14856" width="18.42578125" style="107" customWidth="1"/>
    <col min="14857" max="14857" width="16.7109375" style="107" bestFit="1" customWidth="1"/>
    <col min="14858" max="14858" width="10.85546875" style="107" bestFit="1" customWidth="1"/>
    <col min="14859" max="14859" width="9.140625" style="107" customWidth="1"/>
    <col min="14860" max="15104" width="9.140625" style="107"/>
    <col min="15105" max="15105" width="66.5703125" style="107" bestFit="1" customWidth="1"/>
    <col min="15106" max="15106" width="19.85546875" style="107" customWidth="1"/>
    <col min="15107" max="15107" width="12.85546875" style="107" bestFit="1" customWidth="1"/>
    <col min="15108" max="15108" width="10.85546875" style="107" bestFit="1" customWidth="1"/>
    <col min="15109" max="15109" width="18.42578125" style="107" customWidth="1"/>
    <col min="15110" max="15110" width="12.85546875" style="107" bestFit="1" customWidth="1"/>
    <col min="15111" max="15111" width="10.85546875" style="107" bestFit="1" customWidth="1"/>
    <col min="15112" max="15112" width="18.42578125" style="107" customWidth="1"/>
    <col min="15113" max="15113" width="16.7109375" style="107" bestFit="1" customWidth="1"/>
    <col min="15114" max="15114" width="10.85546875" style="107" bestFit="1" customWidth="1"/>
    <col min="15115" max="15115" width="9.140625" style="107" customWidth="1"/>
    <col min="15116" max="15360" width="9.140625" style="107"/>
    <col min="15361" max="15361" width="66.5703125" style="107" bestFit="1" customWidth="1"/>
    <col min="15362" max="15362" width="19.85546875" style="107" customWidth="1"/>
    <col min="15363" max="15363" width="12.85546875" style="107" bestFit="1" customWidth="1"/>
    <col min="15364" max="15364" width="10.85546875" style="107" bestFit="1" customWidth="1"/>
    <col min="15365" max="15365" width="18.42578125" style="107" customWidth="1"/>
    <col min="15366" max="15366" width="12.85546875" style="107" bestFit="1" customWidth="1"/>
    <col min="15367" max="15367" width="10.85546875" style="107" bestFit="1" customWidth="1"/>
    <col min="15368" max="15368" width="18.42578125" style="107" customWidth="1"/>
    <col min="15369" max="15369" width="16.7109375" style="107" bestFit="1" customWidth="1"/>
    <col min="15370" max="15370" width="10.85546875" style="107" bestFit="1" customWidth="1"/>
    <col min="15371" max="15371" width="9.140625" style="107" customWidth="1"/>
    <col min="15372" max="15616" width="9.140625" style="107"/>
    <col min="15617" max="15617" width="66.5703125" style="107" bestFit="1" customWidth="1"/>
    <col min="15618" max="15618" width="19.85546875" style="107" customWidth="1"/>
    <col min="15619" max="15619" width="12.85546875" style="107" bestFit="1" customWidth="1"/>
    <col min="15620" max="15620" width="10.85546875" style="107" bestFit="1" customWidth="1"/>
    <col min="15621" max="15621" width="18.42578125" style="107" customWidth="1"/>
    <col min="15622" max="15622" width="12.85546875" style="107" bestFit="1" customWidth="1"/>
    <col min="15623" max="15623" width="10.85546875" style="107" bestFit="1" customWidth="1"/>
    <col min="15624" max="15624" width="18.42578125" style="107" customWidth="1"/>
    <col min="15625" max="15625" width="16.7109375" style="107" bestFit="1" customWidth="1"/>
    <col min="15626" max="15626" width="10.85546875" style="107" bestFit="1" customWidth="1"/>
    <col min="15627" max="15627" width="9.140625" style="107" customWidth="1"/>
    <col min="15628" max="15872" width="9.140625" style="107"/>
    <col min="15873" max="15873" width="66.5703125" style="107" bestFit="1" customWidth="1"/>
    <col min="15874" max="15874" width="19.85546875" style="107" customWidth="1"/>
    <col min="15875" max="15875" width="12.85546875" style="107" bestFit="1" customWidth="1"/>
    <col min="15876" max="15876" width="10.85546875" style="107" bestFit="1" customWidth="1"/>
    <col min="15877" max="15877" width="18.42578125" style="107" customWidth="1"/>
    <col min="15878" max="15878" width="12.85546875" style="107" bestFit="1" customWidth="1"/>
    <col min="15879" max="15879" width="10.85546875" style="107" bestFit="1" customWidth="1"/>
    <col min="15880" max="15880" width="18.42578125" style="107" customWidth="1"/>
    <col min="15881" max="15881" width="16.7109375" style="107" bestFit="1" customWidth="1"/>
    <col min="15882" max="15882" width="10.85546875" style="107" bestFit="1" customWidth="1"/>
    <col min="15883" max="15883" width="9.140625" style="107" customWidth="1"/>
    <col min="15884" max="16128" width="9.140625" style="107"/>
    <col min="16129" max="16129" width="66.5703125" style="107" bestFit="1" customWidth="1"/>
    <col min="16130" max="16130" width="19.85546875" style="107" customWidth="1"/>
    <col min="16131" max="16131" width="12.85546875" style="107" bestFit="1" customWidth="1"/>
    <col min="16132" max="16132" width="10.85546875" style="107" bestFit="1" customWidth="1"/>
    <col min="16133" max="16133" width="18.42578125" style="107" customWidth="1"/>
    <col min="16134" max="16134" width="12.85546875" style="107" bestFit="1" customWidth="1"/>
    <col min="16135" max="16135" width="10.85546875" style="107" bestFit="1" customWidth="1"/>
    <col min="16136" max="16136" width="18.42578125" style="107" customWidth="1"/>
    <col min="16137" max="16137" width="16.7109375" style="107" bestFit="1" customWidth="1"/>
    <col min="16138" max="16138" width="10.85546875" style="107" bestFit="1" customWidth="1"/>
    <col min="16139" max="16139" width="9.140625" style="107" customWidth="1"/>
    <col min="16140" max="16384" width="9.140625" style="107"/>
  </cols>
  <sheetData>
    <row r="1" spans="1:10" ht="18.75" x14ac:dyDescent="0.3">
      <c r="A1" s="4076"/>
      <c r="B1" s="4076"/>
      <c r="C1" s="4076"/>
      <c r="D1" s="4076"/>
      <c r="E1" s="4076"/>
      <c r="F1" s="4076"/>
      <c r="G1" s="4076"/>
      <c r="H1" s="4076"/>
      <c r="I1" s="4076"/>
      <c r="J1" s="4076"/>
    </row>
    <row r="2" spans="1:10" ht="18.75" x14ac:dyDescent="0.3">
      <c r="A2" s="4075" t="s">
        <v>279</v>
      </c>
      <c r="B2" s="4075"/>
      <c r="C2" s="4075"/>
      <c r="D2" s="4075"/>
      <c r="E2" s="4075"/>
      <c r="F2" s="4075"/>
      <c r="G2" s="4075"/>
      <c r="H2" s="4075"/>
      <c r="I2" s="4075"/>
      <c r="J2" s="4075"/>
    </row>
    <row r="3" spans="1:10" ht="18.75" x14ac:dyDescent="0.3">
      <c r="A3" s="4075" t="s">
        <v>372</v>
      </c>
      <c r="B3" s="4075"/>
      <c r="C3" s="4075"/>
      <c r="D3" s="4075"/>
      <c r="E3" s="4075"/>
      <c r="F3" s="4075"/>
      <c r="G3" s="4075"/>
      <c r="H3" s="4075"/>
      <c r="I3" s="4075"/>
      <c r="J3" s="4075"/>
    </row>
    <row r="4" spans="1:10" ht="19.5" thickBot="1" x14ac:dyDescent="0.35">
      <c r="A4" s="4077"/>
      <c r="B4" s="4077"/>
      <c r="C4" s="4077"/>
      <c r="D4" s="4077"/>
      <c r="E4" s="4077"/>
      <c r="F4" s="4077"/>
      <c r="G4" s="4077"/>
      <c r="H4" s="4077"/>
      <c r="I4" s="4077"/>
      <c r="J4" s="4077"/>
    </row>
    <row r="5" spans="1:10" ht="32.25" customHeight="1" x14ac:dyDescent="0.25">
      <c r="A5" s="2130" t="s">
        <v>280</v>
      </c>
      <c r="B5" s="4063" t="s">
        <v>19</v>
      </c>
      <c r="C5" s="4064"/>
      <c r="D5" s="4065"/>
      <c r="E5" s="4063" t="s">
        <v>20</v>
      </c>
      <c r="F5" s="4064"/>
      <c r="G5" s="4065"/>
      <c r="H5" s="4078" t="s">
        <v>21</v>
      </c>
      <c r="I5" s="4067"/>
      <c r="J5" s="4068"/>
    </row>
    <row r="6" spans="1:10" ht="63" customHeight="1" thickBot="1" x14ac:dyDescent="0.3">
      <c r="A6" s="2131"/>
      <c r="B6" s="2247" t="s">
        <v>26</v>
      </c>
      <c r="C6" s="2248" t="s">
        <v>27</v>
      </c>
      <c r="D6" s="2249" t="s">
        <v>4</v>
      </c>
      <c r="E6" s="2247" t="s">
        <v>26</v>
      </c>
      <c r="F6" s="2248" t="s">
        <v>27</v>
      </c>
      <c r="G6" s="2249" t="s">
        <v>4</v>
      </c>
      <c r="H6" s="2247" t="s">
        <v>26</v>
      </c>
      <c r="I6" s="2248" t="s">
        <v>27</v>
      </c>
      <c r="J6" s="2132" t="s">
        <v>4</v>
      </c>
    </row>
    <row r="7" spans="1:10" ht="27" customHeight="1" x14ac:dyDescent="0.25">
      <c r="A7" s="2134" t="s">
        <v>22</v>
      </c>
      <c r="B7" s="2135"/>
      <c r="C7" s="2136"/>
      <c r="D7" s="2137"/>
      <c r="E7" s="2135"/>
      <c r="F7" s="2136"/>
      <c r="G7" s="2137"/>
      <c r="H7" s="2139"/>
      <c r="I7" s="2140"/>
      <c r="J7" s="2141"/>
    </row>
    <row r="8" spans="1:10" ht="25.5" customHeight="1" x14ac:dyDescent="0.25">
      <c r="A8" s="2142" t="s">
        <v>86</v>
      </c>
      <c r="B8" s="2144">
        <v>0</v>
      </c>
      <c r="C8" s="2144">
        <v>0</v>
      </c>
      <c r="D8" s="2144">
        <v>0</v>
      </c>
      <c r="E8" s="2143">
        <v>0</v>
      </c>
      <c r="F8" s="2144">
        <v>0</v>
      </c>
      <c r="G8" s="2145">
        <v>0</v>
      </c>
      <c r="H8" s="2147">
        <v>0</v>
      </c>
      <c r="I8" s="2148">
        <f t="shared" ref="H8:I11" si="0">C8+F8</f>
        <v>0</v>
      </c>
      <c r="J8" s="2149">
        <f>H8+I8</f>
        <v>0</v>
      </c>
    </row>
    <row r="9" spans="1:10" ht="29.25" customHeight="1" x14ac:dyDescent="0.25">
      <c r="A9" s="2150" t="s">
        <v>91</v>
      </c>
      <c r="B9" s="2143">
        <v>12</v>
      </c>
      <c r="C9" s="2144">
        <v>1</v>
      </c>
      <c r="D9" s="2145">
        <v>13</v>
      </c>
      <c r="E9" s="2143">
        <v>10</v>
      </c>
      <c r="F9" s="2144">
        <v>0</v>
      </c>
      <c r="G9" s="2145">
        <v>10</v>
      </c>
      <c r="H9" s="2147">
        <f t="shared" si="0"/>
        <v>22</v>
      </c>
      <c r="I9" s="2148">
        <f t="shared" si="0"/>
        <v>1</v>
      </c>
      <c r="J9" s="2149">
        <f>H9+I9</f>
        <v>23</v>
      </c>
    </row>
    <row r="10" spans="1:10" ht="24" customHeight="1" x14ac:dyDescent="0.25">
      <c r="A10" s="2142" t="s">
        <v>89</v>
      </c>
      <c r="B10" s="2143">
        <v>10</v>
      </c>
      <c r="C10" s="2144">
        <v>0</v>
      </c>
      <c r="D10" s="2145">
        <v>10</v>
      </c>
      <c r="E10" s="2143">
        <v>8</v>
      </c>
      <c r="F10" s="2144">
        <v>0</v>
      </c>
      <c r="G10" s="2145">
        <v>8</v>
      </c>
      <c r="H10" s="2147">
        <f t="shared" si="0"/>
        <v>18</v>
      </c>
      <c r="I10" s="2148">
        <f t="shared" si="0"/>
        <v>0</v>
      </c>
      <c r="J10" s="2149">
        <f>H10+I10</f>
        <v>18</v>
      </c>
    </row>
    <row r="11" spans="1:10" ht="25.5" customHeight="1" x14ac:dyDescent="0.25">
      <c r="A11" s="2150" t="s">
        <v>90</v>
      </c>
      <c r="B11" s="2144">
        <v>0</v>
      </c>
      <c r="C11" s="2144">
        <v>0</v>
      </c>
      <c r="D11" s="2144">
        <v>0</v>
      </c>
      <c r="E11" s="2219">
        <v>0</v>
      </c>
      <c r="F11" s="2170">
        <v>0</v>
      </c>
      <c r="G11" s="2145">
        <v>0</v>
      </c>
      <c r="H11" s="2147">
        <f t="shared" si="0"/>
        <v>0</v>
      </c>
      <c r="I11" s="2148">
        <f t="shared" si="0"/>
        <v>0</v>
      </c>
      <c r="J11" s="2149">
        <f>H11+I11</f>
        <v>0</v>
      </c>
    </row>
    <row r="12" spans="1:10" ht="24.75" customHeight="1" thickBot="1" x14ac:dyDescent="0.3">
      <c r="A12" s="2223" t="s">
        <v>12</v>
      </c>
      <c r="B12" s="2224">
        <f>SUM(B8:B11)</f>
        <v>22</v>
      </c>
      <c r="C12" s="2225">
        <f>SUM(C8:C11)</f>
        <v>1</v>
      </c>
      <c r="D12" s="2226">
        <f>SUM(D8:D11)</f>
        <v>23</v>
      </c>
      <c r="E12" s="2224">
        <f>SUM(E8:E11)</f>
        <v>18</v>
      </c>
      <c r="F12" s="2225">
        <v>0</v>
      </c>
      <c r="G12" s="2226">
        <f>SUM(G8:G11)</f>
        <v>18</v>
      </c>
      <c r="H12" s="2258">
        <f>SUM(H8:H11)</f>
        <v>40</v>
      </c>
      <c r="I12" s="2259">
        <f>SUM(I8:I11)</f>
        <v>1</v>
      </c>
      <c r="J12" s="2159">
        <f>SUM(H12:I12)</f>
        <v>41</v>
      </c>
    </row>
    <row r="13" spans="1:10" ht="27" customHeight="1" x14ac:dyDescent="0.25">
      <c r="A13" s="2260" t="s">
        <v>23</v>
      </c>
      <c r="B13" s="683"/>
      <c r="C13" s="684"/>
      <c r="D13" s="685"/>
      <c r="E13" s="683"/>
      <c r="F13" s="684"/>
      <c r="G13" s="685"/>
      <c r="H13" s="2231"/>
      <c r="I13" s="2232"/>
      <c r="J13" s="2233"/>
    </row>
    <row r="14" spans="1:10" ht="27" customHeight="1" x14ac:dyDescent="0.25">
      <c r="A14" s="2166" t="s">
        <v>11</v>
      </c>
      <c r="B14" s="2143"/>
      <c r="C14" s="2144"/>
      <c r="D14" s="2145"/>
      <c r="E14" s="2143"/>
      <c r="F14" s="2144"/>
      <c r="G14" s="2145"/>
      <c r="H14" s="2169"/>
      <c r="I14" s="2170"/>
      <c r="J14" s="2171"/>
    </row>
    <row r="15" spans="1:10" ht="26.25" customHeight="1" x14ac:dyDescent="0.25">
      <c r="A15" s="2142" t="s">
        <v>86</v>
      </c>
      <c r="B15" s="2144">
        <v>0</v>
      </c>
      <c r="C15" s="2144">
        <v>0</v>
      </c>
      <c r="D15" s="2144">
        <v>0</v>
      </c>
      <c r="E15" s="2143">
        <v>0</v>
      </c>
      <c r="F15" s="2144">
        <v>0</v>
      </c>
      <c r="G15" s="2145">
        <v>0</v>
      </c>
      <c r="H15" s="2147">
        <f>SUM(E15,B15)</f>
        <v>0</v>
      </c>
      <c r="I15" s="2148">
        <f>C15+F15</f>
        <v>0</v>
      </c>
      <c r="J15" s="2149">
        <v>10</v>
      </c>
    </row>
    <row r="16" spans="1:10" ht="30.75" customHeight="1" x14ac:dyDescent="0.25">
      <c r="A16" s="2150" t="s">
        <v>91</v>
      </c>
      <c r="B16" s="2143">
        <v>12</v>
      </c>
      <c r="C16" s="2144">
        <v>1</v>
      </c>
      <c r="D16" s="2145">
        <v>13</v>
      </c>
      <c r="E16" s="2143">
        <v>10</v>
      </c>
      <c r="F16" s="2144">
        <v>0</v>
      </c>
      <c r="G16" s="2145">
        <v>10</v>
      </c>
      <c r="H16" s="2147">
        <f>B16+E16</f>
        <v>22</v>
      </c>
      <c r="I16" s="2148">
        <f>C16+F16</f>
        <v>1</v>
      </c>
      <c r="J16" s="2149">
        <f>H16+I16</f>
        <v>23</v>
      </c>
    </row>
    <row r="17" spans="1:16" ht="27.75" customHeight="1" x14ac:dyDescent="0.25">
      <c r="A17" s="2142" t="s">
        <v>89</v>
      </c>
      <c r="B17" s="2143">
        <v>10</v>
      </c>
      <c r="C17" s="2144">
        <v>0</v>
      </c>
      <c r="D17" s="2145">
        <v>10</v>
      </c>
      <c r="E17" s="2143">
        <v>8</v>
      </c>
      <c r="F17" s="2144">
        <v>0</v>
      </c>
      <c r="G17" s="2145">
        <v>8</v>
      </c>
      <c r="H17" s="2147">
        <f>B17+E17</f>
        <v>18</v>
      </c>
      <c r="I17" s="2148">
        <f>C17+F17</f>
        <v>0</v>
      </c>
      <c r="J17" s="2149">
        <f>H17+I17</f>
        <v>18</v>
      </c>
    </row>
    <row r="18" spans="1:16" ht="27.75" customHeight="1" x14ac:dyDescent="0.25">
      <c r="A18" s="2150" t="s">
        <v>90</v>
      </c>
      <c r="B18" s="2144">
        <v>0</v>
      </c>
      <c r="C18" s="2144">
        <v>0</v>
      </c>
      <c r="D18" s="2144">
        <v>0</v>
      </c>
      <c r="E18" s="2219">
        <v>0</v>
      </c>
      <c r="F18" s="2170">
        <v>0</v>
      </c>
      <c r="G18" s="2145">
        <v>0</v>
      </c>
      <c r="H18" s="2147">
        <f>B18+E18</f>
        <v>0</v>
      </c>
      <c r="I18" s="2148">
        <f>C18+F18</f>
        <v>0</v>
      </c>
      <c r="J18" s="2149">
        <f>H18+I18</f>
        <v>0</v>
      </c>
    </row>
    <row r="19" spans="1:16" ht="21.75" customHeight="1" thickBot="1" x14ac:dyDescent="0.3">
      <c r="A19" s="2236" t="s">
        <v>8</v>
      </c>
      <c r="B19" s="2224">
        <f>SUM(B15:B18)</f>
        <v>22</v>
      </c>
      <c r="C19" s="2225">
        <f>SUM(C15:C18)</f>
        <v>1</v>
      </c>
      <c r="D19" s="2226">
        <f>SUM(D15:D18)</f>
        <v>23</v>
      </c>
      <c r="E19" s="2224">
        <f>SUM(E15:E18)</f>
        <v>18</v>
      </c>
      <c r="F19" s="2225">
        <v>0</v>
      </c>
      <c r="G19" s="2226">
        <f>SUM(G15:G18)</f>
        <v>18</v>
      </c>
      <c r="H19" s="2261">
        <f>SUM(H15:H18)</f>
        <v>40</v>
      </c>
      <c r="I19" s="2262">
        <f>SUM(I15:I18)</f>
        <v>1</v>
      </c>
      <c r="J19" s="2230">
        <f>SUM(H19:I19)</f>
        <v>41</v>
      </c>
    </row>
    <row r="20" spans="1:16" ht="27.75" customHeight="1" x14ac:dyDescent="0.25">
      <c r="A20" s="2174" t="s">
        <v>25</v>
      </c>
      <c r="B20" s="2135"/>
      <c r="C20" s="2136"/>
      <c r="D20" s="2138"/>
      <c r="E20" s="2135"/>
      <c r="F20" s="2136"/>
      <c r="G20" s="2137"/>
      <c r="H20" s="2139"/>
      <c r="I20" s="2140"/>
      <c r="J20" s="2141"/>
    </row>
    <row r="21" spans="1:16" ht="29.25" customHeight="1" x14ac:dyDescent="0.25">
      <c r="A21" s="2176" t="s">
        <v>86</v>
      </c>
      <c r="B21" s="2143">
        <v>0</v>
      </c>
      <c r="C21" s="2144">
        <v>0</v>
      </c>
      <c r="D21" s="2146">
        <f t="shared" ref="D21:G24" si="1">SUM(B21:C21)</f>
        <v>0</v>
      </c>
      <c r="E21" s="2263">
        <f t="shared" si="1"/>
        <v>0</v>
      </c>
      <c r="F21" s="2146">
        <f t="shared" si="1"/>
        <v>0</v>
      </c>
      <c r="G21" s="2145">
        <f t="shared" si="1"/>
        <v>0</v>
      </c>
      <c r="H21" s="2147">
        <f>B21+E21</f>
        <v>0</v>
      </c>
      <c r="I21" s="2148">
        <f>C21+F21</f>
        <v>0</v>
      </c>
      <c r="J21" s="2149">
        <f t="shared" ref="J21:J28" si="2">SUM(H21:I21)</f>
        <v>0</v>
      </c>
    </row>
    <row r="22" spans="1:16" ht="31.5" customHeight="1" x14ac:dyDescent="0.25">
      <c r="A22" s="2182" t="s">
        <v>91</v>
      </c>
      <c r="B22" s="2143">
        <v>0</v>
      </c>
      <c r="C22" s="2144">
        <v>0</v>
      </c>
      <c r="D22" s="2146">
        <f t="shared" si="1"/>
        <v>0</v>
      </c>
      <c r="E22" s="2263">
        <f t="shared" si="1"/>
        <v>0</v>
      </c>
      <c r="F22" s="2146">
        <f t="shared" si="1"/>
        <v>0</v>
      </c>
      <c r="G22" s="2145">
        <f t="shared" si="1"/>
        <v>0</v>
      </c>
      <c r="H22" s="2147">
        <f>B22+E22</f>
        <v>0</v>
      </c>
      <c r="I22" s="2148">
        <f>C22+F22</f>
        <v>0</v>
      </c>
      <c r="J22" s="2149">
        <f t="shared" si="2"/>
        <v>0</v>
      </c>
    </row>
    <row r="23" spans="1:16" ht="29.25" customHeight="1" x14ac:dyDescent="0.25">
      <c r="A23" s="2176" t="s">
        <v>89</v>
      </c>
      <c r="B23" s="2143">
        <v>0</v>
      </c>
      <c r="C23" s="2144">
        <v>0</v>
      </c>
      <c r="D23" s="2146">
        <f t="shared" si="1"/>
        <v>0</v>
      </c>
      <c r="E23" s="2263">
        <f t="shared" si="1"/>
        <v>0</v>
      </c>
      <c r="F23" s="2146">
        <f t="shared" si="1"/>
        <v>0</v>
      </c>
      <c r="G23" s="2145">
        <f t="shared" si="1"/>
        <v>0</v>
      </c>
      <c r="H23" s="2147">
        <v>0</v>
      </c>
      <c r="I23" s="2148">
        <f>C23+F23</f>
        <v>0</v>
      </c>
      <c r="J23" s="2149">
        <f t="shared" si="2"/>
        <v>0</v>
      </c>
    </row>
    <row r="24" spans="1:16" ht="30" customHeight="1" x14ac:dyDescent="0.25">
      <c r="A24" s="2182" t="s">
        <v>90</v>
      </c>
      <c r="B24" s="2143">
        <v>0</v>
      </c>
      <c r="C24" s="2144">
        <v>0</v>
      </c>
      <c r="D24" s="2146">
        <f t="shared" si="1"/>
        <v>0</v>
      </c>
      <c r="E24" s="2263">
        <f t="shared" si="1"/>
        <v>0</v>
      </c>
      <c r="F24" s="2146">
        <f t="shared" si="1"/>
        <v>0</v>
      </c>
      <c r="G24" s="2145">
        <f t="shared" si="1"/>
        <v>0</v>
      </c>
      <c r="H24" s="2147">
        <f>B24+E24</f>
        <v>0</v>
      </c>
      <c r="I24" s="2148">
        <f>C24+F24</f>
        <v>0</v>
      </c>
      <c r="J24" s="2149">
        <f t="shared" si="2"/>
        <v>0</v>
      </c>
    </row>
    <row r="25" spans="1:16" ht="26.25" customHeight="1" thickBot="1" x14ac:dyDescent="0.3">
      <c r="A25" s="2264" t="s">
        <v>13</v>
      </c>
      <c r="B25" s="2242">
        <v>0</v>
      </c>
      <c r="C25" s="2243">
        <v>0</v>
      </c>
      <c r="D25" s="2244">
        <f t="shared" ref="D25:I25" si="3">SUM(D21:D24)</f>
        <v>0</v>
      </c>
      <c r="E25" s="2265">
        <f>SUM(C25:D25)</f>
        <v>0</v>
      </c>
      <c r="F25" s="2266">
        <f>SUM(D25:E25)</f>
        <v>0</v>
      </c>
      <c r="G25" s="2267">
        <f>SUM(E25:F25)</f>
        <v>0</v>
      </c>
      <c r="H25" s="2268">
        <f t="shared" si="3"/>
        <v>0</v>
      </c>
      <c r="I25" s="2238">
        <f t="shared" si="3"/>
        <v>0</v>
      </c>
      <c r="J25" s="2230">
        <f t="shared" si="2"/>
        <v>0</v>
      </c>
    </row>
    <row r="26" spans="1:16" ht="27.75" customHeight="1" thickBot="1" x14ac:dyDescent="0.3">
      <c r="A26" s="557" t="s">
        <v>10</v>
      </c>
      <c r="B26" s="680">
        <f>B19</f>
        <v>22</v>
      </c>
      <c r="C26" s="2161">
        <f>C19</f>
        <v>1</v>
      </c>
      <c r="D26" s="2162">
        <f>D19</f>
        <v>23</v>
      </c>
      <c r="E26" s="680">
        <f>SUM(E15:E18)</f>
        <v>18</v>
      </c>
      <c r="F26" s="2161">
        <v>0</v>
      </c>
      <c r="G26" s="2162">
        <f>SUM(G19)</f>
        <v>18</v>
      </c>
      <c r="H26" s="2197">
        <f>B26+E26</f>
        <v>40</v>
      </c>
      <c r="I26" s="2161">
        <f>C26+F26</f>
        <v>1</v>
      </c>
      <c r="J26" s="2162">
        <f t="shared" si="2"/>
        <v>41</v>
      </c>
    </row>
    <row r="27" spans="1:16" ht="29.25" customHeight="1" thickBot="1" x14ac:dyDescent="0.3">
      <c r="A27" s="557" t="s">
        <v>14</v>
      </c>
      <c r="B27" s="692">
        <f>B25</f>
        <v>0</v>
      </c>
      <c r="C27" s="2198">
        <f>C25</f>
        <v>0</v>
      </c>
      <c r="D27" s="2199">
        <f>D25</f>
        <v>0</v>
      </c>
      <c r="E27" s="692">
        <v>0</v>
      </c>
      <c r="F27" s="2198">
        <v>0</v>
      </c>
      <c r="G27" s="2199">
        <v>0</v>
      </c>
      <c r="H27" s="2197">
        <f>B27+E27</f>
        <v>0</v>
      </c>
      <c r="I27" s="2161">
        <f>C27+F27</f>
        <v>0</v>
      </c>
      <c r="J27" s="2162">
        <f t="shared" si="2"/>
        <v>0</v>
      </c>
    </row>
    <row r="28" spans="1:16" ht="29.25" customHeight="1" thickBot="1" x14ac:dyDescent="0.3">
      <c r="A28" s="2209" t="s">
        <v>15</v>
      </c>
      <c r="B28" s="2210">
        <f>SUM(B26:B27)</f>
        <v>22</v>
      </c>
      <c r="C28" s="2211">
        <f>SUM(C26:C27)</f>
        <v>1</v>
      </c>
      <c r="D28" s="2212">
        <f>SUM(D26:D27)</f>
        <v>23</v>
      </c>
      <c r="E28" s="2210">
        <f>SUM(E26)</f>
        <v>18</v>
      </c>
      <c r="F28" s="2211">
        <v>0</v>
      </c>
      <c r="G28" s="2212">
        <f>SUM(G26)</f>
        <v>18</v>
      </c>
      <c r="H28" s="2213">
        <f>SUM(B28+E28)</f>
        <v>40</v>
      </c>
      <c r="I28" s="2211">
        <f>SUM(C28+F28)</f>
        <v>1</v>
      </c>
      <c r="J28" s="2212">
        <f t="shared" si="2"/>
        <v>41</v>
      </c>
    </row>
    <row r="29" spans="1:16" ht="18.75" x14ac:dyDescent="0.25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5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5">
      <c r="A31" s="4060" t="s">
        <v>368</v>
      </c>
      <c r="B31" s="4060"/>
      <c r="C31" s="4060"/>
      <c r="D31" s="4060"/>
      <c r="E31" s="4060"/>
      <c r="F31" s="4060"/>
      <c r="G31" s="4060"/>
      <c r="H31" s="153"/>
      <c r="I31" s="154" t="s">
        <v>369</v>
      </c>
      <c r="J31" s="153"/>
      <c r="L31" s="153"/>
      <c r="M31" s="153"/>
      <c r="N31" s="153"/>
      <c r="O31" s="153"/>
      <c r="P31" s="153"/>
    </row>
    <row r="32" spans="1:16" ht="18.75" x14ac:dyDescent="0.25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I15" sqref="I15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6.7109375" style="106" customWidth="1"/>
    <col min="4" max="4" width="11.42578125" style="106" customWidth="1"/>
    <col min="5" max="5" width="18.28515625" style="106" customWidth="1"/>
    <col min="6" max="6" width="17.85546875" style="106" customWidth="1"/>
    <col min="7" max="7" width="13.7109375" style="106" customWidth="1"/>
    <col min="8" max="8" width="18.28515625" style="106" customWidth="1"/>
    <col min="9" max="9" width="18.85546875" style="106" customWidth="1"/>
    <col min="10" max="10" width="14.85546875" style="106" customWidth="1"/>
    <col min="11" max="11" width="18.28515625" style="106" customWidth="1"/>
    <col min="12" max="12" width="16.42578125" style="106" customWidth="1"/>
    <col min="13" max="13" width="13.5703125" style="106" customWidth="1"/>
    <col min="14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42578125" style="106" customWidth="1"/>
    <col min="270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42578125" style="106" customWidth="1"/>
    <col min="526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42578125" style="106" customWidth="1"/>
    <col min="782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42578125" style="106" customWidth="1"/>
    <col min="1038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42578125" style="106" customWidth="1"/>
    <col min="1294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42578125" style="106" customWidth="1"/>
    <col min="1550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42578125" style="106" customWidth="1"/>
    <col min="1806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42578125" style="106" customWidth="1"/>
    <col min="2062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42578125" style="106" customWidth="1"/>
    <col min="2318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42578125" style="106" customWidth="1"/>
    <col min="2574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42578125" style="106" customWidth="1"/>
    <col min="2830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42578125" style="106" customWidth="1"/>
    <col min="3086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42578125" style="106" customWidth="1"/>
    <col min="3342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42578125" style="106" customWidth="1"/>
    <col min="3598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42578125" style="106" customWidth="1"/>
    <col min="3854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42578125" style="106" customWidth="1"/>
    <col min="4110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42578125" style="106" customWidth="1"/>
    <col min="4366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42578125" style="106" customWidth="1"/>
    <col min="4622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42578125" style="106" customWidth="1"/>
    <col min="4878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42578125" style="106" customWidth="1"/>
    <col min="5134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42578125" style="106" customWidth="1"/>
    <col min="5390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42578125" style="106" customWidth="1"/>
    <col min="5646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42578125" style="106" customWidth="1"/>
    <col min="5902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42578125" style="106" customWidth="1"/>
    <col min="6158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42578125" style="106" customWidth="1"/>
    <col min="6414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42578125" style="106" customWidth="1"/>
    <col min="6670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42578125" style="106" customWidth="1"/>
    <col min="6926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42578125" style="106" customWidth="1"/>
    <col min="7182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42578125" style="106" customWidth="1"/>
    <col min="7438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42578125" style="106" customWidth="1"/>
    <col min="7694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42578125" style="106" customWidth="1"/>
    <col min="7950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42578125" style="106" customWidth="1"/>
    <col min="8206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42578125" style="106" customWidth="1"/>
    <col min="8462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42578125" style="106" customWidth="1"/>
    <col min="8718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42578125" style="106" customWidth="1"/>
    <col min="8974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42578125" style="106" customWidth="1"/>
    <col min="9230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42578125" style="106" customWidth="1"/>
    <col min="9486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42578125" style="106" customWidth="1"/>
    <col min="9742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42578125" style="106" customWidth="1"/>
    <col min="9998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42578125" style="106" customWidth="1"/>
    <col min="10254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42578125" style="106" customWidth="1"/>
    <col min="10510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42578125" style="106" customWidth="1"/>
    <col min="10766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42578125" style="106" customWidth="1"/>
    <col min="11022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42578125" style="106" customWidth="1"/>
    <col min="11278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42578125" style="106" customWidth="1"/>
    <col min="11534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42578125" style="106" customWidth="1"/>
    <col min="11790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42578125" style="106" customWidth="1"/>
    <col min="12046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42578125" style="106" customWidth="1"/>
    <col min="12302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42578125" style="106" customWidth="1"/>
    <col min="12558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42578125" style="106" customWidth="1"/>
    <col min="12814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42578125" style="106" customWidth="1"/>
    <col min="13070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42578125" style="106" customWidth="1"/>
    <col min="13326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42578125" style="106" customWidth="1"/>
    <col min="13582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42578125" style="106" customWidth="1"/>
    <col min="13838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42578125" style="106" customWidth="1"/>
    <col min="14094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42578125" style="106" customWidth="1"/>
    <col min="14350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42578125" style="106" customWidth="1"/>
    <col min="14606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42578125" style="106" customWidth="1"/>
    <col min="14862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42578125" style="106" customWidth="1"/>
    <col min="15118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42578125" style="106" customWidth="1"/>
    <col min="15374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42578125" style="106" customWidth="1"/>
    <col min="15630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42578125" style="106" customWidth="1"/>
    <col min="15886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42578125" style="106" customWidth="1"/>
    <col min="16142" max="16384" width="9.140625" style="106"/>
  </cols>
  <sheetData>
    <row r="1" spans="1:16" x14ac:dyDescent="0.3">
      <c r="A1" s="4081"/>
      <c r="B1" s="4081"/>
      <c r="C1" s="4081"/>
      <c r="D1" s="4081"/>
      <c r="E1" s="4081"/>
      <c r="F1" s="4081"/>
      <c r="G1" s="4081"/>
      <c r="H1" s="4081"/>
      <c r="I1" s="4081"/>
      <c r="J1" s="4081"/>
      <c r="K1" s="4081"/>
      <c r="L1" s="4081"/>
      <c r="M1" s="4081"/>
      <c r="N1" s="558"/>
      <c r="O1" s="558"/>
      <c r="P1" s="558"/>
    </row>
    <row r="2" spans="1:16" ht="20.25" customHeight="1" x14ac:dyDescent="0.3">
      <c r="A2" s="4080" t="s">
        <v>279</v>
      </c>
      <c r="B2" s="4080"/>
      <c r="C2" s="4080"/>
      <c r="D2" s="4080"/>
      <c r="E2" s="4080"/>
      <c r="F2" s="4080"/>
      <c r="G2" s="4080"/>
      <c r="H2" s="4080"/>
      <c r="I2" s="4080"/>
      <c r="J2" s="4080"/>
      <c r="K2" s="4080"/>
      <c r="L2" s="4080"/>
      <c r="M2" s="4080"/>
      <c r="N2" s="558"/>
      <c r="O2" s="558"/>
      <c r="P2" s="558"/>
    </row>
    <row r="3" spans="1:16" ht="20.25" customHeight="1" x14ac:dyDescent="0.3">
      <c r="A3" s="4080" t="s">
        <v>373</v>
      </c>
      <c r="B3" s="4080"/>
      <c r="C3" s="4080"/>
      <c r="D3" s="4080"/>
      <c r="E3" s="4080"/>
      <c r="F3" s="4080"/>
      <c r="G3" s="4080"/>
      <c r="H3" s="4080"/>
      <c r="I3" s="4080"/>
      <c r="J3" s="4080"/>
      <c r="K3" s="4080"/>
      <c r="L3" s="4080"/>
      <c r="M3" s="4080"/>
      <c r="N3" s="558"/>
      <c r="O3" s="558"/>
      <c r="P3" s="558"/>
    </row>
    <row r="4" spans="1:16" ht="3" customHeight="1" thickBot="1" x14ac:dyDescent="0.35">
      <c r="A4" s="4082"/>
      <c r="B4" s="4082"/>
      <c r="C4" s="4082"/>
      <c r="D4" s="4082"/>
      <c r="E4" s="4082"/>
      <c r="F4" s="4082"/>
      <c r="G4" s="4082"/>
      <c r="H4" s="4082"/>
      <c r="I4" s="4082"/>
      <c r="J4" s="4082"/>
      <c r="K4" s="4082"/>
      <c r="L4" s="4082"/>
      <c r="M4" s="4082"/>
      <c r="N4" s="558"/>
      <c r="O4" s="558"/>
      <c r="P4" s="558"/>
    </row>
    <row r="5" spans="1:16" ht="34.5" customHeight="1" x14ac:dyDescent="0.3">
      <c r="A5" s="695" t="s">
        <v>280</v>
      </c>
      <c r="B5" s="4083" t="s">
        <v>19</v>
      </c>
      <c r="C5" s="4084"/>
      <c r="D5" s="4085"/>
      <c r="E5" s="4083" t="s">
        <v>20</v>
      </c>
      <c r="F5" s="4084"/>
      <c r="G5" s="4085"/>
      <c r="H5" s="4083" t="s">
        <v>29</v>
      </c>
      <c r="I5" s="4084"/>
      <c r="J5" s="4086"/>
      <c r="K5" s="4087" t="s">
        <v>21</v>
      </c>
      <c r="L5" s="4084"/>
      <c r="M5" s="4086"/>
      <c r="N5" s="558"/>
      <c r="O5" s="558"/>
      <c r="P5" s="558"/>
    </row>
    <row r="6" spans="1:16" ht="42.75" customHeight="1" thickBot="1" x14ac:dyDescent="0.35">
      <c r="A6" s="559"/>
      <c r="B6" s="750" t="s">
        <v>26</v>
      </c>
      <c r="C6" s="751" t="s">
        <v>27</v>
      </c>
      <c r="D6" s="752" t="s">
        <v>4</v>
      </c>
      <c r="E6" s="753" t="s">
        <v>26</v>
      </c>
      <c r="F6" s="751" t="s">
        <v>27</v>
      </c>
      <c r="G6" s="752" t="s">
        <v>4</v>
      </c>
      <c r="H6" s="754" t="s">
        <v>26</v>
      </c>
      <c r="I6" s="755" t="s">
        <v>27</v>
      </c>
      <c r="J6" s="756" t="s">
        <v>4</v>
      </c>
      <c r="K6" s="757" t="s">
        <v>26</v>
      </c>
      <c r="L6" s="751" t="s">
        <v>27</v>
      </c>
      <c r="M6" s="696" t="s">
        <v>4</v>
      </c>
      <c r="N6" s="558"/>
      <c r="O6" s="558"/>
      <c r="P6" s="558"/>
    </row>
    <row r="7" spans="1:16" ht="19.5" x14ac:dyDescent="0.3">
      <c r="A7" s="697" t="s">
        <v>22</v>
      </c>
      <c r="B7" s="698"/>
      <c r="C7" s="699"/>
      <c r="D7" s="700"/>
      <c r="E7" s="698"/>
      <c r="F7" s="699"/>
      <c r="G7" s="700"/>
      <c r="H7" s="698"/>
      <c r="I7" s="699"/>
      <c r="J7" s="700"/>
      <c r="K7" s="701"/>
      <c r="L7" s="702"/>
      <c r="M7" s="703"/>
      <c r="N7" s="558"/>
      <c r="O7" s="558"/>
      <c r="P7" s="558"/>
    </row>
    <row r="8" spans="1:16" ht="29.25" customHeight="1" x14ac:dyDescent="0.3">
      <c r="A8" s="704" t="s">
        <v>86</v>
      </c>
      <c r="B8" s="705">
        <v>10</v>
      </c>
      <c r="C8" s="706">
        <v>8</v>
      </c>
      <c r="D8" s="707">
        <v>18</v>
      </c>
      <c r="E8" s="705">
        <v>9</v>
      </c>
      <c r="F8" s="706">
        <v>5</v>
      </c>
      <c r="G8" s="707">
        <v>14</v>
      </c>
      <c r="H8" s="705">
        <v>0</v>
      </c>
      <c r="I8" s="706">
        <v>0</v>
      </c>
      <c r="J8" s="707">
        <v>0</v>
      </c>
      <c r="K8" s="708">
        <v>19</v>
      </c>
      <c r="L8" s="709">
        <v>13</v>
      </c>
      <c r="M8" s="710">
        <v>32</v>
      </c>
      <c r="N8" s="558"/>
      <c r="O8" s="558"/>
      <c r="P8" s="558"/>
    </row>
    <row r="9" spans="1:16" ht="34.5" customHeight="1" x14ac:dyDescent="0.3">
      <c r="A9" s="704" t="s">
        <v>91</v>
      </c>
      <c r="B9" s="705">
        <v>0</v>
      </c>
      <c r="C9" s="706">
        <v>0</v>
      </c>
      <c r="D9" s="707">
        <v>0</v>
      </c>
      <c r="E9" s="705">
        <v>0</v>
      </c>
      <c r="F9" s="706">
        <v>0</v>
      </c>
      <c r="G9" s="707">
        <v>0</v>
      </c>
      <c r="H9" s="705">
        <v>6</v>
      </c>
      <c r="I9" s="706">
        <v>4</v>
      </c>
      <c r="J9" s="707">
        <v>10</v>
      </c>
      <c r="K9" s="708">
        <v>6</v>
      </c>
      <c r="L9" s="709">
        <v>4</v>
      </c>
      <c r="M9" s="710">
        <v>10</v>
      </c>
      <c r="N9" s="558"/>
      <c r="O9" s="558"/>
      <c r="P9" s="558"/>
    </row>
    <row r="10" spans="1:16" ht="31.5" customHeight="1" x14ac:dyDescent="0.3">
      <c r="A10" s="704" t="s">
        <v>89</v>
      </c>
      <c r="B10" s="711">
        <v>8</v>
      </c>
      <c r="C10" s="712">
        <v>1</v>
      </c>
      <c r="D10" s="713">
        <v>9</v>
      </c>
      <c r="E10" s="711">
        <v>1</v>
      </c>
      <c r="F10" s="712">
        <v>0</v>
      </c>
      <c r="G10" s="713">
        <v>1</v>
      </c>
      <c r="H10" s="705">
        <v>6</v>
      </c>
      <c r="I10" s="706">
        <v>0</v>
      </c>
      <c r="J10" s="707">
        <v>6</v>
      </c>
      <c r="K10" s="708">
        <v>15</v>
      </c>
      <c r="L10" s="709">
        <v>1</v>
      </c>
      <c r="M10" s="710">
        <v>16</v>
      </c>
      <c r="N10" s="558"/>
      <c r="O10" s="558"/>
      <c r="P10" s="558"/>
    </row>
    <row r="11" spans="1:16" ht="24" customHeight="1" x14ac:dyDescent="0.3">
      <c r="A11" s="704" t="s">
        <v>90</v>
      </c>
      <c r="B11" s="705">
        <v>0</v>
      </c>
      <c r="C11" s="706">
        <v>0</v>
      </c>
      <c r="D11" s="707">
        <v>0</v>
      </c>
      <c r="E11" s="705">
        <v>5</v>
      </c>
      <c r="F11" s="706">
        <v>1</v>
      </c>
      <c r="G11" s="707">
        <v>6</v>
      </c>
      <c r="H11" s="705">
        <v>6</v>
      </c>
      <c r="I11" s="706">
        <v>0</v>
      </c>
      <c r="J11" s="707">
        <v>6</v>
      </c>
      <c r="K11" s="708">
        <v>11</v>
      </c>
      <c r="L11" s="709">
        <v>1</v>
      </c>
      <c r="M11" s="710">
        <v>12</v>
      </c>
      <c r="N11" s="558"/>
      <c r="O11" s="558"/>
      <c r="P11" s="558"/>
    </row>
    <row r="12" spans="1:16" ht="29.25" customHeight="1" thickBot="1" x14ac:dyDescent="0.35">
      <c r="A12" s="560" t="s">
        <v>12</v>
      </c>
      <c r="B12" s="714">
        <v>18</v>
      </c>
      <c r="C12" s="715">
        <v>9</v>
      </c>
      <c r="D12" s="716">
        <v>27</v>
      </c>
      <c r="E12" s="714">
        <v>15</v>
      </c>
      <c r="F12" s="715">
        <v>6</v>
      </c>
      <c r="G12" s="716">
        <v>21</v>
      </c>
      <c r="H12" s="714">
        <v>18</v>
      </c>
      <c r="I12" s="715">
        <v>4</v>
      </c>
      <c r="J12" s="716">
        <v>22</v>
      </c>
      <c r="K12" s="714">
        <v>51</v>
      </c>
      <c r="L12" s="715">
        <v>19</v>
      </c>
      <c r="M12" s="716">
        <v>70</v>
      </c>
      <c r="N12" s="558"/>
      <c r="O12" s="558"/>
      <c r="P12" s="558"/>
    </row>
    <row r="13" spans="1:16" ht="19.5" x14ac:dyDescent="0.3">
      <c r="A13" s="717" t="s">
        <v>23</v>
      </c>
      <c r="B13" s="718"/>
      <c r="C13" s="719"/>
      <c r="D13" s="720"/>
      <c r="E13" s="718"/>
      <c r="F13" s="719"/>
      <c r="G13" s="720"/>
      <c r="H13" s="718"/>
      <c r="I13" s="719"/>
      <c r="J13" s="720"/>
      <c r="K13" s="718"/>
      <c r="L13" s="719"/>
      <c r="M13" s="720"/>
      <c r="N13" s="558"/>
      <c r="O13" s="558"/>
      <c r="P13" s="558"/>
    </row>
    <row r="14" spans="1:16" ht="19.5" x14ac:dyDescent="0.3">
      <c r="A14" s="721" t="s">
        <v>11</v>
      </c>
      <c r="B14" s="705"/>
      <c r="C14" s="706"/>
      <c r="D14" s="707"/>
      <c r="E14" s="705"/>
      <c r="F14" s="706"/>
      <c r="G14" s="707"/>
      <c r="H14" s="705"/>
      <c r="I14" s="706"/>
      <c r="J14" s="707"/>
      <c r="K14" s="722"/>
      <c r="L14" s="706"/>
      <c r="M14" s="707"/>
      <c r="N14" s="558"/>
      <c r="O14" s="558"/>
      <c r="P14" s="558"/>
    </row>
    <row r="15" spans="1:16" ht="19.5" x14ac:dyDescent="0.3">
      <c r="A15" s="704" t="s">
        <v>86</v>
      </c>
      <c r="B15" s="705">
        <v>10</v>
      </c>
      <c r="C15" s="706">
        <v>8</v>
      </c>
      <c r="D15" s="707">
        <v>18</v>
      </c>
      <c r="E15" s="705">
        <v>9</v>
      </c>
      <c r="F15" s="706">
        <v>5</v>
      </c>
      <c r="G15" s="707">
        <v>14</v>
      </c>
      <c r="H15" s="705">
        <v>0</v>
      </c>
      <c r="I15" s="706">
        <v>0</v>
      </c>
      <c r="J15" s="707">
        <v>0</v>
      </c>
      <c r="K15" s="708">
        <v>19</v>
      </c>
      <c r="L15" s="709">
        <v>13</v>
      </c>
      <c r="M15" s="710">
        <v>32</v>
      </c>
      <c r="N15" s="558"/>
      <c r="O15" s="558"/>
      <c r="P15" s="558"/>
    </row>
    <row r="16" spans="1:16" ht="19.5" x14ac:dyDescent="0.3">
      <c r="A16" s="704" t="s">
        <v>91</v>
      </c>
      <c r="B16" s="705">
        <v>0</v>
      </c>
      <c r="C16" s="706">
        <v>0</v>
      </c>
      <c r="D16" s="707">
        <v>0</v>
      </c>
      <c r="E16" s="705">
        <v>0</v>
      </c>
      <c r="F16" s="706">
        <v>0</v>
      </c>
      <c r="G16" s="707">
        <v>0</v>
      </c>
      <c r="H16" s="705">
        <v>6</v>
      </c>
      <c r="I16" s="706">
        <v>4</v>
      </c>
      <c r="J16" s="707">
        <v>10</v>
      </c>
      <c r="K16" s="708">
        <v>6</v>
      </c>
      <c r="L16" s="709">
        <v>4</v>
      </c>
      <c r="M16" s="710">
        <v>10</v>
      </c>
      <c r="N16" s="558"/>
      <c r="O16" s="558"/>
      <c r="P16" s="558"/>
    </row>
    <row r="17" spans="1:16" ht="24" customHeight="1" x14ac:dyDescent="0.3">
      <c r="A17" s="704" t="s">
        <v>89</v>
      </c>
      <c r="B17" s="705">
        <v>8</v>
      </c>
      <c r="C17" s="706">
        <v>1</v>
      </c>
      <c r="D17" s="707">
        <v>9</v>
      </c>
      <c r="E17" s="705">
        <v>1</v>
      </c>
      <c r="F17" s="706">
        <v>0</v>
      </c>
      <c r="G17" s="707">
        <v>1</v>
      </c>
      <c r="H17" s="705">
        <v>5</v>
      </c>
      <c r="I17" s="706">
        <v>0</v>
      </c>
      <c r="J17" s="707">
        <v>5</v>
      </c>
      <c r="K17" s="708">
        <v>14</v>
      </c>
      <c r="L17" s="709">
        <v>1</v>
      </c>
      <c r="M17" s="710">
        <v>15</v>
      </c>
      <c r="N17" s="558"/>
      <c r="O17" s="558"/>
      <c r="P17" s="558"/>
    </row>
    <row r="18" spans="1:16" ht="29.25" customHeight="1" x14ac:dyDescent="0.3">
      <c r="A18" s="704" t="s">
        <v>90</v>
      </c>
      <c r="B18" s="705">
        <v>0</v>
      </c>
      <c r="C18" s="706">
        <v>0</v>
      </c>
      <c r="D18" s="707">
        <v>0</v>
      </c>
      <c r="E18" s="705">
        <v>5</v>
      </c>
      <c r="F18" s="706">
        <v>1</v>
      </c>
      <c r="G18" s="707">
        <v>6</v>
      </c>
      <c r="H18" s="705">
        <v>6</v>
      </c>
      <c r="I18" s="706">
        <v>0</v>
      </c>
      <c r="J18" s="707">
        <v>6</v>
      </c>
      <c r="K18" s="708">
        <v>11</v>
      </c>
      <c r="L18" s="709">
        <v>1</v>
      </c>
      <c r="M18" s="710">
        <v>12</v>
      </c>
      <c r="N18" s="558"/>
      <c r="O18" s="558"/>
      <c r="P18" s="558"/>
    </row>
    <row r="19" spans="1:16" ht="30" customHeight="1" thickBot="1" x14ac:dyDescent="0.35">
      <c r="A19" s="561" t="s">
        <v>8</v>
      </c>
      <c r="B19" s="714">
        <v>18</v>
      </c>
      <c r="C19" s="715">
        <v>9</v>
      </c>
      <c r="D19" s="716">
        <v>27</v>
      </c>
      <c r="E19" s="714">
        <v>15</v>
      </c>
      <c r="F19" s="715">
        <v>6</v>
      </c>
      <c r="G19" s="716">
        <v>21</v>
      </c>
      <c r="H19" s="714">
        <v>17</v>
      </c>
      <c r="I19" s="715">
        <v>4</v>
      </c>
      <c r="J19" s="716">
        <v>21</v>
      </c>
      <c r="K19" s="714">
        <v>50</v>
      </c>
      <c r="L19" s="723">
        <v>19</v>
      </c>
      <c r="M19" s="724">
        <v>69</v>
      </c>
      <c r="N19" s="558"/>
      <c r="O19" s="558"/>
      <c r="P19" s="558"/>
    </row>
    <row r="20" spans="1:16" ht="27" customHeight="1" x14ac:dyDescent="0.3">
      <c r="A20" s="725" t="s">
        <v>25</v>
      </c>
      <c r="B20" s="698"/>
      <c r="C20" s="699"/>
      <c r="D20" s="726"/>
      <c r="E20" s="698"/>
      <c r="F20" s="699"/>
      <c r="G20" s="726"/>
      <c r="H20" s="698"/>
      <c r="I20" s="699"/>
      <c r="J20" s="726"/>
      <c r="K20" s="727"/>
      <c r="L20" s="702"/>
      <c r="M20" s="703"/>
      <c r="N20" s="558"/>
      <c r="O20" s="558"/>
      <c r="P20" s="558"/>
    </row>
    <row r="21" spans="1:16" ht="30" customHeight="1" x14ac:dyDescent="0.3">
      <c r="A21" s="728" t="s">
        <v>86</v>
      </c>
      <c r="B21" s="705">
        <v>0</v>
      </c>
      <c r="C21" s="706">
        <v>0</v>
      </c>
      <c r="D21" s="729">
        <v>0</v>
      </c>
      <c r="E21" s="705">
        <v>0</v>
      </c>
      <c r="F21" s="706">
        <v>0</v>
      </c>
      <c r="G21" s="729">
        <v>0</v>
      </c>
      <c r="H21" s="705">
        <v>0</v>
      </c>
      <c r="I21" s="706">
        <v>0</v>
      </c>
      <c r="J21" s="707">
        <v>0</v>
      </c>
      <c r="K21" s="730">
        <v>0</v>
      </c>
      <c r="L21" s="709">
        <v>0</v>
      </c>
      <c r="M21" s="710">
        <v>0</v>
      </c>
      <c r="N21" s="558"/>
      <c r="O21" s="558"/>
      <c r="P21" s="558"/>
    </row>
    <row r="22" spans="1:16" ht="30.75" customHeight="1" x14ac:dyDescent="0.3">
      <c r="A22" s="728" t="s">
        <v>91</v>
      </c>
      <c r="B22" s="705">
        <v>0</v>
      </c>
      <c r="C22" s="706">
        <v>0</v>
      </c>
      <c r="D22" s="729">
        <v>0</v>
      </c>
      <c r="E22" s="705">
        <v>0</v>
      </c>
      <c r="F22" s="706">
        <v>0</v>
      </c>
      <c r="G22" s="729">
        <v>0</v>
      </c>
      <c r="H22" s="705">
        <v>0</v>
      </c>
      <c r="I22" s="706">
        <v>0</v>
      </c>
      <c r="J22" s="707">
        <v>0</v>
      </c>
      <c r="K22" s="730">
        <v>0</v>
      </c>
      <c r="L22" s="709">
        <v>0</v>
      </c>
      <c r="M22" s="710">
        <v>0</v>
      </c>
      <c r="N22" s="558"/>
      <c r="O22" s="558"/>
      <c r="P22" s="558"/>
    </row>
    <row r="23" spans="1:16" ht="25.5" customHeight="1" x14ac:dyDescent="0.3">
      <c r="A23" s="728" t="s">
        <v>89</v>
      </c>
      <c r="B23" s="705">
        <v>0</v>
      </c>
      <c r="C23" s="706">
        <v>0</v>
      </c>
      <c r="D23" s="729">
        <v>0</v>
      </c>
      <c r="E23" s="705">
        <v>0</v>
      </c>
      <c r="F23" s="706">
        <v>0</v>
      </c>
      <c r="G23" s="729">
        <v>0</v>
      </c>
      <c r="H23" s="705">
        <v>1</v>
      </c>
      <c r="I23" s="706">
        <v>0</v>
      </c>
      <c r="J23" s="707">
        <v>1</v>
      </c>
      <c r="K23" s="730">
        <v>1</v>
      </c>
      <c r="L23" s="709">
        <v>0</v>
      </c>
      <c r="M23" s="710">
        <v>1</v>
      </c>
      <c r="N23" s="558"/>
      <c r="O23" s="558"/>
      <c r="P23" s="558"/>
    </row>
    <row r="24" spans="1:16" ht="31.5" customHeight="1" x14ac:dyDescent="0.3">
      <c r="A24" s="728" t="s">
        <v>90</v>
      </c>
      <c r="B24" s="705">
        <v>0</v>
      </c>
      <c r="C24" s="706">
        <v>0</v>
      </c>
      <c r="D24" s="729">
        <v>0</v>
      </c>
      <c r="E24" s="705">
        <v>0</v>
      </c>
      <c r="F24" s="706">
        <v>0</v>
      </c>
      <c r="G24" s="729">
        <v>0</v>
      </c>
      <c r="H24" s="705">
        <v>0</v>
      </c>
      <c r="I24" s="706">
        <v>0</v>
      </c>
      <c r="J24" s="707">
        <v>0</v>
      </c>
      <c r="K24" s="730">
        <v>0</v>
      </c>
      <c r="L24" s="709">
        <v>0</v>
      </c>
      <c r="M24" s="710">
        <v>0</v>
      </c>
      <c r="N24" s="558"/>
      <c r="O24" s="558"/>
      <c r="P24" s="558"/>
    </row>
    <row r="25" spans="1:16" ht="31.5" customHeight="1" thickBot="1" x14ac:dyDescent="0.35">
      <c r="A25" s="731" t="s">
        <v>13</v>
      </c>
      <c r="B25" s="732">
        <v>0</v>
      </c>
      <c r="C25" s="733">
        <v>0</v>
      </c>
      <c r="D25" s="734">
        <v>0</v>
      </c>
      <c r="E25" s="732">
        <v>0</v>
      </c>
      <c r="F25" s="733">
        <v>0</v>
      </c>
      <c r="G25" s="734">
        <v>0</v>
      </c>
      <c r="H25" s="732">
        <v>1</v>
      </c>
      <c r="I25" s="733">
        <v>0</v>
      </c>
      <c r="J25" s="707">
        <v>1</v>
      </c>
      <c r="K25" s="735">
        <v>1</v>
      </c>
      <c r="L25" s="735">
        <v>0</v>
      </c>
      <c r="M25" s="736">
        <v>1</v>
      </c>
      <c r="N25" s="558"/>
      <c r="O25" s="558"/>
      <c r="P25" s="558"/>
    </row>
    <row r="26" spans="1:16" ht="24.75" customHeight="1" thickBot="1" x14ac:dyDescent="0.35">
      <c r="A26" s="562" t="s">
        <v>10</v>
      </c>
      <c r="B26" s="737">
        <v>18</v>
      </c>
      <c r="C26" s="738">
        <v>9</v>
      </c>
      <c r="D26" s="739">
        <v>27</v>
      </c>
      <c r="E26" s="737">
        <v>15</v>
      </c>
      <c r="F26" s="738">
        <v>6</v>
      </c>
      <c r="G26" s="739">
        <v>21</v>
      </c>
      <c r="H26" s="737">
        <v>17</v>
      </c>
      <c r="I26" s="738">
        <v>4</v>
      </c>
      <c r="J26" s="739">
        <v>21</v>
      </c>
      <c r="K26" s="740">
        <v>50</v>
      </c>
      <c r="L26" s="741">
        <v>19</v>
      </c>
      <c r="M26" s="739">
        <v>69</v>
      </c>
      <c r="N26" s="558"/>
      <c r="O26" s="558"/>
      <c r="P26" s="558"/>
    </row>
    <row r="27" spans="1:16" ht="33" customHeight="1" thickBot="1" x14ac:dyDescent="0.35">
      <c r="A27" s="562" t="s">
        <v>14</v>
      </c>
      <c r="B27" s="742">
        <v>0</v>
      </c>
      <c r="C27" s="743">
        <v>0</v>
      </c>
      <c r="D27" s="744">
        <v>0</v>
      </c>
      <c r="E27" s="742">
        <v>0</v>
      </c>
      <c r="F27" s="743">
        <v>0</v>
      </c>
      <c r="G27" s="744">
        <v>0</v>
      </c>
      <c r="H27" s="742">
        <v>1</v>
      </c>
      <c r="I27" s="743">
        <v>0</v>
      </c>
      <c r="J27" s="744">
        <v>1</v>
      </c>
      <c r="K27" s="741">
        <v>1</v>
      </c>
      <c r="L27" s="738">
        <v>0</v>
      </c>
      <c r="M27" s="739">
        <v>1</v>
      </c>
      <c r="N27" s="558"/>
      <c r="O27" s="558"/>
      <c r="P27" s="558"/>
    </row>
    <row r="28" spans="1:16" ht="31.5" customHeight="1" thickBot="1" x14ac:dyDescent="0.35">
      <c r="A28" s="745" t="s">
        <v>15</v>
      </c>
      <c r="B28" s="746">
        <v>18</v>
      </c>
      <c r="C28" s="747">
        <v>9</v>
      </c>
      <c r="D28" s="748">
        <v>27</v>
      </c>
      <c r="E28" s="746">
        <v>15</v>
      </c>
      <c r="F28" s="747">
        <v>6</v>
      </c>
      <c r="G28" s="748">
        <v>21</v>
      </c>
      <c r="H28" s="746">
        <v>18</v>
      </c>
      <c r="I28" s="747">
        <v>4</v>
      </c>
      <c r="J28" s="748">
        <v>22</v>
      </c>
      <c r="K28" s="749">
        <v>51</v>
      </c>
      <c r="L28" s="747">
        <v>19</v>
      </c>
      <c r="M28" s="748">
        <v>70</v>
      </c>
      <c r="N28" s="558"/>
      <c r="O28" s="558"/>
      <c r="P28" s="558"/>
    </row>
    <row r="29" spans="1:16" x14ac:dyDescent="0.3">
      <c r="A29" s="563"/>
      <c r="B29" s="563"/>
      <c r="C29" s="563"/>
      <c r="D29" s="563"/>
      <c r="E29" s="563"/>
      <c r="F29" s="563"/>
      <c r="G29" s="563"/>
      <c r="H29" s="563"/>
      <c r="I29" s="563"/>
      <c r="J29" s="563"/>
      <c r="K29" s="563"/>
      <c r="L29" s="563"/>
      <c r="M29" s="563"/>
      <c r="N29" s="563"/>
      <c r="O29" s="563"/>
      <c r="P29" s="563"/>
    </row>
    <row r="30" spans="1:16" x14ac:dyDescent="0.3">
      <c r="A30" s="563"/>
      <c r="B30" s="563"/>
      <c r="C30" s="563"/>
      <c r="D30" s="563"/>
      <c r="E30" s="563"/>
      <c r="F30" s="563"/>
      <c r="G30" s="563"/>
      <c r="H30" s="563"/>
      <c r="I30" s="563"/>
      <c r="J30" s="563"/>
      <c r="K30" s="563"/>
      <c r="L30" s="563"/>
      <c r="M30" s="563"/>
      <c r="N30" s="563"/>
      <c r="O30" s="563"/>
      <c r="P30" s="563"/>
    </row>
    <row r="31" spans="1:16" x14ac:dyDescent="0.3">
      <c r="A31" s="4079"/>
      <c r="B31" s="4079"/>
      <c r="C31" s="4079"/>
      <c r="D31" s="4079"/>
      <c r="E31" s="4079"/>
      <c r="F31" s="4079"/>
      <c r="G31" s="4079"/>
      <c r="H31" s="563"/>
      <c r="I31" s="563"/>
      <c r="J31" s="563"/>
      <c r="K31" s="564"/>
      <c r="L31" s="563"/>
      <c r="M31" s="563"/>
      <c r="N31" s="563"/>
      <c r="O31" s="563"/>
      <c r="P31" s="563"/>
    </row>
    <row r="32" spans="1:16" x14ac:dyDescent="0.3">
      <c r="A32" s="563"/>
      <c r="B32" s="563"/>
      <c r="C32" s="563"/>
      <c r="D32" s="563"/>
      <c r="E32" s="563"/>
      <c r="F32" s="563"/>
      <c r="G32" s="563"/>
      <c r="H32" s="563"/>
      <c r="I32" s="563"/>
      <c r="J32" s="563"/>
      <c r="K32" s="563"/>
      <c r="L32" s="563"/>
      <c r="M32" s="563"/>
      <c r="N32" s="563"/>
      <c r="O32" s="563"/>
      <c r="P32" s="563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40" zoomScaleNormal="40" workbookViewId="0">
      <selection activeCell="T30" sqref="T30"/>
    </sheetView>
  </sheetViews>
  <sheetFormatPr defaultRowHeight="25.5" x14ac:dyDescent="0.35"/>
  <cols>
    <col min="1" max="1" width="95.140625" style="430" customWidth="1"/>
    <col min="2" max="2" width="17" style="430" customWidth="1"/>
    <col min="3" max="3" width="16.7109375" style="430" customWidth="1"/>
    <col min="4" max="4" width="17" style="430" customWidth="1"/>
    <col min="5" max="5" width="16.7109375" style="430" customWidth="1"/>
    <col min="6" max="6" width="17" style="430" customWidth="1"/>
    <col min="7" max="7" width="16.7109375" style="430" customWidth="1"/>
    <col min="8" max="8" width="17" style="430" customWidth="1"/>
    <col min="9" max="15" width="16.7109375" style="430" customWidth="1"/>
    <col min="16" max="16" width="18" style="430" customWidth="1"/>
    <col min="17" max="18" width="10.7109375" style="430" customWidth="1"/>
    <col min="19" max="19" width="9.140625" style="430" customWidth="1"/>
    <col min="20" max="20" width="12.85546875" style="430" customWidth="1"/>
    <col min="21" max="21" width="23.42578125" style="430" customWidth="1"/>
    <col min="22" max="23" width="9.140625" style="430" customWidth="1"/>
    <col min="24" max="24" width="10.5703125" style="430" bestFit="1" customWidth="1"/>
    <col min="25" max="25" width="11.28515625" style="430" customWidth="1"/>
    <col min="26" max="256" width="9.140625" style="430"/>
    <col min="257" max="257" width="95.140625" style="430" customWidth="1"/>
    <col min="258" max="258" width="17" style="430" customWidth="1"/>
    <col min="259" max="259" width="16.7109375" style="430" customWidth="1"/>
    <col min="260" max="260" width="17" style="430" customWidth="1"/>
    <col min="261" max="261" width="16.7109375" style="430" customWidth="1"/>
    <col min="262" max="262" width="17" style="430" customWidth="1"/>
    <col min="263" max="263" width="16.7109375" style="430" customWidth="1"/>
    <col min="264" max="264" width="17" style="430" customWidth="1"/>
    <col min="265" max="271" width="16.7109375" style="430" customWidth="1"/>
    <col min="272" max="272" width="18" style="430" customWidth="1"/>
    <col min="273" max="274" width="10.7109375" style="430" customWidth="1"/>
    <col min="275" max="275" width="9.140625" style="430" customWidth="1"/>
    <col min="276" max="276" width="12.85546875" style="430" customWidth="1"/>
    <col min="277" max="277" width="23.42578125" style="430" customWidth="1"/>
    <col min="278" max="279" width="9.140625" style="430" customWidth="1"/>
    <col min="280" max="280" width="10.5703125" style="430" bestFit="1" customWidth="1"/>
    <col min="281" max="281" width="11.28515625" style="430" customWidth="1"/>
    <col min="282" max="512" width="9.140625" style="430"/>
    <col min="513" max="513" width="95.140625" style="430" customWidth="1"/>
    <col min="514" max="514" width="17" style="430" customWidth="1"/>
    <col min="515" max="515" width="16.7109375" style="430" customWidth="1"/>
    <col min="516" max="516" width="17" style="430" customWidth="1"/>
    <col min="517" max="517" width="16.7109375" style="430" customWidth="1"/>
    <col min="518" max="518" width="17" style="430" customWidth="1"/>
    <col min="519" max="519" width="16.7109375" style="430" customWidth="1"/>
    <col min="520" max="520" width="17" style="430" customWidth="1"/>
    <col min="521" max="527" width="16.7109375" style="430" customWidth="1"/>
    <col min="528" max="528" width="18" style="430" customWidth="1"/>
    <col min="529" max="530" width="10.7109375" style="430" customWidth="1"/>
    <col min="531" max="531" width="9.140625" style="430" customWidth="1"/>
    <col min="532" max="532" width="12.85546875" style="430" customWidth="1"/>
    <col min="533" max="533" width="23.42578125" style="430" customWidth="1"/>
    <col min="534" max="535" width="9.140625" style="430" customWidth="1"/>
    <col min="536" max="536" width="10.5703125" style="430" bestFit="1" customWidth="1"/>
    <col min="537" max="537" width="11.28515625" style="430" customWidth="1"/>
    <col min="538" max="768" width="9.140625" style="430"/>
    <col min="769" max="769" width="95.140625" style="430" customWidth="1"/>
    <col min="770" max="770" width="17" style="430" customWidth="1"/>
    <col min="771" max="771" width="16.7109375" style="430" customWidth="1"/>
    <col min="772" max="772" width="17" style="430" customWidth="1"/>
    <col min="773" max="773" width="16.7109375" style="430" customWidth="1"/>
    <col min="774" max="774" width="17" style="430" customWidth="1"/>
    <col min="775" max="775" width="16.7109375" style="430" customWidth="1"/>
    <col min="776" max="776" width="17" style="430" customWidth="1"/>
    <col min="777" max="783" width="16.7109375" style="430" customWidth="1"/>
    <col min="784" max="784" width="18" style="430" customWidth="1"/>
    <col min="785" max="786" width="10.7109375" style="430" customWidth="1"/>
    <col min="787" max="787" width="9.140625" style="430" customWidth="1"/>
    <col min="788" max="788" width="12.85546875" style="430" customWidth="1"/>
    <col min="789" max="789" width="23.42578125" style="430" customWidth="1"/>
    <col min="790" max="791" width="9.140625" style="430" customWidth="1"/>
    <col min="792" max="792" width="10.5703125" style="430" bestFit="1" customWidth="1"/>
    <col min="793" max="793" width="11.28515625" style="430" customWidth="1"/>
    <col min="794" max="1024" width="9.140625" style="430"/>
    <col min="1025" max="1025" width="95.140625" style="430" customWidth="1"/>
    <col min="1026" max="1026" width="17" style="430" customWidth="1"/>
    <col min="1027" max="1027" width="16.7109375" style="430" customWidth="1"/>
    <col min="1028" max="1028" width="17" style="430" customWidth="1"/>
    <col min="1029" max="1029" width="16.7109375" style="430" customWidth="1"/>
    <col min="1030" max="1030" width="17" style="430" customWidth="1"/>
    <col min="1031" max="1031" width="16.7109375" style="430" customWidth="1"/>
    <col min="1032" max="1032" width="17" style="430" customWidth="1"/>
    <col min="1033" max="1039" width="16.7109375" style="430" customWidth="1"/>
    <col min="1040" max="1040" width="18" style="430" customWidth="1"/>
    <col min="1041" max="1042" width="10.7109375" style="430" customWidth="1"/>
    <col min="1043" max="1043" width="9.140625" style="430" customWidth="1"/>
    <col min="1044" max="1044" width="12.85546875" style="430" customWidth="1"/>
    <col min="1045" max="1045" width="23.42578125" style="430" customWidth="1"/>
    <col min="1046" max="1047" width="9.140625" style="430" customWidth="1"/>
    <col min="1048" max="1048" width="10.5703125" style="430" bestFit="1" customWidth="1"/>
    <col min="1049" max="1049" width="11.28515625" style="430" customWidth="1"/>
    <col min="1050" max="1280" width="9.140625" style="430"/>
    <col min="1281" max="1281" width="95.140625" style="430" customWidth="1"/>
    <col min="1282" max="1282" width="17" style="430" customWidth="1"/>
    <col min="1283" max="1283" width="16.7109375" style="430" customWidth="1"/>
    <col min="1284" max="1284" width="17" style="430" customWidth="1"/>
    <col min="1285" max="1285" width="16.7109375" style="430" customWidth="1"/>
    <col min="1286" max="1286" width="17" style="430" customWidth="1"/>
    <col min="1287" max="1287" width="16.7109375" style="430" customWidth="1"/>
    <col min="1288" max="1288" width="17" style="430" customWidth="1"/>
    <col min="1289" max="1295" width="16.7109375" style="430" customWidth="1"/>
    <col min="1296" max="1296" width="18" style="430" customWidth="1"/>
    <col min="1297" max="1298" width="10.7109375" style="430" customWidth="1"/>
    <col min="1299" max="1299" width="9.140625" style="430" customWidth="1"/>
    <col min="1300" max="1300" width="12.85546875" style="430" customWidth="1"/>
    <col min="1301" max="1301" width="23.42578125" style="430" customWidth="1"/>
    <col min="1302" max="1303" width="9.140625" style="430" customWidth="1"/>
    <col min="1304" max="1304" width="10.5703125" style="430" bestFit="1" customWidth="1"/>
    <col min="1305" max="1305" width="11.28515625" style="430" customWidth="1"/>
    <col min="1306" max="1536" width="9.140625" style="430"/>
    <col min="1537" max="1537" width="95.140625" style="430" customWidth="1"/>
    <col min="1538" max="1538" width="17" style="430" customWidth="1"/>
    <col min="1539" max="1539" width="16.7109375" style="430" customWidth="1"/>
    <col min="1540" max="1540" width="17" style="430" customWidth="1"/>
    <col min="1541" max="1541" width="16.7109375" style="430" customWidth="1"/>
    <col min="1542" max="1542" width="17" style="430" customWidth="1"/>
    <col min="1543" max="1543" width="16.7109375" style="430" customWidth="1"/>
    <col min="1544" max="1544" width="17" style="430" customWidth="1"/>
    <col min="1545" max="1551" width="16.7109375" style="430" customWidth="1"/>
    <col min="1552" max="1552" width="18" style="430" customWidth="1"/>
    <col min="1553" max="1554" width="10.7109375" style="430" customWidth="1"/>
    <col min="1555" max="1555" width="9.140625" style="430" customWidth="1"/>
    <col min="1556" max="1556" width="12.85546875" style="430" customWidth="1"/>
    <col min="1557" max="1557" width="23.42578125" style="430" customWidth="1"/>
    <col min="1558" max="1559" width="9.140625" style="430" customWidth="1"/>
    <col min="1560" max="1560" width="10.5703125" style="430" bestFit="1" customWidth="1"/>
    <col min="1561" max="1561" width="11.28515625" style="430" customWidth="1"/>
    <col min="1562" max="1792" width="9.140625" style="430"/>
    <col min="1793" max="1793" width="95.140625" style="430" customWidth="1"/>
    <col min="1794" max="1794" width="17" style="430" customWidth="1"/>
    <col min="1795" max="1795" width="16.7109375" style="430" customWidth="1"/>
    <col min="1796" max="1796" width="17" style="430" customWidth="1"/>
    <col min="1797" max="1797" width="16.7109375" style="430" customWidth="1"/>
    <col min="1798" max="1798" width="17" style="430" customWidth="1"/>
    <col min="1799" max="1799" width="16.7109375" style="430" customWidth="1"/>
    <col min="1800" max="1800" width="17" style="430" customWidth="1"/>
    <col min="1801" max="1807" width="16.7109375" style="430" customWidth="1"/>
    <col min="1808" max="1808" width="18" style="430" customWidth="1"/>
    <col min="1809" max="1810" width="10.7109375" style="430" customWidth="1"/>
    <col min="1811" max="1811" width="9.140625" style="430" customWidth="1"/>
    <col min="1812" max="1812" width="12.85546875" style="430" customWidth="1"/>
    <col min="1813" max="1813" width="23.42578125" style="430" customWidth="1"/>
    <col min="1814" max="1815" width="9.140625" style="430" customWidth="1"/>
    <col min="1816" max="1816" width="10.5703125" style="430" bestFit="1" customWidth="1"/>
    <col min="1817" max="1817" width="11.28515625" style="430" customWidth="1"/>
    <col min="1818" max="2048" width="9.140625" style="430"/>
    <col min="2049" max="2049" width="95.140625" style="430" customWidth="1"/>
    <col min="2050" max="2050" width="17" style="430" customWidth="1"/>
    <col min="2051" max="2051" width="16.7109375" style="430" customWidth="1"/>
    <col min="2052" max="2052" width="17" style="430" customWidth="1"/>
    <col min="2053" max="2053" width="16.7109375" style="430" customWidth="1"/>
    <col min="2054" max="2054" width="17" style="430" customWidth="1"/>
    <col min="2055" max="2055" width="16.7109375" style="430" customWidth="1"/>
    <col min="2056" max="2056" width="17" style="430" customWidth="1"/>
    <col min="2057" max="2063" width="16.7109375" style="430" customWidth="1"/>
    <col min="2064" max="2064" width="18" style="430" customWidth="1"/>
    <col min="2065" max="2066" width="10.7109375" style="430" customWidth="1"/>
    <col min="2067" max="2067" width="9.140625" style="430" customWidth="1"/>
    <col min="2068" max="2068" width="12.85546875" style="430" customWidth="1"/>
    <col min="2069" max="2069" width="23.42578125" style="430" customWidth="1"/>
    <col min="2070" max="2071" width="9.140625" style="430" customWidth="1"/>
    <col min="2072" max="2072" width="10.5703125" style="430" bestFit="1" customWidth="1"/>
    <col min="2073" max="2073" width="11.28515625" style="430" customWidth="1"/>
    <col min="2074" max="2304" width="9.140625" style="430"/>
    <col min="2305" max="2305" width="95.140625" style="430" customWidth="1"/>
    <col min="2306" max="2306" width="17" style="430" customWidth="1"/>
    <col min="2307" max="2307" width="16.7109375" style="430" customWidth="1"/>
    <col min="2308" max="2308" width="17" style="430" customWidth="1"/>
    <col min="2309" max="2309" width="16.7109375" style="430" customWidth="1"/>
    <col min="2310" max="2310" width="17" style="430" customWidth="1"/>
    <col min="2311" max="2311" width="16.7109375" style="430" customWidth="1"/>
    <col min="2312" max="2312" width="17" style="430" customWidth="1"/>
    <col min="2313" max="2319" width="16.7109375" style="430" customWidth="1"/>
    <col min="2320" max="2320" width="18" style="430" customWidth="1"/>
    <col min="2321" max="2322" width="10.7109375" style="430" customWidth="1"/>
    <col min="2323" max="2323" width="9.140625" style="430" customWidth="1"/>
    <col min="2324" max="2324" width="12.85546875" style="430" customWidth="1"/>
    <col min="2325" max="2325" width="23.42578125" style="430" customWidth="1"/>
    <col min="2326" max="2327" width="9.140625" style="430" customWidth="1"/>
    <col min="2328" max="2328" width="10.5703125" style="430" bestFit="1" customWidth="1"/>
    <col min="2329" max="2329" width="11.28515625" style="430" customWidth="1"/>
    <col min="2330" max="2560" width="9.140625" style="430"/>
    <col min="2561" max="2561" width="95.140625" style="430" customWidth="1"/>
    <col min="2562" max="2562" width="17" style="430" customWidth="1"/>
    <col min="2563" max="2563" width="16.7109375" style="430" customWidth="1"/>
    <col min="2564" max="2564" width="17" style="430" customWidth="1"/>
    <col min="2565" max="2565" width="16.7109375" style="430" customWidth="1"/>
    <col min="2566" max="2566" width="17" style="430" customWidth="1"/>
    <col min="2567" max="2567" width="16.7109375" style="430" customWidth="1"/>
    <col min="2568" max="2568" width="17" style="430" customWidth="1"/>
    <col min="2569" max="2575" width="16.7109375" style="430" customWidth="1"/>
    <col min="2576" max="2576" width="18" style="430" customWidth="1"/>
    <col min="2577" max="2578" width="10.7109375" style="430" customWidth="1"/>
    <col min="2579" max="2579" width="9.140625" style="430" customWidth="1"/>
    <col min="2580" max="2580" width="12.85546875" style="430" customWidth="1"/>
    <col min="2581" max="2581" width="23.42578125" style="430" customWidth="1"/>
    <col min="2582" max="2583" width="9.140625" style="430" customWidth="1"/>
    <col min="2584" max="2584" width="10.5703125" style="430" bestFit="1" customWidth="1"/>
    <col min="2585" max="2585" width="11.28515625" style="430" customWidth="1"/>
    <col min="2586" max="2816" width="9.140625" style="430"/>
    <col min="2817" max="2817" width="95.140625" style="430" customWidth="1"/>
    <col min="2818" max="2818" width="17" style="430" customWidth="1"/>
    <col min="2819" max="2819" width="16.7109375" style="430" customWidth="1"/>
    <col min="2820" max="2820" width="17" style="430" customWidth="1"/>
    <col min="2821" max="2821" width="16.7109375" style="430" customWidth="1"/>
    <col min="2822" max="2822" width="17" style="430" customWidth="1"/>
    <col min="2823" max="2823" width="16.7109375" style="430" customWidth="1"/>
    <col min="2824" max="2824" width="17" style="430" customWidth="1"/>
    <col min="2825" max="2831" width="16.7109375" style="430" customWidth="1"/>
    <col min="2832" max="2832" width="18" style="430" customWidth="1"/>
    <col min="2833" max="2834" width="10.7109375" style="430" customWidth="1"/>
    <col min="2835" max="2835" width="9.140625" style="430" customWidth="1"/>
    <col min="2836" max="2836" width="12.85546875" style="430" customWidth="1"/>
    <col min="2837" max="2837" width="23.42578125" style="430" customWidth="1"/>
    <col min="2838" max="2839" width="9.140625" style="430" customWidth="1"/>
    <col min="2840" max="2840" width="10.5703125" style="430" bestFit="1" customWidth="1"/>
    <col min="2841" max="2841" width="11.28515625" style="430" customWidth="1"/>
    <col min="2842" max="3072" width="9.140625" style="430"/>
    <col min="3073" max="3073" width="95.140625" style="430" customWidth="1"/>
    <col min="3074" max="3074" width="17" style="430" customWidth="1"/>
    <col min="3075" max="3075" width="16.7109375" style="430" customWidth="1"/>
    <col min="3076" max="3076" width="17" style="430" customWidth="1"/>
    <col min="3077" max="3077" width="16.7109375" style="430" customWidth="1"/>
    <col min="3078" max="3078" width="17" style="430" customWidth="1"/>
    <col min="3079" max="3079" width="16.7109375" style="430" customWidth="1"/>
    <col min="3080" max="3080" width="17" style="430" customWidth="1"/>
    <col min="3081" max="3087" width="16.7109375" style="430" customWidth="1"/>
    <col min="3088" max="3088" width="18" style="430" customWidth="1"/>
    <col min="3089" max="3090" width="10.7109375" style="430" customWidth="1"/>
    <col min="3091" max="3091" width="9.140625" style="430" customWidth="1"/>
    <col min="3092" max="3092" width="12.85546875" style="430" customWidth="1"/>
    <col min="3093" max="3093" width="23.42578125" style="430" customWidth="1"/>
    <col min="3094" max="3095" width="9.140625" style="430" customWidth="1"/>
    <col min="3096" max="3096" width="10.5703125" style="430" bestFit="1" customWidth="1"/>
    <col min="3097" max="3097" width="11.28515625" style="430" customWidth="1"/>
    <col min="3098" max="3328" width="9.140625" style="430"/>
    <col min="3329" max="3329" width="95.140625" style="430" customWidth="1"/>
    <col min="3330" max="3330" width="17" style="430" customWidth="1"/>
    <col min="3331" max="3331" width="16.7109375" style="430" customWidth="1"/>
    <col min="3332" max="3332" width="17" style="430" customWidth="1"/>
    <col min="3333" max="3333" width="16.7109375" style="430" customWidth="1"/>
    <col min="3334" max="3334" width="17" style="430" customWidth="1"/>
    <col min="3335" max="3335" width="16.7109375" style="430" customWidth="1"/>
    <col min="3336" max="3336" width="17" style="430" customWidth="1"/>
    <col min="3337" max="3343" width="16.7109375" style="430" customWidth="1"/>
    <col min="3344" max="3344" width="18" style="430" customWidth="1"/>
    <col min="3345" max="3346" width="10.7109375" style="430" customWidth="1"/>
    <col min="3347" max="3347" width="9.140625" style="430" customWidth="1"/>
    <col min="3348" max="3348" width="12.85546875" style="430" customWidth="1"/>
    <col min="3349" max="3349" width="23.42578125" style="430" customWidth="1"/>
    <col min="3350" max="3351" width="9.140625" style="430" customWidth="1"/>
    <col min="3352" max="3352" width="10.5703125" style="430" bestFit="1" customWidth="1"/>
    <col min="3353" max="3353" width="11.28515625" style="430" customWidth="1"/>
    <col min="3354" max="3584" width="9.140625" style="430"/>
    <col min="3585" max="3585" width="95.140625" style="430" customWidth="1"/>
    <col min="3586" max="3586" width="17" style="430" customWidth="1"/>
    <col min="3587" max="3587" width="16.7109375" style="430" customWidth="1"/>
    <col min="3588" max="3588" width="17" style="430" customWidth="1"/>
    <col min="3589" max="3589" width="16.7109375" style="430" customWidth="1"/>
    <col min="3590" max="3590" width="17" style="430" customWidth="1"/>
    <col min="3591" max="3591" width="16.7109375" style="430" customWidth="1"/>
    <col min="3592" max="3592" width="17" style="430" customWidth="1"/>
    <col min="3593" max="3599" width="16.7109375" style="430" customWidth="1"/>
    <col min="3600" max="3600" width="18" style="430" customWidth="1"/>
    <col min="3601" max="3602" width="10.7109375" style="430" customWidth="1"/>
    <col min="3603" max="3603" width="9.140625" style="430" customWidth="1"/>
    <col min="3604" max="3604" width="12.85546875" style="430" customWidth="1"/>
    <col min="3605" max="3605" width="23.42578125" style="430" customWidth="1"/>
    <col min="3606" max="3607" width="9.140625" style="430" customWidth="1"/>
    <col min="3608" max="3608" width="10.5703125" style="430" bestFit="1" customWidth="1"/>
    <col min="3609" max="3609" width="11.28515625" style="430" customWidth="1"/>
    <col min="3610" max="3840" width="9.140625" style="430"/>
    <col min="3841" max="3841" width="95.140625" style="430" customWidth="1"/>
    <col min="3842" max="3842" width="17" style="430" customWidth="1"/>
    <col min="3843" max="3843" width="16.7109375" style="430" customWidth="1"/>
    <col min="3844" max="3844" width="17" style="430" customWidth="1"/>
    <col min="3845" max="3845" width="16.7109375" style="430" customWidth="1"/>
    <col min="3846" max="3846" width="17" style="430" customWidth="1"/>
    <col min="3847" max="3847" width="16.7109375" style="430" customWidth="1"/>
    <col min="3848" max="3848" width="17" style="430" customWidth="1"/>
    <col min="3849" max="3855" width="16.7109375" style="430" customWidth="1"/>
    <col min="3856" max="3856" width="18" style="430" customWidth="1"/>
    <col min="3857" max="3858" width="10.7109375" style="430" customWidth="1"/>
    <col min="3859" max="3859" width="9.140625" style="430" customWidth="1"/>
    <col min="3860" max="3860" width="12.85546875" style="430" customWidth="1"/>
    <col min="3861" max="3861" width="23.42578125" style="430" customWidth="1"/>
    <col min="3862" max="3863" width="9.140625" style="430" customWidth="1"/>
    <col min="3864" max="3864" width="10.5703125" style="430" bestFit="1" customWidth="1"/>
    <col min="3865" max="3865" width="11.28515625" style="430" customWidth="1"/>
    <col min="3866" max="4096" width="9.140625" style="430"/>
    <col min="4097" max="4097" width="95.140625" style="430" customWidth="1"/>
    <col min="4098" max="4098" width="17" style="430" customWidth="1"/>
    <col min="4099" max="4099" width="16.7109375" style="430" customWidth="1"/>
    <col min="4100" max="4100" width="17" style="430" customWidth="1"/>
    <col min="4101" max="4101" width="16.7109375" style="430" customWidth="1"/>
    <col min="4102" max="4102" width="17" style="430" customWidth="1"/>
    <col min="4103" max="4103" width="16.7109375" style="430" customWidth="1"/>
    <col min="4104" max="4104" width="17" style="430" customWidth="1"/>
    <col min="4105" max="4111" width="16.7109375" style="430" customWidth="1"/>
    <col min="4112" max="4112" width="18" style="430" customWidth="1"/>
    <col min="4113" max="4114" width="10.7109375" style="430" customWidth="1"/>
    <col min="4115" max="4115" width="9.140625" style="430" customWidth="1"/>
    <col min="4116" max="4116" width="12.85546875" style="430" customWidth="1"/>
    <col min="4117" max="4117" width="23.42578125" style="430" customWidth="1"/>
    <col min="4118" max="4119" width="9.140625" style="430" customWidth="1"/>
    <col min="4120" max="4120" width="10.5703125" style="430" bestFit="1" customWidth="1"/>
    <col min="4121" max="4121" width="11.28515625" style="430" customWidth="1"/>
    <col min="4122" max="4352" width="9.140625" style="430"/>
    <col min="4353" max="4353" width="95.140625" style="430" customWidth="1"/>
    <col min="4354" max="4354" width="17" style="430" customWidth="1"/>
    <col min="4355" max="4355" width="16.7109375" style="430" customWidth="1"/>
    <col min="4356" max="4356" width="17" style="430" customWidth="1"/>
    <col min="4357" max="4357" width="16.7109375" style="430" customWidth="1"/>
    <col min="4358" max="4358" width="17" style="430" customWidth="1"/>
    <col min="4359" max="4359" width="16.7109375" style="430" customWidth="1"/>
    <col min="4360" max="4360" width="17" style="430" customWidth="1"/>
    <col min="4361" max="4367" width="16.7109375" style="430" customWidth="1"/>
    <col min="4368" max="4368" width="18" style="430" customWidth="1"/>
    <col min="4369" max="4370" width="10.7109375" style="430" customWidth="1"/>
    <col min="4371" max="4371" width="9.140625" style="430" customWidth="1"/>
    <col min="4372" max="4372" width="12.85546875" style="430" customWidth="1"/>
    <col min="4373" max="4373" width="23.42578125" style="430" customWidth="1"/>
    <col min="4374" max="4375" width="9.140625" style="430" customWidth="1"/>
    <col min="4376" max="4376" width="10.5703125" style="430" bestFit="1" customWidth="1"/>
    <col min="4377" max="4377" width="11.28515625" style="430" customWidth="1"/>
    <col min="4378" max="4608" width="9.140625" style="430"/>
    <col min="4609" max="4609" width="95.140625" style="430" customWidth="1"/>
    <col min="4610" max="4610" width="17" style="430" customWidth="1"/>
    <col min="4611" max="4611" width="16.7109375" style="430" customWidth="1"/>
    <col min="4612" max="4612" width="17" style="430" customWidth="1"/>
    <col min="4613" max="4613" width="16.7109375" style="430" customWidth="1"/>
    <col min="4614" max="4614" width="17" style="430" customWidth="1"/>
    <col min="4615" max="4615" width="16.7109375" style="430" customWidth="1"/>
    <col min="4616" max="4616" width="17" style="430" customWidth="1"/>
    <col min="4617" max="4623" width="16.7109375" style="430" customWidth="1"/>
    <col min="4624" max="4624" width="18" style="430" customWidth="1"/>
    <col min="4625" max="4626" width="10.7109375" style="430" customWidth="1"/>
    <col min="4627" max="4627" width="9.140625" style="430" customWidth="1"/>
    <col min="4628" max="4628" width="12.85546875" style="430" customWidth="1"/>
    <col min="4629" max="4629" width="23.42578125" style="430" customWidth="1"/>
    <col min="4630" max="4631" width="9.140625" style="430" customWidth="1"/>
    <col min="4632" max="4632" width="10.5703125" style="430" bestFit="1" customWidth="1"/>
    <col min="4633" max="4633" width="11.28515625" style="430" customWidth="1"/>
    <col min="4634" max="4864" width="9.140625" style="430"/>
    <col min="4865" max="4865" width="95.140625" style="430" customWidth="1"/>
    <col min="4866" max="4866" width="17" style="430" customWidth="1"/>
    <col min="4867" max="4867" width="16.7109375" style="430" customWidth="1"/>
    <col min="4868" max="4868" width="17" style="430" customWidth="1"/>
    <col min="4869" max="4869" width="16.7109375" style="430" customWidth="1"/>
    <col min="4870" max="4870" width="17" style="430" customWidth="1"/>
    <col min="4871" max="4871" width="16.7109375" style="430" customWidth="1"/>
    <col min="4872" max="4872" width="17" style="430" customWidth="1"/>
    <col min="4873" max="4879" width="16.7109375" style="430" customWidth="1"/>
    <col min="4880" max="4880" width="18" style="430" customWidth="1"/>
    <col min="4881" max="4882" width="10.7109375" style="430" customWidth="1"/>
    <col min="4883" max="4883" width="9.140625" style="430" customWidth="1"/>
    <col min="4884" max="4884" width="12.85546875" style="430" customWidth="1"/>
    <col min="4885" max="4885" width="23.42578125" style="430" customWidth="1"/>
    <col min="4886" max="4887" width="9.140625" style="430" customWidth="1"/>
    <col min="4888" max="4888" width="10.5703125" style="430" bestFit="1" customWidth="1"/>
    <col min="4889" max="4889" width="11.28515625" style="430" customWidth="1"/>
    <col min="4890" max="5120" width="9.140625" style="430"/>
    <col min="5121" max="5121" width="95.140625" style="430" customWidth="1"/>
    <col min="5122" max="5122" width="17" style="430" customWidth="1"/>
    <col min="5123" max="5123" width="16.7109375" style="430" customWidth="1"/>
    <col min="5124" max="5124" width="17" style="430" customWidth="1"/>
    <col min="5125" max="5125" width="16.7109375" style="430" customWidth="1"/>
    <col min="5126" max="5126" width="17" style="430" customWidth="1"/>
    <col min="5127" max="5127" width="16.7109375" style="430" customWidth="1"/>
    <col min="5128" max="5128" width="17" style="430" customWidth="1"/>
    <col min="5129" max="5135" width="16.7109375" style="430" customWidth="1"/>
    <col min="5136" max="5136" width="18" style="430" customWidth="1"/>
    <col min="5137" max="5138" width="10.7109375" style="430" customWidth="1"/>
    <col min="5139" max="5139" width="9.140625" style="430" customWidth="1"/>
    <col min="5140" max="5140" width="12.85546875" style="430" customWidth="1"/>
    <col min="5141" max="5141" width="23.42578125" style="430" customWidth="1"/>
    <col min="5142" max="5143" width="9.140625" style="430" customWidth="1"/>
    <col min="5144" max="5144" width="10.5703125" style="430" bestFit="1" customWidth="1"/>
    <col min="5145" max="5145" width="11.28515625" style="430" customWidth="1"/>
    <col min="5146" max="5376" width="9.140625" style="430"/>
    <col min="5377" max="5377" width="95.140625" style="430" customWidth="1"/>
    <col min="5378" max="5378" width="17" style="430" customWidth="1"/>
    <col min="5379" max="5379" width="16.7109375" style="430" customWidth="1"/>
    <col min="5380" max="5380" width="17" style="430" customWidth="1"/>
    <col min="5381" max="5381" width="16.7109375" style="430" customWidth="1"/>
    <col min="5382" max="5382" width="17" style="430" customWidth="1"/>
    <col min="5383" max="5383" width="16.7109375" style="430" customWidth="1"/>
    <col min="5384" max="5384" width="17" style="430" customWidth="1"/>
    <col min="5385" max="5391" width="16.7109375" style="430" customWidth="1"/>
    <col min="5392" max="5392" width="18" style="430" customWidth="1"/>
    <col min="5393" max="5394" width="10.7109375" style="430" customWidth="1"/>
    <col min="5395" max="5395" width="9.140625" style="430" customWidth="1"/>
    <col min="5396" max="5396" width="12.85546875" style="430" customWidth="1"/>
    <col min="5397" max="5397" width="23.42578125" style="430" customWidth="1"/>
    <col min="5398" max="5399" width="9.140625" style="430" customWidth="1"/>
    <col min="5400" max="5400" width="10.5703125" style="430" bestFit="1" customWidth="1"/>
    <col min="5401" max="5401" width="11.28515625" style="430" customWidth="1"/>
    <col min="5402" max="5632" width="9.140625" style="430"/>
    <col min="5633" max="5633" width="95.140625" style="430" customWidth="1"/>
    <col min="5634" max="5634" width="17" style="430" customWidth="1"/>
    <col min="5635" max="5635" width="16.7109375" style="430" customWidth="1"/>
    <col min="5636" max="5636" width="17" style="430" customWidth="1"/>
    <col min="5637" max="5637" width="16.7109375" style="430" customWidth="1"/>
    <col min="5638" max="5638" width="17" style="430" customWidth="1"/>
    <col min="5639" max="5639" width="16.7109375" style="430" customWidth="1"/>
    <col min="5640" max="5640" width="17" style="430" customWidth="1"/>
    <col min="5641" max="5647" width="16.7109375" style="430" customWidth="1"/>
    <col min="5648" max="5648" width="18" style="430" customWidth="1"/>
    <col min="5649" max="5650" width="10.7109375" style="430" customWidth="1"/>
    <col min="5651" max="5651" width="9.140625" style="430" customWidth="1"/>
    <col min="5652" max="5652" width="12.85546875" style="430" customWidth="1"/>
    <col min="5653" max="5653" width="23.42578125" style="430" customWidth="1"/>
    <col min="5654" max="5655" width="9.140625" style="430" customWidth="1"/>
    <col min="5656" max="5656" width="10.5703125" style="430" bestFit="1" customWidth="1"/>
    <col min="5657" max="5657" width="11.28515625" style="430" customWidth="1"/>
    <col min="5658" max="5888" width="9.140625" style="430"/>
    <col min="5889" max="5889" width="95.140625" style="430" customWidth="1"/>
    <col min="5890" max="5890" width="17" style="430" customWidth="1"/>
    <col min="5891" max="5891" width="16.7109375" style="430" customWidth="1"/>
    <col min="5892" max="5892" width="17" style="430" customWidth="1"/>
    <col min="5893" max="5893" width="16.7109375" style="430" customWidth="1"/>
    <col min="5894" max="5894" width="17" style="430" customWidth="1"/>
    <col min="5895" max="5895" width="16.7109375" style="430" customWidth="1"/>
    <col min="5896" max="5896" width="17" style="430" customWidth="1"/>
    <col min="5897" max="5903" width="16.7109375" style="430" customWidth="1"/>
    <col min="5904" max="5904" width="18" style="430" customWidth="1"/>
    <col min="5905" max="5906" width="10.7109375" style="430" customWidth="1"/>
    <col min="5907" max="5907" width="9.140625" style="430" customWidth="1"/>
    <col min="5908" max="5908" width="12.85546875" style="430" customWidth="1"/>
    <col min="5909" max="5909" width="23.42578125" style="430" customWidth="1"/>
    <col min="5910" max="5911" width="9.140625" style="430" customWidth="1"/>
    <col min="5912" max="5912" width="10.5703125" style="430" bestFit="1" customWidth="1"/>
    <col min="5913" max="5913" width="11.28515625" style="430" customWidth="1"/>
    <col min="5914" max="6144" width="9.140625" style="430"/>
    <col min="6145" max="6145" width="95.140625" style="430" customWidth="1"/>
    <col min="6146" max="6146" width="17" style="430" customWidth="1"/>
    <col min="6147" max="6147" width="16.7109375" style="430" customWidth="1"/>
    <col min="6148" max="6148" width="17" style="430" customWidth="1"/>
    <col min="6149" max="6149" width="16.7109375" style="430" customWidth="1"/>
    <col min="6150" max="6150" width="17" style="430" customWidth="1"/>
    <col min="6151" max="6151" width="16.7109375" style="430" customWidth="1"/>
    <col min="6152" max="6152" width="17" style="430" customWidth="1"/>
    <col min="6153" max="6159" width="16.7109375" style="430" customWidth="1"/>
    <col min="6160" max="6160" width="18" style="430" customWidth="1"/>
    <col min="6161" max="6162" width="10.7109375" style="430" customWidth="1"/>
    <col min="6163" max="6163" width="9.140625" style="430" customWidth="1"/>
    <col min="6164" max="6164" width="12.85546875" style="430" customWidth="1"/>
    <col min="6165" max="6165" width="23.42578125" style="430" customWidth="1"/>
    <col min="6166" max="6167" width="9.140625" style="430" customWidth="1"/>
    <col min="6168" max="6168" width="10.5703125" style="430" bestFit="1" customWidth="1"/>
    <col min="6169" max="6169" width="11.28515625" style="430" customWidth="1"/>
    <col min="6170" max="6400" width="9.140625" style="430"/>
    <col min="6401" max="6401" width="95.140625" style="430" customWidth="1"/>
    <col min="6402" max="6402" width="17" style="430" customWidth="1"/>
    <col min="6403" max="6403" width="16.7109375" style="430" customWidth="1"/>
    <col min="6404" max="6404" width="17" style="430" customWidth="1"/>
    <col min="6405" max="6405" width="16.7109375" style="430" customWidth="1"/>
    <col min="6406" max="6406" width="17" style="430" customWidth="1"/>
    <col min="6407" max="6407" width="16.7109375" style="430" customWidth="1"/>
    <col min="6408" max="6408" width="17" style="430" customWidth="1"/>
    <col min="6409" max="6415" width="16.7109375" style="430" customWidth="1"/>
    <col min="6416" max="6416" width="18" style="430" customWidth="1"/>
    <col min="6417" max="6418" width="10.7109375" style="430" customWidth="1"/>
    <col min="6419" max="6419" width="9.140625" style="430" customWidth="1"/>
    <col min="6420" max="6420" width="12.85546875" style="430" customWidth="1"/>
    <col min="6421" max="6421" width="23.42578125" style="430" customWidth="1"/>
    <col min="6422" max="6423" width="9.140625" style="430" customWidth="1"/>
    <col min="6424" max="6424" width="10.5703125" style="430" bestFit="1" customWidth="1"/>
    <col min="6425" max="6425" width="11.28515625" style="430" customWidth="1"/>
    <col min="6426" max="6656" width="9.140625" style="430"/>
    <col min="6657" max="6657" width="95.140625" style="430" customWidth="1"/>
    <col min="6658" max="6658" width="17" style="430" customWidth="1"/>
    <col min="6659" max="6659" width="16.7109375" style="430" customWidth="1"/>
    <col min="6660" max="6660" width="17" style="430" customWidth="1"/>
    <col min="6661" max="6661" width="16.7109375" style="430" customWidth="1"/>
    <col min="6662" max="6662" width="17" style="430" customWidth="1"/>
    <col min="6663" max="6663" width="16.7109375" style="430" customWidth="1"/>
    <col min="6664" max="6664" width="17" style="430" customWidth="1"/>
    <col min="6665" max="6671" width="16.7109375" style="430" customWidth="1"/>
    <col min="6672" max="6672" width="18" style="430" customWidth="1"/>
    <col min="6673" max="6674" width="10.7109375" style="430" customWidth="1"/>
    <col min="6675" max="6675" width="9.140625" style="430" customWidth="1"/>
    <col min="6676" max="6676" width="12.85546875" style="430" customWidth="1"/>
    <col min="6677" max="6677" width="23.42578125" style="430" customWidth="1"/>
    <col min="6678" max="6679" width="9.140625" style="430" customWidth="1"/>
    <col min="6680" max="6680" width="10.5703125" style="430" bestFit="1" customWidth="1"/>
    <col min="6681" max="6681" width="11.28515625" style="430" customWidth="1"/>
    <col min="6682" max="6912" width="9.140625" style="430"/>
    <col min="6913" max="6913" width="95.140625" style="430" customWidth="1"/>
    <col min="6914" max="6914" width="17" style="430" customWidth="1"/>
    <col min="6915" max="6915" width="16.7109375" style="430" customWidth="1"/>
    <col min="6916" max="6916" width="17" style="430" customWidth="1"/>
    <col min="6917" max="6917" width="16.7109375" style="430" customWidth="1"/>
    <col min="6918" max="6918" width="17" style="430" customWidth="1"/>
    <col min="6919" max="6919" width="16.7109375" style="430" customWidth="1"/>
    <col min="6920" max="6920" width="17" style="430" customWidth="1"/>
    <col min="6921" max="6927" width="16.7109375" style="430" customWidth="1"/>
    <col min="6928" max="6928" width="18" style="430" customWidth="1"/>
    <col min="6929" max="6930" width="10.7109375" style="430" customWidth="1"/>
    <col min="6931" max="6931" width="9.140625" style="430" customWidth="1"/>
    <col min="6932" max="6932" width="12.85546875" style="430" customWidth="1"/>
    <col min="6933" max="6933" width="23.42578125" style="430" customWidth="1"/>
    <col min="6934" max="6935" width="9.140625" style="430" customWidth="1"/>
    <col min="6936" max="6936" width="10.5703125" style="430" bestFit="1" customWidth="1"/>
    <col min="6937" max="6937" width="11.28515625" style="430" customWidth="1"/>
    <col min="6938" max="7168" width="9.140625" style="430"/>
    <col min="7169" max="7169" width="95.140625" style="430" customWidth="1"/>
    <col min="7170" max="7170" width="17" style="430" customWidth="1"/>
    <col min="7171" max="7171" width="16.7109375" style="430" customWidth="1"/>
    <col min="7172" max="7172" width="17" style="430" customWidth="1"/>
    <col min="7173" max="7173" width="16.7109375" style="430" customWidth="1"/>
    <col min="7174" max="7174" width="17" style="430" customWidth="1"/>
    <col min="7175" max="7175" width="16.7109375" style="430" customWidth="1"/>
    <col min="7176" max="7176" width="17" style="430" customWidth="1"/>
    <col min="7177" max="7183" width="16.7109375" style="430" customWidth="1"/>
    <col min="7184" max="7184" width="18" style="430" customWidth="1"/>
    <col min="7185" max="7186" width="10.7109375" style="430" customWidth="1"/>
    <col min="7187" max="7187" width="9.140625" style="430" customWidth="1"/>
    <col min="7188" max="7188" width="12.85546875" style="430" customWidth="1"/>
    <col min="7189" max="7189" width="23.42578125" style="430" customWidth="1"/>
    <col min="7190" max="7191" width="9.140625" style="430" customWidth="1"/>
    <col min="7192" max="7192" width="10.5703125" style="430" bestFit="1" customWidth="1"/>
    <col min="7193" max="7193" width="11.28515625" style="430" customWidth="1"/>
    <col min="7194" max="7424" width="9.140625" style="430"/>
    <col min="7425" max="7425" width="95.140625" style="430" customWidth="1"/>
    <col min="7426" max="7426" width="17" style="430" customWidth="1"/>
    <col min="7427" max="7427" width="16.7109375" style="430" customWidth="1"/>
    <col min="7428" max="7428" width="17" style="430" customWidth="1"/>
    <col min="7429" max="7429" width="16.7109375" style="430" customWidth="1"/>
    <col min="7430" max="7430" width="17" style="430" customWidth="1"/>
    <col min="7431" max="7431" width="16.7109375" style="430" customWidth="1"/>
    <col min="7432" max="7432" width="17" style="430" customWidth="1"/>
    <col min="7433" max="7439" width="16.7109375" style="430" customWidth="1"/>
    <col min="7440" max="7440" width="18" style="430" customWidth="1"/>
    <col min="7441" max="7442" width="10.7109375" style="430" customWidth="1"/>
    <col min="7443" max="7443" width="9.140625" style="430" customWidth="1"/>
    <col min="7444" max="7444" width="12.85546875" style="430" customWidth="1"/>
    <col min="7445" max="7445" width="23.42578125" style="430" customWidth="1"/>
    <col min="7446" max="7447" width="9.140625" style="430" customWidth="1"/>
    <col min="7448" max="7448" width="10.5703125" style="430" bestFit="1" customWidth="1"/>
    <col min="7449" max="7449" width="11.28515625" style="430" customWidth="1"/>
    <col min="7450" max="7680" width="9.140625" style="430"/>
    <col min="7681" max="7681" width="95.140625" style="430" customWidth="1"/>
    <col min="7682" max="7682" width="17" style="430" customWidth="1"/>
    <col min="7683" max="7683" width="16.7109375" style="430" customWidth="1"/>
    <col min="7684" max="7684" width="17" style="430" customWidth="1"/>
    <col min="7685" max="7685" width="16.7109375" style="430" customWidth="1"/>
    <col min="7686" max="7686" width="17" style="430" customWidth="1"/>
    <col min="7687" max="7687" width="16.7109375" style="430" customWidth="1"/>
    <col min="7688" max="7688" width="17" style="430" customWidth="1"/>
    <col min="7689" max="7695" width="16.7109375" style="430" customWidth="1"/>
    <col min="7696" max="7696" width="18" style="430" customWidth="1"/>
    <col min="7697" max="7698" width="10.7109375" style="430" customWidth="1"/>
    <col min="7699" max="7699" width="9.140625" style="430" customWidth="1"/>
    <col min="7700" max="7700" width="12.85546875" style="430" customWidth="1"/>
    <col min="7701" max="7701" width="23.42578125" style="430" customWidth="1"/>
    <col min="7702" max="7703" width="9.140625" style="430" customWidth="1"/>
    <col min="7704" max="7704" width="10.5703125" style="430" bestFit="1" customWidth="1"/>
    <col min="7705" max="7705" width="11.28515625" style="430" customWidth="1"/>
    <col min="7706" max="7936" width="9.140625" style="430"/>
    <col min="7937" max="7937" width="95.140625" style="430" customWidth="1"/>
    <col min="7938" max="7938" width="17" style="430" customWidth="1"/>
    <col min="7939" max="7939" width="16.7109375" style="430" customWidth="1"/>
    <col min="7940" max="7940" width="17" style="430" customWidth="1"/>
    <col min="7941" max="7941" width="16.7109375" style="430" customWidth="1"/>
    <col min="7942" max="7942" width="17" style="430" customWidth="1"/>
    <col min="7943" max="7943" width="16.7109375" style="430" customWidth="1"/>
    <col min="7944" max="7944" width="17" style="430" customWidth="1"/>
    <col min="7945" max="7951" width="16.7109375" style="430" customWidth="1"/>
    <col min="7952" max="7952" width="18" style="430" customWidth="1"/>
    <col min="7953" max="7954" width="10.7109375" style="430" customWidth="1"/>
    <col min="7955" max="7955" width="9.140625" style="430" customWidth="1"/>
    <col min="7956" max="7956" width="12.85546875" style="430" customWidth="1"/>
    <col min="7957" max="7957" width="23.42578125" style="430" customWidth="1"/>
    <col min="7958" max="7959" width="9.140625" style="430" customWidth="1"/>
    <col min="7960" max="7960" width="10.5703125" style="430" bestFit="1" customWidth="1"/>
    <col min="7961" max="7961" width="11.28515625" style="430" customWidth="1"/>
    <col min="7962" max="8192" width="9.140625" style="430"/>
    <col min="8193" max="8193" width="95.140625" style="430" customWidth="1"/>
    <col min="8194" max="8194" width="17" style="430" customWidth="1"/>
    <col min="8195" max="8195" width="16.7109375" style="430" customWidth="1"/>
    <col min="8196" max="8196" width="17" style="430" customWidth="1"/>
    <col min="8197" max="8197" width="16.7109375" style="430" customWidth="1"/>
    <col min="8198" max="8198" width="17" style="430" customWidth="1"/>
    <col min="8199" max="8199" width="16.7109375" style="430" customWidth="1"/>
    <col min="8200" max="8200" width="17" style="430" customWidth="1"/>
    <col min="8201" max="8207" width="16.7109375" style="430" customWidth="1"/>
    <col min="8208" max="8208" width="18" style="430" customWidth="1"/>
    <col min="8209" max="8210" width="10.7109375" style="430" customWidth="1"/>
    <col min="8211" max="8211" width="9.140625" style="430" customWidth="1"/>
    <col min="8212" max="8212" width="12.85546875" style="430" customWidth="1"/>
    <col min="8213" max="8213" width="23.42578125" style="430" customWidth="1"/>
    <col min="8214" max="8215" width="9.140625" style="430" customWidth="1"/>
    <col min="8216" max="8216" width="10.5703125" style="430" bestFit="1" customWidth="1"/>
    <col min="8217" max="8217" width="11.28515625" style="430" customWidth="1"/>
    <col min="8218" max="8448" width="9.140625" style="430"/>
    <col min="8449" max="8449" width="95.140625" style="430" customWidth="1"/>
    <col min="8450" max="8450" width="17" style="430" customWidth="1"/>
    <col min="8451" max="8451" width="16.7109375" style="430" customWidth="1"/>
    <col min="8452" max="8452" width="17" style="430" customWidth="1"/>
    <col min="8453" max="8453" width="16.7109375" style="430" customWidth="1"/>
    <col min="8454" max="8454" width="17" style="430" customWidth="1"/>
    <col min="8455" max="8455" width="16.7109375" style="430" customWidth="1"/>
    <col min="8456" max="8456" width="17" style="430" customWidth="1"/>
    <col min="8457" max="8463" width="16.7109375" style="430" customWidth="1"/>
    <col min="8464" max="8464" width="18" style="430" customWidth="1"/>
    <col min="8465" max="8466" width="10.7109375" style="430" customWidth="1"/>
    <col min="8467" max="8467" width="9.140625" style="430" customWidth="1"/>
    <col min="8468" max="8468" width="12.85546875" style="430" customWidth="1"/>
    <col min="8469" max="8469" width="23.42578125" style="430" customWidth="1"/>
    <col min="8470" max="8471" width="9.140625" style="430" customWidth="1"/>
    <col min="8472" max="8472" width="10.5703125" style="430" bestFit="1" customWidth="1"/>
    <col min="8473" max="8473" width="11.28515625" style="430" customWidth="1"/>
    <col min="8474" max="8704" width="9.140625" style="430"/>
    <col min="8705" max="8705" width="95.140625" style="430" customWidth="1"/>
    <col min="8706" max="8706" width="17" style="430" customWidth="1"/>
    <col min="8707" max="8707" width="16.7109375" style="430" customWidth="1"/>
    <col min="8708" max="8708" width="17" style="430" customWidth="1"/>
    <col min="8709" max="8709" width="16.7109375" style="430" customWidth="1"/>
    <col min="8710" max="8710" width="17" style="430" customWidth="1"/>
    <col min="8711" max="8711" width="16.7109375" style="430" customWidth="1"/>
    <col min="8712" max="8712" width="17" style="430" customWidth="1"/>
    <col min="8713" max="8719" width="16.7109375" style="430" customWidth="1"/>
    <col min="8720" max="8720" width="18" style="430" customWidth="1"/>
    <col min="8721" max="8722" width="10.7109375" style="430" customWidth="1"/>
    <col min="8723" max="8723" width="9.140625" style="430" customWidth="1"/>
    <col min="8724" max="8724" width="12.85546875" style="430" customWidth="1"/>
    <col min="8725" max="8725" width="23.42578125" style="430" customWidth="1"/>
    <col min="8726" max="8727" width="9.140625" style="430" customWidth="1"/>
    <col min="8728" max="8728" width="10.5703125" style="430" bestFit="1" customWidth="1"/>
    <col min="8729" max="8729" width="11.28515625" style="430" customWidth="1"/>
    <col min="8730" max="8960" width="9.140625" style="430"/>
    <col min="8961" max="8961" width="95.140625" style="430" customWidth="1"/>
    <col min="8962" max="8962" width="17" style="430" customWidth="1"/>
    <col min="8963" max="8963" width="16.7109375" style="430" customWidth="1"/>
    <col min="8964" max="8964" width="17" style="430" customWidth="1"/>
    <col min="8965" max="8965" width="16.7109375" style="430" customWidth="1"/>
    <col min="8966" max="8966" width="17" style="430" customWidth="1"/>
    <col min="8967" max="8967" width="16.7109375" style="430" customWidth="1"/>
    <col min="8968" max="8968" width="17" style="430" customWidth="1"/>
    <col min="8969" max="8975" width="16.7109375" style="430" customWidth="1"/>
    <col min="8976" max="8976" width="18" style="430" customWidth="1"/>
    <col min="8977" max="8978" width="10.7109375" style="430" customWidth="1"/>
    <col min="8979" max="8979" width="9.140625" style="430" customWidth="1"/>
    <col min="8980" max="8980" width="12.85546875" style="430" customWidth="1"/>
    <col min="8981" max="8981" width="23.42578125" style="430" customWidth="1"/>
    <col min="8982" max="8983" width="9.140625" style="430" customWidth="1"/>
    <col min="8984" max="8984" width="10.5703125" style="430" bestFit="1" customWidth="1"/>
    <col min="8985" max="8985" width="11.28515625" style="430" customWidth="1"/>
    <col min="8986" max="9216" width="9.140625" style="430"/>
    <col min="9217" max="9217" width="95.140625" style="430" customWidth="1"/>
    <col min="9218" max="9218" width="17" style="430" customWidth="1"/>
    <col min="9219" max="9219" width="16.7109375" style="430" customWidth="1"/>
    <col min="9220" max="9220" width="17" style="430" customWidth="1"/>
    <col min="9221" max="9221" width="16.7109375" style="430" customWidth="1"/>
    <col min="9222" max="9222" width="17" style="430" customWidth="1"/>
    <col min="9223" max="9223" width="16.7109375" style="430" customWidth="1"/>
    <col min="9224" max="9224" width="17" style="430" customWidth="1"/>
    <col min="9225" max="9231" width="16.7109375" style="430" customWidth="1"/>
    <col min="9232" max="9232" width="18" style="430" customWidth="1"/>
    <col min="9233" max="9234" width="10.7109375" style="430" customWidth="1"/>
    <col min="9235" max="9235" width="9.140625" style="430" customWidth="1"/>
    <col min="9236" max="9236" width="12.85546875" style="430" customWidth="1"/>
    <col min="9237" max="9237" width="23.42578125" style="430" customWidth="1"/>
    <col min="9238" max="9239" width="9.140625" style="430" customWidth="1"/>
    <col min="9240" max="9240" width="10.5703125" style="430" bestFit="1" customWidth="1"/>
    <col min="9241" max="9241" width="11.28515625" style="430" customWidth="1"/>
    <col min="9242" max="9472" width="9.140625" style="430"/>
    <col min="9473" max="9473" width="95.140625" style="430" customWidth="1"/>
    <col min="9474" max="9474" width="17" style="430" customWidth="1"/>
    <col min="9475" max="9475" width="16.7109375" style="430" customWidth="1"/>
    <col min="9476" max="9476" width="17" style="430" customWidth="1"/>
    <col min="9477" max="9477" width="16.7109375" style="430" customWidth="1"/>
    <col min="9478" max="9478" width="17" style="430" customWidth="1"/>
    <col min="9479" max="9479" width="16.7109375" style="430" customWidth="1"/>
    <col min="9480" max="9480" width="17" style="430" customWidth="1"/>
    <col min="9481" max="9487" width="16.7109375" style="430" customWidth="1"/>
    <col min="9488" max="9488" width="18" style="430" customWidth="1"/>
    <col min="9489" max="9490" width="10.7109375" style="430" customWidth="1"/>
    <col min="9491" max="9491" width="9.140625" style="430" customWidth="1"/>
    <col min="9492" max="9492" width="12.85546875" style="430" customWidth="1"/>
    <col min="9493" max="9493" width="23.42578125" style="430" customWidth="1"/>
    <col min="9494" max="9495" width="9.140625" style="430" customWidth="1"/>
    <col min="9496" max="9496" width="10.5703125" style="430" bestFit="1" customWidth="1"/>
    <col min="9497" max="9497" width="11.28515625" style="430" customWidth="1"/>
    <col min="9498" max="9728" width="9.140625" style="430"/>
    <col min="9729" max="9729" width="95.140625" style="430" customWidth="1"/>
    <col min="9730" max="9730" width="17" style="430" customWidth="1"/>
    <col min="9731" max="9731" width="16.7109375" style="430" customWidth="1"/>
    <col min="9732" max="9732" width="17" style="430" customWidth="1"/>
    <col min="9733" max="9733" width="16.7109375" style="430" customWidth="1"/>
    <col min="9734" max="9734" width="17" style="430" customWidth="1"/>
    <col min="9735" max="9735" width="16.7109375" style="430" customWidth="1"/>
    <col min="9736" max="9736" width="17" style="430" customWidth="1"/>
    <col min="9737" max="9743" width="16.7109375" style="430" customWidth="1"/>
    <col min="9744" max="9744" width="18" style="430" customWidth="1"/>
    <col min="9745" max="9746" width="10.7109375" style="430" customWidth="1"/>
    <col min="9747" max="9747" width="9.140625" style="430" customWidth="1"/>
    <col min="9748" max="9748" width="12.85546875" style="430" customWidth="1"/>
    <col min="9749" max="9749" width="23.42578125" style="430" customWidth="1"/>
    <col min="9750" max="9751" width="9.140625" style="430" customWidth="1"/>
    <col min="9752" max="9752" width="10.5703125" style="430" bestFit="1" customWidth="1"/>
    <col min="9753" max="9753" width="11.28515625" style="430" customWidth="1"/>
    <col min="9754" max="9984" width="9.140625" style="430"/>
    <col min="9985" max="9985" width="95.140625" style="430" customWidth="1"/>
    <col min="9986" max="9986" width="17" style="430" customWidth="1"/>
    <col min="9987" max="9987" width="16.7109375" style="430" customWidth="1"/>
    <col min="9988" max="9988" width="17" style="430" customWidth="1"/>
    <col min="9989" max="9989" width="16.7109375" style="430" customWidth="1"/>
    <col min="9990" max="9990" width="17" style="430" customWidth="1"/>
    <col min="9991" max="9991" width="16.7109375" style="430" customWidth="1"/>
    <col min="9992" max="9992" width="17" style="430" customWidth="1"/>
    <col min="9993" max="9999" width="16.7109375" style="430" customWidth="1"/>
    <col min="10000" max="10000" width="18" style="430" customWidth="1"/>
    <col min="10001" max="10002" width="10.7109375" style="430" customWidth="1"/>
    <col min="10003" max="10003" width="9.140625" style="430" customWidth="1"/>
    <col min="10004" max="10004" width="12.85546875" style="430" customWidth="1"/>
    <col min="10005" max="10005" width="23.42578125" style="430" customWidth="1"/>
    <col min="10006" max="10007" width="9.140625" style="430" customWidth="1"/>
    <col min="10008" max="10008" width="10.5703125" style="430" bestFit="1" customWidth="1"/>
    <col min="10009" max="10009" width="11.28515625" style="430" customWidth="1"/>
    <col min="10010" max="10240" width="9.140625" style="430"/>
    <col min="10241" max="10241" width="95.140625" style="430" customWidth="1"/>
    <col min="10242" max="10242" width="17" style="430" customWidth="1"/>
    <col min="10243" max="10243" width="16.7109375" style="430" customWidth="1"/>
    <col min="10244" max="10244" width="17" style="430" customWidth="1"/>
    <col min="10245" max="10245" width="16.7109375" style="430" customWidth="1"/>
    <col min="10246" max="10246" width="17" style="430" customWidth="1"/>
    <col min="10247" max="10247" width="16.7109375" style="430" customWidth="1"/>
    <col min="10248" max="10248" width="17" style="430" customWidth="1"/>
    <col min="10249" max="10255" width="16.7109375" style="430" customWidth="1"/>
    <col min="10256" max="10256" width="18" style="430" customWidth="1"/>
    <col min="10257" max="10258" width="10.7109375" style="430" customWidth="1"/>
    <col min="10259" max="10259" width="9.140625" style="430" customWidth="1"/>
    <col min="10260" max="10260" width="12.85546875" style="430" customWidth="1"/>
    <col min="10261" max="10261" width="23.42578125" style="430" customWidth="1"/>
    <col min="10262" max="10263" width="9.140625" style="430" customWidth="1"/>
    <col min="10264" max="10264" width="10.5703125" style="430" bestFit="1" customWidth="1"/>
    <col min="10265" max="10265" width="11.28515625" style="430" customWidth="1"/>
    <col min="10266" max="10496" width="9.140625" style="430"/>
    <col min="10497" max="10497" width="95.140625" style="430" customWidth="1"/>
    <col min="10498" max="10498" width="17" style="430" customWidth="1"/>
    <col min="10499" max="10499" width="16.7109375" style="430" customWidth="1"/>
    <col min="10500" max="10500" width="17" style="430" customWidth="1"/>
    <col min="10501" max="10501" width="16.7109375" style="430" customWidth="1"/>
    <col min="10502" max="10502" width="17" style="430" customWidth="1"/>
    <col min="10503" max="10503" width="16.7109375" style="430" customWidth="1"/>
    <col min="10504" max="10504" width="17" style="430" customWidth="1"/>
    <col min="10505" max="10511" width="16.7109375" style="430" customWidth="1"/>
    <col min="10512" max="10512" width="18" style="430" customWidth="1"/>
    <col min="10513" max="10514" width="10.7109375" style="430" customWidth="1"/>
    <col min="10515" max="10515" width="9.140625" style="430" customWidth="1"/>
    <col min="10516" max="10516" width="12.85546875" style="430" customWidth="1"/>
    <col min="10517" max="10517" width="23.42578125" style="430" customWidth="1"/>
    <col min="10518" max="10519" width="9.140625" style="430" customWidth="1"/>
    <col min="10520" max="10520" width="10.5703125" style="430" bestFit="1" customWidth="1"/>
    <col min="10521" max="10521" width="11.28515625" style="430" customWidth="1"/>
    <col min="10522" max="10752" width="9.140625" style="430"/>
    <col min="10753" max="10753" width="95.140625" style="430" customWidth="1"/>
    <col min="10754" max="10754" width="17" style="430" customWidth="1"/>
    <col min="10755" max="10755" width="16.7109375" style="430" customWidth="1"/>
    <col min="10756" max="10756" width="17" style="430" customWidth="1"/>
    <col min="10757" max="10757" width="16.7109375" style="430" customWidth="1"/>
    <col min="10758" max="10758" width="17" style="430" customWidth="1"/>
    <col min="10759" max="10759" width="16.7109375" style="430" customWidth="1"/>
    <col min="10760" max="10760" width="17" style="430" customWidth="1"/>
    <col min="10761" max="10767" width="16.7109375" style="430" customWidth="1"/>
    <col min="10768" max="10768" width="18" style="430" customWidth="1"/>
    <col min="10769" max="10770" width="10.7109375" style="430" customWidth="1"/>
    <col min="10771" max="10771" width="9.140625" style="430" customWidth="1"/>
    <col min="10772" max="10772" width="12.85546875" style="430" customWidth="1"/>
    <col min="10773" max="10773" width="23.42578125" style="430" customWidth="1"/>
    <col min="10774" max="10775" width="9.140625" style="430" customWidth="1"/>
    <col min="10776" max="10776" width="10.5703125" style="430" bestFit="1" customWidth="1"/>
    <col min="10777" max="10777" width="11.28515625" style="430" customWidth="1"/>
    <col min="10778" max="11008" width="9.140625" style="430"/>
    <col min="11009" max="11009" width="95.140625" style="430" customWidth="1"/>
    <col min="11010" max="11010" width="17" style="430" customWidth="1"/>
    <col min="11011" max="11011" width="16.7109375" style="430" customWidth="1"/>
    <col min="11012" max="11012" width="17" style="430" customWidth="1"/>
    <col min="11013" max="11013" width="16.7109375" style="430" customWidth="1"/>
    <col min="11014" max="11014" width="17" style="430" customWidth="1"/>
    <col min="11015" max="11015" width="16.7109375" style="430" customWidth="1"/>
    <col min="11016" max="11016" width="17" style="430" customWidth="1"/>
    <col min="11017" max="11023" width="16.7109375" style="430" customWidth="1"/>
    <col min="11024" max="11024" width="18" style="430" customWidth="1"/>
    <col min="11025" max="11026" width="10.7109375" style="430" customWidth="1"/>
    <col min="11027" max="11027" width="9.140625" style="430" customWidth="1"/>
    <col min="11028" max="11028" width="12.85546875" style="430" customWidth="1"/>
    <col min="11029" max="11029" width="23.42578125" style="430" customWidth="1"/>
    <col min="11030" max="11031" width="9.140625" style="430" customWidth="1"/>
    <col min="11032" max="11032" width="10.5703125" style="430" bestFit="1" customWidth="1"/>
    <col min="11033" max="11033" width="11.28515625" style="430" customWidth="1"/>
    <col min="11034" max="11264" width="9.140625" style="430"/>
    <col min="11265" max="11265" width="95.140625" style="430" customWidth="1"/>
    <col min="11266" max="11266" width="17" style="430" customWidth="1"/>
    <col min="11267" max="11267" width="16.7109375" style="430" customWidth="1"/>
    <col min="11268" max="11268" width="17" style="430" customWidth="1"/>
    <col min="11269" max="11269" width="16.7109375" style="430" customWidth="1"/>
    <col min="11270" max="11270" width="17" style="430" customWidth="1"/>
    <col min="11271" max="11271" width="16.7109375" style="430" customWidth="1"/>
    <col min="11272" max="11272" width="17" style="430" customWidth="1"/>
    <col min="11273" max="11279" width="16.7109375" style="430" customWidth="1"/>
    <col min="11280" max="11280" width="18" style="430" customWidth="1"/>
    <col min="11281" max="11282" width="10.7109375" style="430" customWidth="1"/>
    <col min="11283" max="11283" width="9.140625" style="430" customWidth="1"/>
    <col min="11284" max="11284" width="12.85546875" style="430" customWidth="1"/>
    <col min="11285" max="11285" width="23.42578125" style="430" customWidth="1"/>
    <col min="11286" max="11287" width="9.140625" style="430" customWidth="1"/>
    <col min="11288" max="11288" width="10.5703125" style="430" bestFit="1" customWidth="1"/>
    <col min="11289" max="11289" width="11.28515625" style="430" customWidth="1"/>
    <col min="11290" max="11520" width="9.140625" style="430"/>
    <col min="11521" max="11521" width="95.140625" style="430" customWidth="1"/>
    <col min="11522" max="11522" width="17" style="430" customWidth="1"/>
    <col min="11523" max="11523" width="16.7109375" style="430" customWidth="1"/>
    <col min="11524" max="11524" width="17" style="430" customWidth="1"/>
    <col min="11525" max="11525" width="16.7109375" style="430" customWidth="1"/>
    <col min="11526" max="11526" width="17" style="430" customWidth="1"/>
    <col min="11527" max="11527" width="16.7109375" style="430" customWidth="1"/>
    <col min="11528" max="11528" width="17" style="430" customWidth="1"/>
    <col min="11529" max="11535" width="16.7109375" style="430" customWidth="1"/>
    <col min="11536" max="11536" width="18" style="430" customWidth="1"/>
    <col min="11537" max="11538" width="10.7109375" style="430" customWidth="1"/>
    <col min="11539" max="11539" width="9.140625" style="430" customWidth="1"/>
    <col min="11540" max="11540" width="12.85546875" style="430" customWidth="1"/>
    <col min="11541" max="11541" width="23.42578125" style="430" customWidth="1"/>
    <col min="11542" max="11543" width="9.140625" style="430" customWidth="1"/>
    <col min="11544" max="11544" width="10.5703125" style="430" bestFit="1" customWidth="1"/>
    <col min="11545" max="11545" width="11.28515625" style="430" customWidth="1"/>
    <col min="11546" max="11776" width="9.140625" style="430"/>
    <col min="11777" max="11777" width="95.140625" style="430" customWidth="1"/>
    <col min="11778" max="11778" width="17" style="430" customWidth="1"/>
    <col min="11779" max="11779" width="16.7109375" style="430" customWidth="1"/>
    <col min="11780" max="11780" width="17" style="430" customWidth="1"/>
    <col min="11781" max="11781" width="16.7109375" style="430" customWidth="1"/>
    <col min="11782" max="11782" width="17" style="430" customWidth="1"/>
    <col min="11783" max="11783" width="16.7109375" style="430" customWidth="1"/>
    <col min="11784" max="11784" width="17" style="430" customWidth="1"/>
    <col min="11785" max="11791" width="16.7109375" style="430" customWidth="1"/>
    <col min="11792" max="11792" width="18" style="430" customWidth="1"/>
    <col min="11793" max="11794" width="10.7109375" style="430" customWidth="1"/>
    <col min="11795" max="11795" width="9.140625" style="430" customWidth="1"/>
    <col min="11796" max="11796" width="12.85546875" style="430" customWidth="1"/>
    <col min="11797" max="11797" width="23.42578125" style="430" customWidth="1"/>
    <col min="11798" max="11799" width="9.140625" style="430" customWidth="1"/>
    <col min="11800" max="11800" width="10.5703125" style="430" bestFit="1" customWidth="1"/>
    <col min="11801" max="11801" width="11.28515625" style="430" customWidth="1"/>
    <col min="11802" max="12032" width="9.140625" style="430"/>
    <col min="12033" max="12033" width="95.140625" style="430" customWidth="1"/>
    <col min="12034" max="12034" width="17" style="430" customWidth="1"/>
    <col min="12035" max="12035" width="16.7109375" style="430" customWidth="1"/>
    <col min="12036" max="12036" width="17" style="430" customWidth="1"/>
    <col min="12037" max="12037" width="16.7109375" style="430" customWidth="1"/>
    <col min="12038" max="12038" width="17" style="430" customWidth="1"/>
    <col min="12039" max="12039" width="16.7109375" style="430" customWidth="1"/>
    <col min="12040" max="12040" width="17" style="430" customWidth="1"/>
    <col min="12041" max="12047" width="16.7109375" style="430" customWidth="1"/>
    <col min="12048" max="12048" width="18" style="430" customWidth="1"/>
    <col min="12049" max="12050" width="10.7109375" style="430" customWidth="1"/>
    <col min="12051" max="12051" width="9.140625" style="430" customWidth="1"/>
    <col min="12052" max="12052" width="12.85546875" style="430" customWidth="1"/>
    <col min="12053" max="12053" width="23.42578125" style="430" customWidth="1"/>
    <col min="12054" max="12055" width="9.140625" style="430" customWidth="1"/>
    <col min="12056" max="12056" width="10.5703125" style="430" bestFit="1" customWidth="1"/>
    <col min="12057" max="12057" width="11.28515625" style="430" customWidth="1"/>
    <col min="12058" max="12288" width="9.140625" style="430"/>
    <col min="12289" max="12289" width="95.140625" style="430" customWidth="1"/>
    <col min="12290" max="12290" width="17" style="430" customWidth="1"/>
    <col min="12291" max="12291" width="16.7109375" style="430" customWidth="1"/>
    <col min="12292" max="12292" width="17" style="430" customWidth="1"/>
    <col min="12293" max="12293" width="16.7109375" style="430" customWidth="1"/>
    <col min="12294" max="12294" width="17" style="430" customWidth="1"/>
    <col min="12295" max="12295" width="16.7109375" style="430" customWidth="1"/>
    <col min="12296" max="12296" width="17" style="430" customWidth="1"/>
    <col min="12297" max="12303" width="16.7109375" style="430" customWidth="1"/>
    <col min="12304" max="12304" width="18" style="430" customWidth="1"/>
    <col min="12305" max="12306" width="10.7109375" style="430" customWidth="1"/>
    <col min="12307" max="12307" width="9.140625" style="430" customWidth="1"/>
    <col min="12308" max="12308" width="12.85546875" style="430" customWidth="1"/>
    <col min="12309" max="12309" width="23.42578125" style="430" customWidth="1"/>
    <col min="12310" max="12311" width="9.140625" style="430" customWidth="1"/>
    <col min="12312" max="12312" width="10.5703125" style="430" bestFit="1" customWidth="1"/>
    <col min="12313" max="12313" width="11.28515625" style="430" customWidth="1"/>
    <col min="12314" max="12544" width="9.140625" style="430"/>
    <col min="12545" max="12545" width="95.140625" style="430" customWidth="1"/>
    <col min="12546" max="12546" width="17" style="430" customWidth="1"/>
    <col min="12547" max="12547" width="16.7109375" style="430" customWidth="1"/>
    <col min="12548" max="12548" width="17" style="430" customWidth="1"/>
    <col min="12549" max="12549" width="16.7109375" style="430" customWidth="1"/>
    <col min="12550" max="12550" width="17" style="430" customWidth="1"/>
    <col min="12551" max="12551" width="16.7109375" style="430" customWidth="1"/>
    <col min="12552" max="12552" width="17" style="430" customWidth="1"/>
    <col min="12553" max="12559" width="16.7109375" style="430" customWidth="1"/>
    <col min="12560" max="12560" width="18" style="430" customWidth="1"/>
    <col min="12561" max="12562" width="10.7109375" style="430" customWidth="1"/>
    <col min="12563" max="12563" width="9.140625" style="430" customWidth="1"/>
    <col min="12564" max="12564" width="12.85546875" style="430" customWidth="1"/>
    <col min="12565" max="12565" width="23.42578125" style="430" customWidth="1"/>
    <col min="12566" max="12567" width="9.140625" style="430" customWidth="1"/>
    <col min="12568" max="12568" width="10.5703125" style="430" bestFit="1" customWidth="1"/>
    <col min="12569" max="12569" width="11.28515625" style="430" customWidth="1"/>
    <col min="12570" max="12800" width="9.140625" style="430"/>
    <col min="12801" max="12801" width="95.140625" style="430" customWidth="1"/>
    <col min="12802" max="12802" width="17" style="430" customWidth="1"/>
    <col min="12803" max="12803" width="16.7109375" style="430" customWidth="1"/>
    <col min="12804" max="12804" width="17" style="430" customWidth="1"/>
    <col min="12805" max="12805" width="16.7109375" style="430" customWidth="1"/>
    <col min="12806" max="12806" width="17" style="430" customWidth="1"/>
    <col min="12807" max="12807" width="16.7109375" style="430" customWidth="1"/>
    <col min="12808" max="12808" width="17" style="430" customWidth="1"/>
    <col min="12809" max="12815" width="16.7109375" style="430" customWidth="1"/>
    <col min="12816" max="12816" width="18" style="430" customWidth="1"/>
    <col min="12817" max="12818" width="10.7109375" style="430" customWidth="1"/>
    <col min="12819" max="12819" width="9.140625" style="430" customWidth="1"/>
    <col min="12820" max="12820" width="12.85546875" style="430" customWidth="1"/>
    <col min="12821" max="12821" width="23.42578125" style="430" customWidth="1"/>
    <col min="12822" max="12823" width="9.140625" style="430" customWidth="1"/>
    <col min="12824" max="12824" width="10.5703125" style="430" bestFit="1" customWidth="1"/>
    <col min="12825" max="12825" width="11.28515625" style="430" customWidth="1"/>
    <col min="12826" max="13056" width="9.140625" style="430"/>
    <col min="13057" max="13057" width="95.140625" style="430" customWidth="1"/>
    <col min="13058" max="13058" width="17" style="430" customWidth="1"/>
    <col min="13059" max="13059" width="16.7109375" style="430" customWidth="1"/>
    <col min="13060" max="13060" width="17" style="430" customWidth="1"/>
    <col min="13061" max="13061" width="16.7109375" style="430" customWidth="1"/>
    <col min="13062" max="13062" width="17" style="430" customWidth="1"/>
    <col min="13063" max="13063" width="16.7109375" style="430" customWidth="1"/>
    <col min="13064" max="13064" width="17" style="430" customWidth="1"/>
    <col min="13065" max="13071" width="16.7109375" style="430" customWidth="1"/>
    <col min="13072" max="13072" width="18" style="430" customWidth="1"/>
    <col min="13073" max="13074" width="10.7109375" style="430" customWidth="1"/>
    <col min="13075" max="13075" width="9.140625" style="430" customWidth="1"/>
    <col min="13076" max="13076" width="12.85546875" style="430" customWidth="1"/>
    <col min="13077" max="13077" width="23.42578125" style="430" customWidth="1"/>
    <col min="13078" max="13079" width="9.140625" style="430" customWidth="1"/>
    <col min="13080" max="13080" width="10.5703125" style="430" bestFit="1" customWidth="1"/>
    <col min="13081" max="13081" width="11.28515625" style="430" customWidth="1"/>
    <col min="13082" max="13312" width="9.140625" style="430"/>
    <col min="13313" max="13313" width="95.140625" style="430" customWidth="1"/>
    <col min="13314" max="13314" width="17" style="430" customWidth="1"/>
    <col min="13315" max="13315" width="16.7109375" style="430" customWidth="1"/>
    <col min="13316" max="13316" width="17" style="430" customWidth="1"/>
    <col min="13317" max="13317" width="16.7109375" style="430" customWidth="1"/>
    <col min="13318" max="13318" width="17" style="430" customWidth="1"/>
    <col min="13319" max="13319" width="16.7109375" style="430" customWidth="1"/>
    <col min="13320" max="13320" width="17" style="430" customWidth="1"/>
    <col min="13321" max="13327" width="16.7109375" style="430" customWidth="1"/>
    <col min="13328" max="13328" width="18" style="430" customWidth="1"/>
    <col min="13329" max="13330" width="10.7109375" style="430" customWidth="1"/>
    <col min="13331" max="13331" width="9.140625" style="430" customWidth="1"/>
    <col min="13332" max="13332" width="12.85546875" style="430" customWidth="1"/>
    <col min="13333" max="13333" width="23.42578125" style="430" customWidth="1"/>
    <col min="13334" max="13335" width="9.140625" style="430" customWidth="1"/>
    <col min="13336" max="13336" width="10.5703125" style="430" bestFit="1" customWidth="1"/>
    <col min="13337" max="13337" width="11.28515625" style="430" customWidth="1"/>
    <col min="13338" max="13568" width="9.140625" style="430"/>
    <col min="13569" max="13569" width="95.140625" style="430" customWidth="1"/>
    <col min="13570" max="13570" width="17" style="430" customWidth="1"/>
    <col min="13571" max="13571" width="16.7109375" style="430" customWidth="1"/>
    <col min="13572" max="13572" width="17" style="430" customWidth="1"/>
    <col min="13573" max="13573" width="16.7109375" style="430" customWidth="1"/>
    <col min="13574" max="13574" width="17" style="430" customWidth="1"/>
    <col min="13575" max="13575" width="16.7109375" style="430" customWidth="1"/>
    <col min="13576" max="13576" width="17" style="430" customWidth="1"/>
    <col min="13577" max="13583" width="16.7109375" style="430" customWidth="1"/>
    <col min="13584" max="13584" width="18" style="430" customWidth="1"/>
    <col min="13585" max="13586" width="10.7109375" style="430" customWidth="1"/>
    <col min="13587" max="13587" width="9.140625" style="430" customWidth="1"/>
    <col min="13588" max="13588" width="12.85546875" style="430" customWidth="1"/>
    <col min="13589" max="13589" width="23.42578125" style="430" customWidth="1"/>
    <col min="13590" max="13591" width="9.140625" style="430" customWidth="1"/>
    <col min="13592" max="13592" width="10.5703125" style="430" bestFit="1" customWidth="1"/>
    <col min="13593" max="13593" width="11.28515625" style="430" customWidth="1"/>
    <col min="13594" max="13824" width="9.140625" style="430"/>
    <col min="13825" max="13825" width="95.140625" style="430" customWidth="1"/>
    <col min="13826" max="13826" width="17" style="430" customWidth="1"/>
    <col min="13827" max="13827" width="16.7109375" style="430" customWidth="1"/>
    <col min="13828" max="13828" width="17" style="430" customWidth="1"/>
    <col min="13829" max="13829" width="16.7109375" style="430" customWidth="1"/>
    <col min="13830" max="13830" width="17" style="430" customWidth="1"/>
    <col min="13831" max="13831" width="16.7109375" style="430" customWidth="1"/>
    <col min="13832" max="13832" width="17" style="430" customWidth="1"/>
    <col min="13833" max="13839" width="16.7109375" style="430" customWidth="1"/>
    <col min="13840" max="13840" width="18" style="430" customWidth="1"/>
    <col min="13841" max="13842" width="10.7109375" style="430" customWidth="1"/>
    <col min="13843" max="13843" width="9.140625" style="430" customWidth="1"/>
    <col min="13844" max="13844" width="12.85546875" style="430" customWidth="1"/>
    <col min="13845" max="13845" width="23.42578125" style="430" customWidth="1"/>
    <col min="13846" max="13847" width="9.140625" style="430" customWidth="1"/>
    <col min="13848" max="13848" width="10.5703125" style="430" bestFit="1" customWidth="1"/>
    <col min="13849" max="13849" width="11.28515625" style="430" customWidth="1"/>
    <col min="13850" max="14080" width="9.140625" style="430"/>
    <col min="14081" max="14081" width="95.140625" style="430" customWidth="1"/>
    <col min="14082" max="14082" width="17" style="430" customWidth="1"/>
    <col min="14083" max="14083" width="16.7109375" style="430" customWidth="1"/>
    <col min="14084" max="14084" width="17" style="430" customWidth="1"/>
    <col min="14085" max="14085" width="16.7109375" style="430" customWidth="1"/>
    <col min="14086" max="14086" width="17" style="430" customWidth="1"/>
    <col min="14087" max="14087" width="16.7109375" style="430" customWidth="1"/>
    <col min="14088" max="14088" width="17" style="430" customWidth="1"/>
    <col min="14089" max="14095" width="16.7109375" style="430" customWidth="1"/>
    <col min="14096" max="14096" width="18" style="430" customWidth="1"/>
    <col min="14097" max="14098" width="10.7109375" style="430" customWidth="1"/>
    <col min="14099" max="14099" width="9.140625" style="430" customWidth="1"/>
    <col min="14100" max="14100" width="12.85546875" style="430" customWidth="1"/>
    <col min="14101" max="14101" width="23.42578125" style="430" customWidth="1"/>
    <col min="14102" max="14103" width="9.140625" style="430" customWidth="1"/>
    <col min="14104" max="14104" width="10.5703125" style="430" bestFit="1" customWidth="1"/>
    <col min="14105" max="14105" width="11.28515625" style="430" customWidth="1"/>
    <col min="14106" max="14336" width="9.140625" style="430"/>
    <col min="14337" max="14337" width="95.140625" style="430" customWidth="1"/>
    <col min="14338" max="14338" width="17" style="430" customWidth="1"/>
    <col min="14339" max="14339" width="16.7109375" style="430" customWidth="1"/>
    <col min="14340" max="14340" width="17" style="430" customWidth="1"/>
    <col min="14341" max="14341" width="16.7109375" style="430" customWidth="1"/>
    <col min="14342" max="14342" width="17" style="430" customWidth="1"/>
    <col min="14343" max="14343" width="16.7109375" style="430" customWidth="1"/>
    <col min="14344" max="14344" width="17" style="430" customWidth="1"/>
    <col min="14345" max="14351" width="16.7109375" style="430" customWidth="1"/>
    <col min="14352" max="14352" width="18" style="430" customWidth="1"/>
    <col min="14353" max="14354" width="10.7109375" style="430" customWidth="1"/>
    <col min="14355" max="14355" width="9.140625" style="430" customWidth="1"/>
    <col min="14356" max="14356" width="12.85546875" style="430" customWidth="1"/>
    <col min="14357" max="14357" width="23.42578125" style="430" customWidth="1"/>
    <col min="14358" max="14359" width="9.140625" style="430" customWidth="1"/>
    <col min="14360" max="14360" width="10.5703125" style="430" bestFit="1" customWidth="1"/>
    <col min="14361" max="14361" width="11.28515625" style="430" customWidth="1"/>
    <col min="14362" max="14592" width="9.140625" style="430"/>
    <col min="14593" max="14593" width="95.140625" style="430" customWidth="1"/>
    <col min="14594" max="14594" width="17" style="430" customWidth="1"/>
    <col min="14595" max="14595" width="16.7109375" style="430" customWidth="1"/>
    <col min="14596" max="14596" width="17" style="430" customWidth="1"/>
    <col min="14597" max="14597" width="16.7109375" style="430" customWidth="1"/>
    <col min="14598" max="14598" width="17" style="430" customWidth="1"/>
    <col min="14599" max="14599" width="16.7109375" style="430" customWidth="1"/>
    <col min="14600" max="14600" width="17" style="430" customWidth="1"/>
    <col min="14601" max="14607" width="16.7109375" style="430" customWidth="1"/>
    <col min="14608" max="14608" width="18" style="430" customWidth="1"/>
    <col min="14609" max="14610" width="10.7109375" style="430" customWidth="1"/>
    <col min="14611" max="14611" width="9.140625" style="430" customWidth="1"/>
    <col min="14612" max="14612" width="12.85546875" style="430" customWidth="1"/>
    <col min="14613" max="14613" width="23.42578125" style="430" customWidth="1"/>
    <col min="14614" max="14615" width="9.140625" style="430" customWidth="1"/>
    <col min="14616" max="14616" width="10.5703125" style="430" bestFit="1" customWidth="1"/>
    <col min="14617" max="14617" width="11.28515625" style="430" customWidth="1"/>
    <col min="14618" max="14848" width="9.140625" style="430"/>
    <col min="14849" max="14849" width="95.140625" style="430" customWidth="1"/>
    <col min="14850" max="14850" width="17" style="430" customWidth="1"/>
    <col min="14851" max="14851" width="16.7109375" style="430" customWidth="1"/>
    <col min="14852" max="14852" width="17" style="430" customWidth="1"/>
    <col min="14853" max="14853" width="16.7109375" style="430" customWidth="1"/>
    <col min="14854" max="14854" width="17" style="430" customWidth="1"/>
    <col min="14855" max="14855" width="16.7109375" style="430" customWidth="1"/>
    <col min="14856" max="14856" width="17" style="430" customWidth="1"/>
    <col min="14857" max="14863" width="16.7109375" style="430" customWidth="1"/>
    <col min="14864" max="14864" width="18" style="430" customWidth="1"/>
    <col min="14865" max="14866" width="10.7109375" style="430" customWidth="1"/>
    <col min="14867" max="14867" width="9.140625" style="430" customWidth="1"/>
    <col min="14868" max="14868" width="12.85546875" style="430" customWidth="1"/>
    <col min="14869" max="14869" width="23.42578125" style="430" customWidth="1"/>
    <col min="14870" max="14871" width="9.140625" style="430" customWidth="1"/>
    <col min="14872" max="14872" width="10.5703125" style="430" bestFit="1" customWidth="1"/>
    <col min="14873" max="14873" width="11.28515625" style="430" customWidth="1"/>
    <col min="14874" max="15104" width="9.140625" style="430"/>
    <col min="15105" max="15105" width="95.140625" style="430" customWidth="1"/>
    <col min="15106" max="15106" width="17" style="430" customWidth="1"/>
    <col min="15107" max="15107" width="16.7109375" style="430" customWidth="1"/>
    <col min="15108" max="15108" width="17" style="430" customWidth="1"/>
    <col min="15109" max="15109" width="16.7109375" style="430" customWidth="1"/>
    <col min="15110" max="15110" width="17" style="430" customWidth="1"/>
    <col min="15111" max="15111" width="16.7109375" style="430" customWidth="1"/>
    <col min="15112" max="15112" width="17" style="430" customWidth="1"/>
    <col min="15113" max="15119" width="16.7109375" style="430" customWidth="1"/>
    <col min="15120" max="15120" width="18" style="430" customWidth="1"/>
    <col min="15121" max="15122" width="10.7109375" style="430" customWidth="1"/>
    <col min="15123" max="15123" width="9.140625" style="430" customWidth="1"/>
    <col min="15124" max="15124" width="12.85546875" style="430" customWidth="1"/>
    <col min="15125" max="15125" width="23.42578125" style="430" customWidth="1"/>
    <col min="15126" max="15127" width="9.140625" style="430" customWidth="1"/>
    <col min="15128" max="15128" width="10.5703125" style="430" bestFit="1" customWidth="1"/>
    <col min="15129" max="15129" width="11.28515625" style="430" customWidth="1"/>
    <col min="15130" max="15360" width="9.140625" style="430"/>
    <col min="15361" max="15361" width="95.140625" style="430" customWidth="1"/>
    <col min="15362" max="15362" width="17" style="430" customWidth="1"/>
    <col min="15363" max="15363" width="16.7109375" style="430" customWidth="1"/>
    <col min="15364" max="15364" width="17" style="430" customWidth="1"/>
    <col min="15365" max="15365" width="16.7109375" style="430" customWidth="1"/>
    <col min="15366" max="15366" width="17" style="430" customWidth="1"/>
    <col min="15367" max="15367" width="16.7109375" style="430" customWidth="1"/>
    <col min="15368" max="15368" width="17" style="430" customWidth="1"/>
    <col min="15369" max="15375" width="16.7109375" style="430" customWidth="1"/>
    <col min="15376" max="15376" width="18" style="430" customWidth="1"/>
    <col min="15377" max="15378" width="10.7109375" style="430" customWidth="1"/>
    <col min="15379" max="15379" width="9.140625" style="430" customWidth="1"/>
    <col min="15380" max="15380" width="12.85546875" style="430" customWidth="1"/>
    <col min="15381" max="15381" width="23.42578125" style="430" customWidth="1"/>
    <col min="15382" max="15383" width="9.140625" style="430" customWidth="1"/>
    <col min="15384" max="15384" width="10.5703125" style="430" bestFit="1" customWidth="1"/>
    <col min="15385" max="15385" width="11.28515625" style="430" customWidth="1"/>
    <col min="15386" max="15616" width="9.140625" style="430"/>
    <col min="15617" max="15617" width="95.140625" style="430" customWidth="1"/>
    <col min="15618" max="15618" width="17" style="430" customWidth="1"/>
    <col min="15619" max="15619" width="16.7109375" style="430" customWidth="1"/>
    <col min="15620" max="15620" width="17" style="430" customWidth="1"/>
    <col min="15621" max="15621" width="16.7109375" style="430" customWidth="1"/>
    <col min="15622" max="15622" width="17" style="430" customWidth="1"/>
    <col min="15623" max="15623" width="16.7109375" style="430" customWidth="1"/>
    <col min="15624" max="15624" width="17" style="430" customWidth="1"/>
    <col min="15625" max="15631" width="16.7109375" style="430" customWidth="1"/>
    <col min="15632" max="15632" width="18" style="430" customWidth="1"/>
    <col min="15633" max="15634" width="10.7109375" style="430" customWidth="1"/>
    <col min="15635" max="15635" width="9.140625" style="430" customWidth="1"/>
    <col min="15636" max="15636" width="12.85546875" style="430" customWidth="1"/>
    <col min="15637" max="15637" width="23.42578125" style="430" customWidth="1"/>
    <col min="15638" max="15639" width="9.140625" style="430" customWidth="1"/>
    <col min="15640" max="15640" width="10.5703125" style="430" bestFit="1" customWidth="1"/>
    <col min="15641" max="15641" width="11.28515625" style="430" customWidth="1"/>
    <col min="15642" max="15872" width="9.140625" style="430"/>
    <col min="15873" max="15873" width="95.140625" style="430" customWidth="1"/>
    <col min="15874" max="15874" width="17" style="430" customWidth="1"/>
    <col min="15875" max="15875" width="16.7109375" style="430" customWidth="1"/>
    <col min="15876" max="15876" width="17" style="430" customWidth="1"/>
    <col min="15877" max="15877" width="16.7109375" style="430" customWidth="1"/>
    <col min="15878" max="15878" width="17" style="430" customWidth="1"/>
    <col min="15879" max="15879" width="16.7109375" style="430" customWidth="1"/>
    <col min="15880" max="15880" width="17" style="430" customWidth="1"/>
    <col min="15881" max="15887" width="16.7109375" style="430" customWidth="1"/>
    <col min="15888" max="15888" width="18" style="430" customWidth="1"/>
    <col min="15889" max="15890" width="10.7109375" style="430" customWidth="1"/>
    <col min="15891" max="15891" width="9.140625" style="430" customWidth="1"/>
    <col min="15892" max="15892" width="12.85546875" style="430" customWidth="1"/>
    <col min="15893" max="15893" width="23.42578125" style="430" customWidth="1"/>
    <col min="15894" max="15895" width="9.140625" style="430" customWidth="1"/>
    <col min="15896" max="15896" width="10.5703125" style="430" bestFit="1" customWidth="1"/>
    <col min="15897" max="15897" width="11.28515625" style="430" customWidth="1"/>
    <col min="15898" max="16128" width="9.140625" style="430"/>
    <col min="16129" max="16129" width="95.140625" style="430" customWidth="1"/>
    <col min="16130" max="16130" width="17" style="430" customWidth="1"/>
    <col min="16131" max="16131" width="16.7109375" style="430" customWidth="1"/>
    <col min="16132" max="16132" width="17" style="430" customWidth="1"/>
    <col min="16133" max="16133" width="16.7109375" style="430" customWidth="1"/>
    <col min="16134" max="16134" width="17" style="430" customWidth="1"/>
    <col min="16135" max="16135" width="16.7109375" style="430" customWidth="1"/>
    <col min="16136" max="16136" width="17" style="430" customWidth="1"/>
    <col min="16137" max="16143" width="16.7109375" style="430" customWidth="1"/>
    <col min="16144" max="16144" width="18" style="430" customWidth="1"/>
    <col min="16145" max="16146" width="10.7109375" style="430" customWidth="1"/>
    <col min="16147" max="16147" width="9.140625" style="430" customWidth="1"/>
    <col min="16148" max="16148" width="12.85546875" style="430" customWidth="1"/>
    <col min="16149" max="16149" width="23.42578125" style="430" customWidth="1"/>
    <col min="16150" max="16151" width="9.140625" style="430" customWidth="1"/>
    <col min="16152" max="16152" width="10.5703125" style="430" bestFit="1" customWidth="1"/>
    <col min="16153" max="16153" width="11.28515625" style="430" customWidth="1"/>
    <col min="16154" max="16384" width="9.140625" style="430"/>
  </cols>
  <sheetData>
    <row r="1" spans="1:20" ht="39.75" customHeight="1" x14ac:dyDescent="0.35">
      <c r="A1" s="3679" t="s">
        <v>92</v>
      </c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3679"/>
      <c r="O1" s="3679"/>
      <c r="P1" s="3679"/>
      <c r="Q1" s="427"/>
      <c r="R1" s="427"/>
      <c r="S1" s="427"/>
      <c r="T1" s="427"/>
    </row>
    <row r="2" spans="1:20" ht="28.5" customHeight="1" x14ac:dyDescent="0.35">
      <c r="A2" s="4089" t="s">
        <v>93</v>
      </c>
      <c r="B2" s="4089"/>
      <c r="C2" s="4089"/>
      <c r="D2" s="4089"/>
      <c r="E2" s="4089"/>
      <c r="F2" s="4089"/>
      <c r="G2" s="4089"/>
      <c r="H2" s="4089"/>
      <c r="I2" s="4089"/>
      <c r="J2" s="4089"/>
      <c r="K2" s="4089"/>
      <c r="L2" s="4089"/>
      <c r="M2" s="4089"/>
      <c r="N2" s="4089"/>
      <c r="O2" s="4089"/>
      <c r="P2" s="4089"/>
    </row>
    <row r="3" spans="1:20" ht="27" customHeight="1" x14ac:dyDescent="0.35">
      <c r="A3" s="3679" t="s">
        <v>360</v>
      </c>
      <c r="B3" s="3679"/>
      <c r="C3" s="3679"/>
      <c r="D3" s="3679"/>
      <c r="E3" s="3679"/>
      <c r="F3" s="3679"/>
      <c r="G3" s="3679"/>
      <c r="H3" s="3679"/>
      <c r="I3" s="3679"/>
      <c r="J3" s="3679"/>
      <c r="K3" s="3679"/>
      <c r="L3" s="3679"/>
      <c r="M3" s="3679"/>
      <c r="N3" s="3679"/>
      <c r="O3" s="3679"/>
      <c r="P3" s="3679"/>
      <c r="Q3" s="1563"/>
      <c r="R3" s="1563"/>
    </row>
    <row r="4" spans="1:20" ht="14.25" customHeight="1" thickBot="1" x14ac:dyDescent="0.4">
      <c r="A4" s="433"/>
    </row>
    <row r="5" spans="1:20" ht="20.25" customHeight="1" x14ac:dyDescent="0.35">
      <c r="A5" s="4090" t="s">
        <v>9</v>
      </c>
      <c r="B5" s="4093" t="s">
        <v>0</v>
      </c>
      <c r="C5" s="4094"/>
      <c r="D5" s="4095"/>
      <c r="E5" s="4093" t="s">
        <v>1</v>
      </c>
      <c r="F5" s="4094"/>
      <c r="G5" s="4095"/>
      <c r="H5" s="4093" t="s">
        <v>2</v>
      </c>
      <c r="I5" s="4094"/>
      <c r="J5" s="4095"/>
      <c r="K5" s="4093" t="s">
        <v>3</v>
      </c>
      <c r="L5" s="4094"/>
      <c r="M5" s="4095"/>
      <c r="N5" s="4100" t="s">
        <v>6</v>
      </c>
      <c r="O5" s="4101"/>
      <c r="P5" s="4102"/>
      <c r="Q5" s="434"/>
      <c r="R5" s="434"/>
    </row>
    <row r="6" spans="1:20" ht="19.5" customHeight="1" thickBot="1" x14ac:dyDescent="0.4">
      <c r="A6" s="4091"/>
      <c r="B6" s="4096"/>
      <c r="C6" s="3841"/>
      <c r="D6" s="3842"/>
      <c r="E6" s="4097"/>
      <c r="F6" s="4098"/>
      <c r="G6" s="4099"/>
      <c r="H6" s="4097"/>
      <c r="I6" s="4098"/>
      <c r="J6" s="4099"/>
      <c r="K6" s="4096"/>
      <c r="L6" s="3841"/>
      <c r="M6" s="3842"/>
      <c r="N6" s="4103"/>
      <c r="O6" s="4104"/>
      <c r="P6" s="4105"/>
      <c r="Q6" s="434"/>
      <c r="R6" s="434"/>
    </row>
    <row r="7" spans="1:20" ht="93" customHeight="1" thickBot="1" x14ac:dyDescent="0.4">
      <c r="A7" s="4092"/>
      <c r="B7" s="907" t="s">
        <v>26</v>
      </c>
      <c r="C7" s="908" t="s">
        <v>27</v>
      </c>
      <c r="D7" s="1388" t="s">
        <v>4</v>
      </c>
      <c r="E7" s="907" t="s">
        <v>26</v>
      </c>
      <c r="F7" s="908" t="s">
        <v>27</v>
      </c>
      <c r="G7" s="1388" t="s">
        <v>4</v>
      </c>
      <c r="H7" s="907" t="s">
        <v>94</v>
      </c>
      <c r="I7" s="908" t="s">
        <v>27</v>
      </c>
      <c r="J7" s="1388" t="s">
        <v>4</v>
      </c>
      <c r="K7" s="907" t="s">
        <v>94</v>
      </c>
      <c r="L7" s="908" t="s">
        <v>27</v>
      </c>
      <c r="M7" s="1388" t="s">
        <v>4</v>
      </c>
      <c r="N7" s="907" t="s">
        <v>26</v>
      </c>
      <c r="O7" s="908" t="s">
        <v>27</v>
      </c>
      <c r="P7" s="909" t="s">
        <v>4</v>
      </c>
      <c r="Q7" s="434"/>
      <c r="R7" s="434"/>
    </row>
    <row r="8" spans="1:20" ht="39" customHeight="1" thickBot="1" x14ac:dyDescent="0.4">
      <c r="A8" s="1389" t="s">
        <v>22</v>
      </c>
      <c r="B8" s="1635"/>
      <c r="C8" s="1635"/>
      <c r="D8" s="1635"/>
      <c r="E8" s="1635"/>
      <c r="F8" s="1635"/>
      <c r="G8" s="1636"/>
      <c r="H8" s="1637"/>
      <c r="I8" s="1635"/>
      <c r="J8" s="1635"/>
      <c r="K8" s="1635"/>
      <c r="L8" s="1635"/>
      <c r="M8" s="1636"/>
      <c r="N8" s="1635"/>
      <c r="O8" s="1635"/>
      <c r="P8" s="1636"/>
      <c r="Q8" s="434"/>
      <c r="R8" s="434"/>
    </row>
    <row r="9" spans="1:20" ht="28.5" customHeight="1" x14ac:dyDescent="0.35">
      <c r="A9" s="1390" t="s">
        <v>22</v>
      </c>
      <c r="B9" s="793"/>
      <c r="C9" s="794"/>
      <c r="D9" s="795"/>
      <c r="E9" s="793"/>
      <c r="F9" s="794"/>
      <c r="G9" s="795"/>
      <c r="H9" s="793"/>
      <c r="I9" s="794"/>
      <c r="J9" s="795"/>
      <c r="K9" s="796"/>
      <c r="L9" s="794"/>
      <c r="M9" s="797"/>
      <c r="N9" s="1391">
        <f>B9+E297+H9+K9</f>
        <v>0</v>
      </c>
      <c r="O9" s="1391">
        <f>C9+F297+I9+L9</f>
        <v>0</v>
      </c>
      <c r="P9" s="1638">
        <f t="shared" ref="P9:P16" si="0">SUM(N9:O9)</f>
        <v>0</v>
      </c>
      <c r="Q9" s="434"/>
      <c r="R9" s="434"/>
    </row>
    <row r="10" spans="1:20" ht="30.75" customHeight="1" x14ac:dyDescent="0.35">
      <c r="A10" s="1392" t="s">
        <v>85</v>
      </c>
      <c r="B10" s="1393">
        <v>16</v>
      </c>
      <c r="C10" s="1394">
        <v>0</v>
      </c>
      <c r="D10" s="1459">
        <v>16</v>
      </c>
      <c r="E10" s="875">
        <v>15</v>
      </c>
      <c r="F10" s="876">
        <v>0</v>
      </c>
      <c r="G10" s="877">
        <f t="shared" ref="G10:G16" si="1">SUM(E10:F10)</f>
        <v>15</v>
      </c>
      <c r="H10" s="875">
        <v>11</v>
      </c>
      <c r="I10" s="876">
        <v>3</v>
      </c>
      <c r="J10" s="877">
        <f t="shared" ref="J10:J16" si="2">SUM(H10:I10)</f>
        <v>14</v>
      </c>
      <c r="K10" s="875">
        <v>8</v>
      </c>
      <c r="L10" s="876">
        <v>1</v>
      </c>
      <c r="M10" s="878">
        <f>SUM(K10:L10)</f>
        <v>9</v>
      </c>
      <c r="N10" s="1460">
        <f>B10+E10+H10+K10</f>
        <v>50</v>
      </c>
      <c r="O10" s="1460">
        <f>C10+F10+I10+L10</f>
        <v>4</v>
      </c>
      <c r="P10" s="1462">
        <f>SUM(N10:O10)</f>
        <v>54</v>
      </c>
      <c r="Q10" s="434"/>
      <c r="R10" s="434"/>
    </row>
    <row r="11" spans="1:20" ht="30.75" customHeight="1" x14ac:dyDescent="0.35">
      <c r="A11" s="1639" t="s">
        <v>95</v>
      </c>
      <c r="B11" s="1393">
        <v>1</v>
      </c>
      <c r="C11" s="1394">
        <v>0</v>
      </c>
      <c r="D11" s="1459">
        <f>B11+C11</f>
        <v>1</v>
      </c>
      <c r="E11" s="875">
        <v>13</v>
      </c>
      <c r="F11" s="876">
        <v>0</v>
      </c>
      <c r="G11" s="877">
        <f t="shared" si="1"/>
        <v>13</v>
      </c>
      <c r="H11" s="875">
        <v>15</v>
      </c>
      <c r="I11" s="876">
        <v>0</v>
      </c>
      <c r="J11" s="877">
        <f t="shared" si="2"/>
        <v>15</v>
      </c>
      <c r="K11" s="875">
        <v>8</v>
      </c>
      <c r="L11" s="876">
        <v>0</v>
      </c>
      <c r="M11" s="878">
        <f>SUM(K11:L11)</f>
        <v>8</v>
      </c>
      <c r="N11" s="1460">
        <f>B11+E298+H11+K11+E11</f>
        <v>37</v>
      </c>
      <c r="O11" s="1460">
        <f>C11+F299+I11+L11+F11</f>
        <v>0</v>
      </c>
      <c r="P11" s="1462">
        <f t="shared" si="0"/>
        <v>37</v>
      </c>
      <c r="Q11" s="434"/>
      <c r="R11" s="434"/>
    </row>
    <row r="12" spans="1:20" ht="53.25" customHeight="1" x14ac:dyDescent="0.35">
      <c r="A12" s="1639" t="s">
        <v>96</v>
      </c>
      <c r="B12" s="1393">
        <v>15</v>
      </c>
      <c r="C12" s="1394">
        <v>3</v>
      </c>
      <c r="D12" s="1459">
        <f>B12+C12</f>
        <v>18</v>
      </c>
      <c r="E12" s="875">
        <v>15</v>
      </c>
      <c r="F12" s="876">
        <v>0</v>
      </c>
      <c r="G12" s="877">
        <f t="shared" si="1"/>
        <v>15</v>
      </c>
      <c r="H12" s="875">
        <v>12</v>
      </c>
      <c r="I12" s="876">
        <v>5</v>
      </c>
      <c r="J12" s="877">
        <f t="shared" si="2"/>
        <v>17</v>
      </c>
      <c r="K12" s="875">
        <v>9</v>
      </c>
      <c r="L12" s="876">
        <v>2</v>
      </c>
      <c r="M12" s="878">
        <f>SUM(K12:L12)</f>
        <v>11</v>
      </c>
      <c r="N12" s="1460">
        <f>B12+E12+H12+K12</f>
        <v>51</v>
      </c>
      <c r="O12" s="1460">
        <f>C12+I12+L12+F12</f>
        <v>10</v>
      </c>
      <c r="P12" s="1462">
        <f t="shared" si="0"/>
        <v>61</v>
      </c>
      <c r="Q12" s="434"/>
      <c r="R12" s="434"/>
    </row>
    <row r="13" spans="1:20" ht="30.75" customHeight="1" x14ac:dyDescent="0.35">
      <c r="A13" s="1639" t="s">
        <v>97</v>
      </c>
      <c r="B13" s="1393">
        <v>12</v>
      </c>
      <c r="C13" s="1394">
        <v>7</v>
      </c>
      <c r="D13" s="1459">
        <v>19</v>
      </c>
      <c r="E13" s="875">
        <v>12</v>
      </c>
      <c r="F13" s="876">
        <v>6</v>
      </c>
      <c r="G13" s="877">
        <f t="shared" si="1"/>
        <v>18</v>
      </c>
      <c r="H13" s="875">
        <v>0</v>
      </c>
      <c r="I13" s="876">
        <v>5</v>
      </c>
      <c r="J13" s="877">
        <f t="shared" si="2"/>
        <v>5</v>
      </c>
      <c r="K13" s="875">
        <v>0</v>
      </c>
      <c r="L13" s="876">
        <v>12</v>
      </c>
      <c r="M13" s="878">
        <f>SUM(K13:L13)</f>
        <v>12</v>
      </c>
      <c r="N13" s="1460">
        <f>B13+E13+H13+K13</f>
        <v>24</v>
      </c>
      <c r="O13" s="1460">
        <f>C13+F13+I13+L13</f>
        <v>30</v>
      </c>
      <c r="P13" s="1462">
        <f t="shared" si="0"/>
        <v>54</v>
      </c>
      <c r="Q13" s="434"/>
      <c r="R13" s="434"/>
    </row>
    <row r="14" spans="1:20" ht="27.75" customHeight="1" x14ac:dyDescent="0.35">
      <c r="A14" s="1639" t="s">
        <v>83</v>
      </c>
      <c r="B14" s="1393">
        <v>17</v>
      </c>
      <c r="C14" s="1394">
        <v>1</v>
      </c>
      <c r="D14" s="1459">
        <f>B14+C14</f>
        <v>18</v>
      </c>
      <c r="E14" s="875">
        <v>14</v>
      </c>
      <c r="F14" s="876">
        <v>1</v>
      </c>
      <c r="G14" s="877">
        <f t="shared" si="1"/>
        <v>15</v>
      </c>
      <c r="H14" s="875">
        <v>8</v>
      </c>
      <c r="I14" s="876">
        <v>2</v>
      </c>
      <c r="J14" s="877">
        <f>SUM(H14:I14)</f>
        <v>10</v>
      </c>
      <c r="K14" s="875">
        <v>18</v>
      </c>
      <c r="L14" s="1640">
        <v>1</v>
      </c>
      <c r="M14" s="878">
        <f>SUM(K14:L14)</f>
        <v>19</v>
      </c>
      <c r="N14" s="1460">
        <f>B14+E14+H14+K14</f>
        <v>57</v>
      </c>
      <c r="O14" s="1460">
        <f>C14+F14+I14+L14</f>
        <v>5</v>
      </c>
      <c r="P14" s="1462">
        <f t="shared" si="0"/>
        <v>62</v>
      </c>
      <c r="Q14" s="434"/>
      <c r="R14" s="434"/>
    </row>
    <row r="15" spans="1:20" ht="26.25" x14ac:dyDescent="0.35">
      <c r="A15" s="1639" t="s">
        <v>98</v>
      </c>
      <c r="B15" s="1393">
        <v>0</v>
      </c>
      <c r="C15" s="1394">
        <v>0</v>
      </c>
      <c r="D15" s="1459">
        <f>B15+C15</f>
        <v>0</v>
      </c>
      <c r="E15" s="1393">
        <v>0</v>
      </c>
      <c r="F15" s="1394">
        <v>0</v>
      </c>
      <c r="G15" s="1465">
        <f>SUM(E15:F15)</f>
        <v>0</v>
      </c>
      <c r="H15" s="1393">
        <v>0</v>
      </c>
      <c r="I15" s="1394">
        <v>0</v>
      </c>
      <c r="J15" s="1465">
        <f t="shared" si="2"/>
        <v>0</v>
      </c>
      <c r="K15" s="1393">
        <v>0</v>
      </c>
      <c r="L15" s="1394">
        <v>0</v>
      </c>
      <c r="M15" s="878">
        <v>0</v>
      </c>
      <c r="N15" s="1460">
        <f>B15+E15+H15+K15</f>
        <v>0</v>
      </c>
      <c r="O15" s="1460">
        <f>C15+F15+I15+L15</f>
        <v>0</v>
      </c>
      <c r="P15" s="1462">
        <f t="shared" si="0"/>
        <v>0</v>
      </c>
      <c r="Q15" s="434"/>
      <c r="R15" s="434"/>
    </row>
    <row r="16" spans="1:20" ht="90" customHeight="1" thickBot="1" x14ac:dyDescent="0.4">
      <c r="A16" s="1392" t="s">
        <v>99</v>
      </c>
      <c r="B16" s="1393">
        <v>0</v>
      </c>
      <c r="C16" s="1394">
        <v>0</v>
      </c>
      <c r="D16" s="1459">
        <f>B16+C16</f>
        <v>0</v>
      </c>
      <c r="E16" s="1393">
        <v>0</v>
      </c>
      <c r="F16" s="1394">
        <v>0</v>
      </c>
      <c r="G16" s="1465">
        <f t="shared" si="1"/>
        <v>0</v>
      </c>
      <c r="H16" s="1393">
        <v>0</v>
      </c>
      <c r="I16" s="1394">
        <v>0</v>
      </c>
      <c r="J16" s="1465">
        <f t="shared" si="2"/>
        <v>0</v>
      </c>
      <c r="K16" s="1393">
        <v>0</v>
      </c>
      <c r="L16" s="1394">
        <v>0</v>
      </c>
      <c r="M16" s="878">
        <v>0</v>
      </c>
      <c r="N16" s="1460">
        <f>B16+E16+H16+K16</f>
        <v>0</v>
      </c>
      <c r="O16" s="1460">
        <f>C16+F16+I16+L16</f>
        <v>0</v>
      </c>
      <c r="P16" s="1462">
        <f t="shared" si="0"/>
        <v>0</v>
      </c>
      <c r="Q16" s="434"/>
      <c r="R16" s="434"/>
    </row>
    <row r="17" spans="1:18" ht="31.5" customHeight="1" thickBot="1" x14ac:dyDescent="0.4">
      <c r="A17" s="1400" t="s">
        <v>12</v>
      </c>
      <c r="B17" s="1401">
        <f t="shared" ref="B17:N17" si="3">SUM(B10:B16)</f>
        <v>61</v>
      </c>
      <c r="C17" s="1401">
        <f t="shared" si="3"/>
        <v>11</v>
      </c>
      <c r="D17" s="1401">
        <f t="shared" si="3"/>
        <v>72</v>
      </c>
      <c r="E17" s="1401">
        <f t="shared" si="3"/>
        <v>69</v>
      </c>
      <c r="F17" s="1401">
        <f>SUM(F10:F16)</f>
        <v>7</v>
      </c>
      <c r="G17" s="1401">
        <f>SUM(G10:G16)</f>
        <v>76</v>
      </c>
      <c r="H17" s="1401">
        <f t="shared" si="3"/>
        <v>46</v>
      </c>
      <c r="I17" s="1401">
        <f>SUM(I10:I16)</f>
        <v>15</v>
      </c>
      <c r="J17" s="1401">
        <f>SUM(J10:J16)</f>
        <v>61</v>
      </c>
      <c r="K17" s="1401">
        <f t="shared" si="3"/>
        <v>43</v>
      </c>
      <c r="L17" s="1401">
        <f>SUM(L10:L16)</f>
        <v>16</v>
      </c>
      <c r="M17" s="1401">
        <f>SUM(M10:M16)</f>
        <v>59</v>
      </c>
      <c r="N17" s="1401">
        <f t="shared" si="3"/>
        <v>219</v>
      </c>
      <c r="O17" s="1401">
        <f>SUM(O10:O16)</f>
        <v>49</v>
      </c>
      <c r="P17" s="1403">
        <f>SUM(P10:P16)</f>
        <v>268</v>
      </c>
      <c r="Q17" s="434"/>
      <c r="R17" s="434"/>
    </row>
    <row r="18" spans="1:18" ht="24.95" customHeight="1" thickBot="1" x14ac:dyDescent="0.4">
      <c r="A18" s="1400" t="s">
        <v>23</v>
      </c>
      <c r="B18" s="1641"/>
      <c r="C18" s="1642"/>
      <c r="D18" s="1643"/>
      <c r="E18" s="1405"/>
      <c r="F18" s="1405"/>
      <c r="G18" s="801"/>
      <c r="H18" s="1405"/>
      <c r="I18" s="1405"/>
      <c r="J18" s="18"/>
      <c r="K18" s="1404"/>
      <c r="L18" s="1405"/>
      <c r="M18" s="801"/>
      <c r="N18" s="1406"/>
      <c r="O18" s="1407"/>
      <c r="P18" s="1408"/>
      <c r="Q18" s="435"/>
      <c r="R18" s="435"/>
    </row>
    <row r="19" spans="1:18" ht="24.75" customHeight="1" x14ac:dyDescent="0.35">
      <c r="A19" s="1409" t="s">
        <v>11</v>
      </c>
      <c r="B19" s="1410"/>
      <c r="C19" s="1411"/>
      <c r="D19" s="1412"/>
      <c r="E19" s="1413"/>
      <c r="F19" s="1411"/>
      <c r="G19" s="1412"/>
      <c r="H19" s="1413"/>
      <c r="I19" s="1411" t="s">
        <v>7</v>
      </c>
      <c r="J19" s="1414"/>
      <c r="K19" s="1410"/>
      <c r="L19" s="1411"/>
      <c r="M19" s="1412"/>
      <c r="N19" s="1644"/>
      <c r="O19" s="1645"/>
      <c r="P19" s="1646"/>
      <c r="Q19" s="436"/>
      <c r="R19" s="436"/>
    </row>
    <row r="20" spans="1:18" ht="24.95" customHeight="1" x14ac:dyDescent="0.35">
      <c r="A20" s="1392" t="s">
        <v>85</v>
      </c>
      <c r="B20" s="1393">
        <v>16</v>
      </c>
      <c r="C20" s="1394">
        <v>0</v>
      </c>
      <c r="D20" s="1459">
        <f t="shared" ref="D20:D26" si="4">SUM(B20:C20)</f>
        <v>16</v>
      </c>
      <c r="E20" s="875">
        <v>15</v>
      </c>
      <c r="F20" s="876">
        <v>0</v>
      </c>
      <c r="G20" s="877">
        <f t="shared" ref="G20:G26" si="5">SUM(E20:F20)</f>
        <v>15</v>
      </c>
      <c r="H20" s="875">
        <v>11</v>
      </c>
      <c r="I20" s="876">
        <v>3</v>
      </c>
      <c r="J20" s="877">
        <v>14</v>
      </c>
      <c r="K20" s="875">
        <v>8</v>
      </c>
      <c r="L20" s="876">
        <v>1</v>
      </c>
      <c r="M20" s="878">
        <v>9</v>
      </c>
      <c r="N20" s="1460">
        <f t="shared" ref="N20:O34" si="6">B20+E20+H20+K20</f>
        <v>50</v>
      </c>
      <c r="O20" s="1461">
        <f>C20+F20+I20+L20</f>
        <v>4</v>
      </c>
      <c r="P20" s="1462">
        <f t="shared" ref="P20:P29" si="7">SUM(N20:O20)</f>
        <v>54</v>
      </c>
      <c r="Q20" s="436"/>
      <c r="R20" s="436"/>
    </row>
    <row r="21" spans="1:18" ht="55.5" customHeight="1" x14ac:dyDescent="0.35">
      <c r="A21" s="1639" t="s">
        <v>95</v>
      </c>
      <c r="B21" s="1393">
        <v>1</v>
      </c>
      <c r="C21" s="1394">
        <v>0</v>
      </c>
      <c r="D21" s="1459">
        <f t="shared" si="4"/>
        <v>1</v>
      </c>
      <c r="E21" s="875">
        <v>13</v>
      </c>
      <c r="F21" s="876">
        <v>0</v>
      </c>
      <c r="G21" s="877">
        <f t="shared" si="5"/>
        <v>13</v>
      </c>
      <c r="H21" s="875">
        <v>15</v>
      </c>
      <c r="I21" s="876">
        <v>0</v>
      </c>
      <c r="J21" s="877">
        <f t="shared" ref="J21:J26" si="8">SUM(H21:I21)</f>
        <v>15</v>
      </c>
      <c r="K21" s="875">
        <v>8</v>
      </c>
      <c r="L21" s="876">
        <v>0</v>
      </c>
      <c r="M21" s="878">
        <f t="shared" ref="M21:M26" si="9">SUM(K21:L21)</f>
        <v>8</v>
      </c>
      <c r="N21" s="1460">
        <f t="shared" si="6"/>
        <v>37</v>
      </c>
      <c r="O21" s="1461">
        <f t="shared" si="6"/>
        <v>0</v>
      </c>
      <c r="P21" s="1462">
        <f t="shared" si="7"/>
        <v>37</v>
      </c>
      <c r="Q21" s="436"/>
      <c r="R21" s="436"/>
    </row>
    <row r="22" spans="1:18" ht="53.25" customHeight="1" x14ac:dyDescent="0.35">
      <c r="A22" s="1639" t="s">
        <v>96</v>
      </c>
      <c r="B22" s="1393">
        <v>15</v>
      </c>
      <c r="C22" s="1394">
        <v>3</v>
      </c>
      <c r="D22" s="1459">
        <v>18</v>
      </c>
      <c r="E22" s="875">
        <v>15</v>
      </c>
      <c r="F22" s="876">
        <v>0</v>
      </c>
      <c r="G22" s="877">
        <f t="shared" si="5"/>
        <v>15</v>
      </c>
      <c r="H22" s="875">
        <v>12</v>
      </c>
      <c r="I22" s="876">
        <v>5</v>
      </c>
      <c r="J22" s="877">
        <f t="shared" si="8"/>
        <v>17</v>
      </c>
      <c r="K22" s="875">
        <v>9</v>
      </c>
      <c r="L22" s="876">
        <v>2</v>
      </c>
      <c r="M22" s="878">
        <f t="shared" si="9"/>
        <v>11</v>
      </c>
      <c r="N22" s="1460">
        <f t="shared" si="6"/>
        <v>51</v>
      </c>
      <c r="O22" s="1461">
        <f t="shared" si="6"/>
        <v>10</v>
      </c>
      <c r="P22" s="1462">
        <f t="shared" si="7"/>
        <v>61</v>
      </c>
      <c r="Q22" s="436"/>
      <c r="R22" s="436"/>
    </row>
    <row r="23" spans="1:18" ht="34.5" customHeight="1" x14ac:dyDescent="0.35">
      <c r="A23" s="1639" t="s">
        <v>97</v>
      </c>
      <c r="B23" s="1393">
        <v>12</v>
      </c>
      <c r="C23" s="1394">
        <v>6</v>
      </c>
      <c r="D23" s="1459">
        <v>18</v>
      </c>
      <c r="E23" s="875">
        <v>12</v>
      </c>
      <c r="F23" s="876">
        <v>6</v>
      </c>
      <c r="G23" s="877">
        <f t="shared" si="5"/>
        <v>18</v>
      </c>
      <c r="H23" s="875">
        <v>0</v>
      </c>
      <c r="I23" s="876">
        <v>5</v>
      </c>
      <c r="J23" s="877">
        <f t="shared" si="8"/>
        <v>5</v>
      </c>
      <c r="K23" s="875">
        <v>0</v>
      </c>
      <c r="L23" s="876">
        <v>12</v>
      </c>
      <c r="M23" s="878">
        <f t="shared" si="9"/>
        <v>12</v>
      </c>
      <c r="N23" s="1460">
        <f t="shared" si="6"/>
        <v>24</v>
      </c>
      <c r="O23" s="1461">
        <f>C23+F23+I23+L23</f>
        <v>29</v>
      </c>
      <c r="P23" s="1462">
        <f t="shared" si="7"/>
        <v>53</v>
      </c>
      <c r="Q23" s="436"/>
      <c r="R23" s="436"/>
    </row>
    <row r="24" spans="1:18" ht="33" customHeight="1" x14ac:dyDescent="0.35">
      <c r="A24" s="1639" t="s">
        <v>83</v>
      </c>
      <c r="B24" s="1393">
        <v>17</v>
      </c>
      <c r="C24" s="1394">
        <v>1</v>
      </c>
      <c r="D24" s="1459">
        <f t="shared" si="4"/>
        <v>18</v>
      </c>
      <c r="E24" s="875">
        <v>14</v>
      </c>
      <c r="F24" s="876">
        <v>1</v>
      </c>
      <c r="G24" s="877">
        <f t="shared" si="5"/>
        <v>15</v>
      </c>
      <c r="H24" s="875">
        <v>8</v>
      </c>
      <c r="I24" s="876">
        <v>2</v>
      </c>
      <c r="J24" s="877">
        <f t="shared" si="8"/>
        <v>10</v>
      </c>
      <c r="K24" s="875">
        <v>18</v>
      </c>
      <c r="L24" s="1640">
        <v>1</v>
      </c>
      <c r="M24" s="878">
        <f t="shared" si="9"/>
        <v>19</v>
      </c>
      <c r="N24" s="1460">
        <f t="shared" si="6"/>
        <v>57</v>
      </c>
      <c r="O24" s="1461">
        <f t="shared" si="6"/>
        <v>5</v>
      </c>
      <c r="P24" s="1462">
        <f t="shared" si="7"/>
        <v>62</v>
      </c>
      <c r="Q24" s="436"/>
      <c r="R24" s="436"/>
    </row>
    <row r="25" spans="1:18" ht="71.25" customHeight="1" x14ac:dyDescent="0.35">
      <c r="A25" s="1639" t="s">
        <v>98</v>
      </c>
      <c r="B25" s="1393">
        <v>0</v>
      </c>
      <c r="C25" s="1394">
        <v>0</v>
      </c>
      <c r="D25" s="1459">
        <f t="shared" si="4"/>
        <v>0</v>
      </c>
      <c r="E25" s="1393">
        <v>0</v>
      </c>
      <c r="F25" s="1394">
        <v>0</v>
      </c>
      <c r="G25" s="1465">
        <f t="shared" si="5"/>
        <v>0</v>
      </c>
      <c r="H25" s="1393">
        <v>0</v>
      </c>
      <c r="I25" s="1394">
        <v>0</v>
      </c>
      <c r="J25" s="1465">
        <f t="shared" si="8"/>
        <v>0</v>
      </c>
      <c r="K25" s="1393">
        <v>0</v>
      </c>
      <c r="L25" s="1394">
        <v>0</v>
      </c>
      <c r="M25" s="878">
        <f t="shared" si="9"/>
        <v>0</v>
      </c>
      <c r="N25" s="1460">
        <f t="shared" si="6"/>
        <v>0</v>
      </c>
      <c r="O25" s="1461">
        <f t="shared" si="6"/>
        <v>0</v>
      </c>
      <c r="P25" s="1462">
        <f t="shared" si="7"/>
        <v>0</v>
      </c>
      <c r="Q25" s="437"/>
      <c r="R25" s="437"/>
    </row>
    <row r="26" spans="1:18" ht="90.75" customHeight="1" thickBot="1" x14ac:dyDescent="0.4">
      <c r="A26" s="1392" t="s">
        <v>99</v>
      </c>
      <c r="B26" s="1393">
        <v>0</v>
      </c>
      <c r="C26" s="1394">
        <v>0</v>
      </c>
      <c r="D26" s="1459">
        <f t="shared" si="4"/>
        <v>0</v>
      </c>
      <c r="E26" s="1393">
        <v>0</v>
      </c>
      <c r="F26" s="1394">
        <v>0</v>
      </c>
      <c r="G26" s="1465">
        <f t="shared" si="5"/>
        <v>0</v>
      </c>
      <c r="H26" s="1393">
        <v>0</v>
      </c>
      <c r="I26" s="1394">
        <v>0</v>
      </c>
      <c r="J26" s="1465">
        <f t="shared" si="8"/>
        <v>0</v>
      </c>
      <c r="K26" s="1393">
        <v>0</v>
      </c>
      <c r="L26" s="1394">
        <v>0</v>
      </c>
      <c r="M26" s="878">
        <f t="shared" si="9"/>
        <v>0</v>
      </c>
      <c r="N26" s="1647">
        <f t="shared" si="6"/>
        <v>0</v>
      </c>
      <c r="O26" s="1648">
        <f t="shared" si="6"/>
        <v>0</v>
      </c>
      <c r="P26" s="1649">
        <f t="shared" si="7"/>
        <v>0</v>
      </c>
      <c r="Q26" s="437"/>
      <c r="R26" s="437"/>
    </row>
    <row r="27" spans="1:18" ht="33" customHeight="1" thickBot="1" x14ac:dyDescent="0.4">
      <c r="A27" s="1418" t="s">
        <v>8</v>
      </c>
      <c r="B27" s="1401">
        <f t="shared" ref="B27:M27" si="10">SUM(B20:B26)</f>
        <v>61</v>
      </c>
      <c r="C27" s="1401">
        <f t="shared" si="10"/>
        <v>10</v>
      </c>
      <c r="D27" s="1401">
        <f t="shared" si="10"/>
        <v>71</v>
      </c>
      <c r="E27" s="1401">
        <f t="shared" si="10"/>
        <v>69</v>
      </c>
      <c r="F27" s="1401">
        <f t="shared" si="10"/>
        <v>7</v>
      </c>
      <c r="G27" s="1401">
        <f t="shared" si="10"/>
        <v>76</v>
      </c>
      <c r="H27" s="1401">
        <f t="shared" si="10"/>
        <v>46</v>
      </c>
      <c r="I27" s="1401">
        <f t="shared" si="10"/>
        <v>15</v>
      </c>
      <c r="J27" s="1401">
        <f t="shared" si="10"/>
        <v>61</v>
      </c>
      <c r="K27" s="1401">
        <f t="shared" si="10"/>
        <v>43</v>
      </c>
      <c r="L27" s="1401">
        <f t="shared" si="10"/>
        <v>16</v>
      </c>
      <c r="M27" s="1401">
        <f t="shared" si="10"/>
        <v>59</v>
      </c>
      <c r="N27" s="1650">
        <f t="shared" si="6"/>
        <v>219</v>
      </c>
      <c r="O27" s="1651">
        <f t="shared" si="6"/>
        <v>48</v>
      </c>
      <c r="P27" s="1652">
        <f t="shared" si="7"/>
        <v>267</v>
      </c>
      <c r="Q27" s="436"/>
      <c r="R27" s="436"/>
    </row>
    <row r="28" spans="1:18" ht="24.95" customHeight="1" x14ac:dyDescent="0.35">
      <c r="A28" s="1420" t="s">
        <v>25</v>
      </c>
      <c r="B28" s="758"/>
      <c r="C28" s="759"/>
      <c r="D28" s="816"/>
      <c r="E28" s="817"/>
      <c r="F28" s="759"/>
      <c r="G28" s="1653"/>
      <c r="H28" s="1469"/>
      <c r="I28" s="1422"/>
      <c r="J28" s="1423"/>
      <c r="K28" s="1421"/>
      <c r="L28" s="1422"/>
      <c r="M28" s="1423"/>
      <c r="N28" s="819">
        <f>B28+E28+H28+K28</f>
        <v>0</v>
      </c>
      <c r="O28" s="821">
        <f t="shared" si="6"/>
        <v>0</v>
      </c>
      <c r="P28" s="820">
        <f t="shared" si="7"/>
        <v>0</v>
      </c>
      <c r="Q28" s="436"/>
      <c r="R28" s="436"/>
    </row>
    <row r="29" spans="1:18" ht="24.95" customHeight="1" x14ac:dyDescent="0.35">
      <c r="A29" s="1392" t="s">
        <v>85</v>
      </c>
      <c r="B29" s="1537">
        <v>0</v>
      </c>
      <c r="C29" s="1394">
        <v>0</v>
      </c>
      <c r="D29" s="1459">
        <f t="shared" ref="D29:D35" si="11">SUM(B29:C29)</f>
        <v>0</v>
      </c>
      <c r="E29" s="1417">
        <v>0</v>
      </c>
      <c r="F29" s="1394">
        <v>0</v>
      </c>
      <c r="G29" s="1459">
        <v>0</v>
      </c>
      <c r="H29" s="1417">
        <v>0</v>
      </c>
      <c r="I29" s="1394">
        <v>0</v>
      </c>
      <c r="J29" s="1465">
        <f>SUM(H29:I29)</f>
        <v>0</v>
      </c>
      <c r="K29" s="1537">
        <v>0</v>
      </c>
      <c r="L29" s="1394">
        <v>0</v>
      </c>
      <c r="M29" s="1459">
        <v>0</v>
      </c>
      <c r="N29" s="1460">
        <f t="shared" ref="N29:N35" si="12">B29+E29+H29+K29</f>
        <v>0</v>
      </c>
      <c r="O29" s="1461">
        <f>C29+F29+I29+L29</f>
        <v>0</v>
      </c>
      <c r="P29" s="1462">
        <f t="shared" si="7"/>
        <v>0</v>
      </c>
      <c r="Q29" s="437"/>
      <c r="R29" s="437"/>
    </row>
    <row r="30" spans="1:18" ht="55.5" customHeight="1" x14ac:dyDescent="0.35">
      <c r="A30" s="1639" t="s">
        <v>95</v>
      </c>
      <c r="B30" s="1537">
        <v>0</v>
      </c>
      <c r="C30" s="1394">
        <v>0</v>
      </c>
      <c r="D30" s="1459">
        <f t="shared" si="11"/>
        <v>0</v>
      </c>
      <c r="E30" s="1417">
        <v>0</v>
      </c>
      <c r="F30" s="1394">
        <v>0</v>
      </c>
      <c r="G30" s="1459">
        <f t="shared" ref="G30:G35" si="13">SUM(E30:F30)</f>
        <v>0</v>
      </c>
      <c r="H30" s="1417">
        <v>0</v>
      </c>
      <c r="I30" s="1394">
        <v>0</v>
      </c>
      <c r="J30" s="1465">
        <f t="shared" ref="J30:J35" si="14">SUM(H30:I30)</f>
        <v>0</v>
      </c>
      <c r="K30" s="1537">
        <v>0</v>
      </c>
      <c r="L30" s="1394">
        <v>0</v>
      </c>
      <c r="M30" s="1459">
        <f>SUM(K30:L30)</f>
        <v>0</v>
      </c>
      <c r="N30" s="1460">
        <f t="shared" si="12"/>
        <v>0</v>
      </c>
      <c r="O30" s="1461">
        <f t="shared" si="6"/>
        <v>0</v>
      </c>
      <c r="P30" s="1462">
        <f t="shared" ref="P30:P35" si="15">SUM(N30:O30)</f>
        <v>0</v>
      </c>
      <c r="Q30" s="437"/>
      <c r="R30" s="437"/>
    </row>
    <row r="31" spans="1:18" ht="65.25" customHeight="1" x14ac:dyDescent="0.35">
      <c r="A31" s="1639" t="s">
        <v>96</v>
      </c>
      <c r="B31" s="1537">
        <v>0</v>
      </c>
      <c r="C31" s="1394">
        <v>0</v>
      </c>
      <c r="D31" s="1459">
        <f t="shared" si="11"/>
        <v>0</v>
      </c>
      <c r="E31" s="1417">
        <v>0</v>
      </c>
      <c r="F31" s="1394">
        <v>0</v>
      </c>
      <c r="G31" s="1459">
        <f t="shared" si="13"/>
        <v>0</v>
      </c>
      <c r="H31" s="1417">
        <v>0</v>
      </c>
      <c r="I31" s="1394">
        <v>0</v>
      </c>
      <c r="J31" s="1465">
        <f t="shared" si="14"/>
        <v>0</v>
      </c>
      <c r="K31" s="1537">
        <v>0</v>
      </c>
      <c r="L31" s="1394">
        <v>0</v>
      </c>
      <c r="M31" s="1459">
        <f>SUM(K31:L31)</f>
        <v>0</v>
      </c>
      <c r="N31" s="1460">
        <f t="shared" si="12"/>
        <v>0</v>
      </c>
      <c r="O31" s="1461">
        <f t="shared" si="6"/>
        <v>0</v>
      </c>
      <c r="P31" s="1462">
        <f t="shared" si="15"/>
        <v>0</v>
      </c>
      <c r="Q31" s="437"/>
      <c r="R31" s="437"/>
    </row>
    <row r="32" spans="1:18" ht="34.5" customHeight="1" x14ac:dyDescent="0.35">
      <c r="A32" s="1639" t="s">
        <v>97</v>
      </c>
      <c r="B32" s="1537">
        <v>0</v>
      </c>
      <c r="C32" s="1394">
        <v>1</v>
      </c>
      <c r="D32" s="1459">
        <f>SUM(B32:C32)</f>
        <v>1</v>
      </c>
      <c r="E32" s="1417">
        <v>0</v>
      </c>
      <c r="F32" s="1394">
        <v>0</v>
      </c>
      <c r="G32" s="1459">
        <f t="shared" si="13"/>
        <v>0</v>
      </c>
      <c r="H32" s="1417">
        <v>0</v>
      </c>
      <c r="I32" s="1394">
        <v>0</v>
      </c>
      <c r="J32" s="1465">
        <f>SUM(H32:I32)</f>
        <v>0</v>
      </c>
      <c r="K32" s="1537">
        <v>0</v>
      </c>
      <c r="L32" s="1394">
        <v>0</v>
      </c>
      <c r="M32" s="1465">
        <v>0</v>
      </c>
      <c r="N32" s="1460">
        <f>B32+E32+H32+K32</f>
        <v>0</v>
      </c>
      <c r="O32" s="1461">
        <f>C32+F32+I32+L32</f>
        <v>1</v>
      </c>
      <c r="P32" s="1462">
        <f t="shared" si="15"/>
        <v>1</v>
      </c>
      <c r="Q32" s="437"/>
      <c r="R32" s="437"/>
    </row>
    <row r="33" spans="1:18" ht="32.25" customHeight="1" x14ac:dyDescent="0.35">
      <c r="A33" s="882" t="s">
        <v>83</v>
      </c>
      <c r="B33" s="1654">
        <v>0</v>
      </c>
      <c r="C33" s="876">
        <v>0</v>
      </c>
      <c r="D33" s="878">
        <v>0</v>
      </c>
      <c r="E33" s="1655">
        <v>0</v>
      </c>
      <c r="F33" s="876">
        <v>0</v>
      </c>
      <c r="G33" s="878">
        <v>0</v>
      </c>
      <c r="H33" s="1655">
        <v>0</v>
      </c>
      <c r="I33" s="876">
        <v>0</v>
      </c>
      <c r="J33" s="877">
        <v>0</v>
      </c>
      <c r="K33" s="1654">
        <v>0</v>
      </c>
      <c r="L33" s="876">
        <v>0</v>
      </c>
      <c r="M33" s="877">
        <v>0</v>
      </c>
      <c r="N33" s="1460">
        <f t="shared" si="12"/>
        <v>0</v>
      </c>
      <c r="O33" s="1461">
        <f>C33+F33+I33+L33</f>
        <v>0</v>
      </c>
      <c r="P33" s="1462">
        <f>SUM(N33:O33)</f>
        <v>0</v>
      </c>
      <c r="Q33" s="437"/>
      <c r="R33" s="437"/>
    </row>
    <row r="34" spans="1:18" ht="81.75" customHeight="1" x14ac:dyDescent="0.35">
      <c r="A34" s="1639" t="s">
        <v>98</v>
      </c>
      <c r="B34" s="1537">
        <v>0</v>
      </c>
      <c r="C34" s="1394">
        <v>0</v>
      </c>
      <c r="D34" s="1459">
        <f t="shared" si="11"/>
        <v>0</v>
      </c>
      <c r="E34" s="1417">
        <v>0</v>
      </c>
      <c r="F34" s="1394">
        <v>0</v>
      </c>
      <c r="G34" s="1459">
        <f t="shared" si="13"/>
        <v>0</v>
      </c>
      <c r="H34" s="1417">
        <v>0</v>
      </c>
      <c r="I34" s="1394">
        <v>0</v>
      </c>
      <c r="J34" s="1465">
        <f t="shared" si="14"/>
        <v>0</v>
      </c>
      <c r="K34" s="1537">
        <v>0</v>
      </c>
      <c r="L34" s="1394">
        <v>0</v>
      </c>
      <c r="M34" s="1459">
        <f>SUM(K34:L34)</f>
        <v>0</v>
      </c>
      <c r="N34" s="1460">
        <f t="shared" si="12"/>
        <v>0</v>
      </c>
      <c r="O34" s="1461">
        <f t="shared" si="6"/>
        <v>0</v>
      </c>
      <c r="P34" s="1462">
        <f t="shared" si="15"/>
        <v>0</v>
      </c>
      <c r="Q34" s="438"/>
      <c r="R34" s="438"/>
    </row>
    <row r="35" spans="1:18" ht="87" customHeight="1" thickBot="1" x14ac:dyDescent="0.4">
      <c r="A35" s="1392" t="s">
        <v>99</v>
      </c>
      <c r="B35" s="1537">
        <v>0</v>
      </c>
      <c r="C35" s="1394">
        <v>0</v>
      </c>
      <c r="D35" s="1459">
        <f t="shared" si="11"/>
        <v>0</v>
      </c>
      <c r="E35" s="1417">
        <v>0</v>
      </c>
      <c r="F35" s="1394">
        <v>0</v>
      </c>
      <c r="G35" s="1656">
        <f t="shared" si="13"/>
        <v>0</v>
      </c>
      <c r="H35" s="1417">
        <v>0</v>
      </c>
      <c r="I35" s="1394">
        <v>0</v>
      </c>
      <c r="J35" s="1465">
        <f t="shared" si="14"/>
        <v>0</v>
      </c>
      <c r="K35" s="1537">
        <v>0</v>
      </c>
      <c r="L35" s="1394">
        <v>0</v>
      </c>
      <c r="M35" s="1459">
        <v>0</v>
      </c>
      <c r="N35" s="1460">
        <f t="shared" si="12"/>
        <v>0</v>
      </c>
      <c r="O35" s="1461">
        <f>C35+F35+I35+L35</f>
        <v>0</v>
      </c>
      <c r="P35" s="1462">
        <f t="shared" si="15"/>
        <v>0</v>
      </c>
      <c r="Q35" s="437"/>
      <c r="R35" s="437"/>
    </row>
    <row r="36" spans="1:18" ht="28.5" customHeight="1" thickBot="1" x14ac:dyDescent="0.4">
      <c r="A36" s="1389" t="s">
        <v>13</v>
      </c>
      <c r="B36" s="1424">
        <f t="shared" ref="B36:K36" si="16">SUM(B29:B35)</f>
        <v>0</v>
      </c>
      <c r="C36" s="1424">
        <f t="shared" si="16"/>
        <v>1</v>
      </c>
      <c r="D36" s="1425">
        <f t="shared" si="16"/>
        <v>1</v>
      </c>
      <c r="E36" s="1657">
        <f t="shared" si="16"/>
        <v>0</v>
      </c>
      <c r="F36" s="1424">
        <f>SUM(F29:F35)</f>
        <v>0</v>
      </c>
      <c r="G36" s="1425">
        <f>SUM(G29:G35)</f>
        <v>0</v>
      </c>
      <c r="H36" s="1657">
        <f t="shared" si="16"/>
        <v>0</v>
      </c>
      <c r="I36" s="1424">
        <f>SUM(I29:I35)</f>
        <v>0</v>
      </c>
      <c r="J36" s="1424">
        <f>SUM(J29:J35)</f>
        <v>0</v>
      </c>
      <c r="K36" s="1424">
        <f t="shared" si="16"/>
        <v>0</v>
      </c>
      <c r="L36" s="1424">
        <f>SUM(L29:L35)</f>
        <v>0</v>
      </c>
      <c r="M36" s="1425">
        <f>SUM(M29:M35)</f>
        <v>0</v>
      </c>
      <c r="N36" s="1424">
        <v>1</v>
      </c>
      <c r="O36" s="1424">
        <f>SUM(O29:O35)</f>
        <v>1</v>
      </c>
      <c r="P36" s="1425">
        <f>SUM(P29:P35)</f>
        <v>1</v>
      </c>
      <c r="Q36" s="439"/>
      <c r="R36" s="439"/>
    </row>
    <row r="37" spans="1:18" ht="27.75" customHeight="1" thickBot="1" x14ac:dyDescent="0.4">
      <c r="A37" s="1426" t="s">
        <v>10</v>
      </c>
      <c r="B37" s="1401">
        <f>B27</f>
        <v>61</v>
      </c>
      <c r="C37" s="1401">
        <f>C27</f>
        <v>10</v>
      </c>
      <c r="D37" s="1403">
        <f t="shared" ref="D37:N37" si="17">D27</f>
        <v>71</v>
      </c>
      <c r="E37" s="1427">
        <f>E27</f>
        <v>69</v>
      </c>
      <c r="F37" s="1401">
        <f>F27</f>
        <v>7</v>
      </c>
      <c r="G37" s="1401">
        <f>G27</f>
        <v>76</v>
      </c>
      <c r="H37" s="1401">
        <f t="shared" si="17"/>
        <v>46</v>
      </c>
      <c r="I37" s="1401">
        <f>I27</f>
        <v>15</v>
      </c>
      <c r="J37" s="1401">
        <f>J27</f>
        <v>61</v>
      </c>
      <c r="K37" s="1401">
        <f t="shared" si="17"/>
        <v>43</v>
      </c>
      <c r="L37" s="1401">
        <f t="shared" si="17"/>
        <v>16</v>
      </c>
      <c r="M37" s="1401">
        <f t="shared" si="17"/>
        <v>59</v>
      </c>
      <c r="N37" s="1401">
        <f t="shared" si="17"/>
        <v>219</v>
      </c>
      <c r="O37" s="1401">
        <f>O27</f>
        <v>48</v>
      </c>
      <c r="P37" s="1403">
        <f>P27</f>
        <v>267</v>
      </c>
      <c r="Q37" s="439"/>
      <c r="R37" s="439"/>
    </row>
    <row r="38" spans="1:18" ht="32.25" customHeight="1" thickBot="1" x14ac:dyDescent="0.4">
      <c r="A38" s="1426" t="s">
        <v>14</v>
      </c>
      <c r="B38" s="1401">
        <f t="shared" ref="B38:K38" si="18">B36</f>
        <v>0</v>
      </c>
      <c r="C38" s="1401">
        <f t="shared" si="18"/>
        <v>1</v>
      </c>
      <c r="D38" s="1403">
        <f t="shared" si="18"/>
        <v>1</v>
      </c>
      <c r="E38" s="1427">
        <f t="shared" si="18"/>
        <v>0</v>
      </c>
      <c r="F38" s="1401">
        <f>F36</f>
        <v>0</v>
      </c>
      <c r="G38" s="1401">
        <f>G36</f>
        <v>0</v>
      </c>
      <c r="H38" s="1401">
        <f t="shared" si="18"/>
        <v>0</v>
      </c>
      <c r="I38" s="1401">
        <f>I36</f>
        <v>0</v>
      </c>
      <c r="J38" s="1401">
        <f>J36</f>
        <v>0</v>
      </c>
      <c r="K38" s="1401">
        <f t="shared" si="18"/>
        <v>0</v>
      </c>
      <c r="L38" s="1401">
        <f>L36</f>
        <v>0</v>
      </c>
      <c r="M38" s="1401">
        <f>M36</f>
        <v>0</v>
      </c>
      <c r="N38" s="1401">
        <v>0</v>
      </c>
      <c r="O38" s="1401">
        <f>O36</f>
        <v>1</v>
      </c>
      <c r="P38" s="1403">
        <f>P36</f>
        <v>1</v>
      </c>
      <c r="Q38" s="440"/>
    </row>
    <row r="39" spans="1:18" ht="38.25" customHeight="1" thickBot="1" x14ac:dyDescent="0.4">
      <c r="A39" s="1429" t="s">
        <v>15</v>
      </c>
      <c r="B39" s="1658">
        <f t="shared" ref="B39:N39" si="19">SUM(B37:B38)</f>
        <v>61</v>
      </c>
      <c r="C39" s="1658">
        <f t="shared" si="19"/>
        <v>11</v>
      </c>
      <c r="D39" s="1659">
        <f t="shared" si="19"/>
        <v>72</v>
      </c>
      <c r="E39" s="1660">
        <f t="shared" si="19"/>
        <v>69</v>
      </c>
      <c r="F39" s="1658">
        <f t="shared" si="19"/>
        <v>7</v>
      </c>
      <c r="G39" s="1658">
        <f t="shared" si="19"/>
        <v>76</v>
      </c>
      <c r="H39" s="1658">
        <f t="shared" si="19"/>
        <v>46</v>
      </c>
      <c r="I39" s="1658">
        <f>SUM(I37:I38)</f>
        <v>15</v>
      </c>
      <c r="J39" s="1658">
        <f t="shared" si="19"/>
        <v>61</v>
      </c>
      <c r="K39" s="1658">
        <f t="shared" si="19"/>
        <v>43</v>
      </c>
      <c r="L39" s="1658">
        <f t="shared" si="19"/>
        <v>16</v>
      </c>
      <c r="M39" s="1658">
        <f t="shared" si="19"/>
        <v>59</v>
      </c>
      <c r="N39" s="1658">
        <f t="shared" si="19"/>
        <v>219</v>
      </c>
      <c r="O39" s="1658">
        <f>SUM(O37:O38)</f>
        <v>49</v>
      </c>
      <c r="P39" s="1659">
        <f>SUM(P37:P38)</f>
        <v>268</v>
      </c>
      <c r="Q39" s="439"/>
      <c r="R39" s="439"/>
    </row>
    <row r="40" spans="1:18" x14ac:dyDescent="0.35">
      <c r="A40" s="4088"/>
      <c r="B40" s="4088"/>
      <c r="C40" s="4088"/>
      <c r="D40" s="4088"/>
      <c r="E40" s="4088"/>
      <c r="F40" s="4088"/>
      <c r="G40" s="4088"/>
      <c r="H40" s="4088"/>
      <c r="I40" s="4088"/>
      <c r="J40" s="4088"/>
      <c r="K40" s="4088"/>
      <c r="L40" s="4088"/>
      <c r="M40" s="4088"/>
      <c r="N40" s="4088"/>
      <c r="O40" s="4088"/>
      <c r="P40" s="4088"/>
    </row>
    <row r="41" spans="1:18" ht="45" customHeight="1" x14ac:dyDescent="0.35">
      <c r="B41" s="440"/>
      <c r="C41" s="440"/>
      <c r="D41" s="440"/>
      <c r="E41" s="440"/>
      <c r="F41" s="440"/>
      <c r="G41" s="440"/>
      <c r="H41" s="440"/>
      <c r="I41" s="440"/>
      <c r="J41" s="440"/>
      <c r="K41" s="440"/>
      <c r="L41" s="440"/>
      <c r="M41" s="440"/>
      <c r="N41" s="440"/>
      <c r="O41" s="440"/>
      <c r="P41" s="440"/>
    </row>
    <row r="42" spans="1:18" x14ac:dyDescent="0.35">
      <c r="B42" s="439"/>
      <c r="C42" s="439"/>
      <c r="D42" s="439"/>
      <c r="E42" s="439"/>
      <c r="F42" s="439"/>
      <c r="G42" s="439"/>
      <c r="H42" s="439"/>
      <c r="I42" s="439"/>
      <c r="J42" s="439"/>
      <c r="K42" s="439"/>
      <c r="L42" s="439"/>
      <c r="M42" s="439"/>
      <c r="N42" s="439"/>
      <c r="O42" s="439"/>
      <c r="P42" s="439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topLeftCell="C1" zoomScale="45" zoomScaleNormal="45" workbookViewId="0">
      <selection activeCell="T17" sqref="T17"/>
    </sheetView>
  </sheetViews>
  <sheetFormatPr defaultRowHeight="25.5" x14ac:dyDescent="0.35"/>
  <cols>
    <col min="1" max="1" width="3" style="431" customWidth="1"/>
    <col min="2" max="2" width="92.140625" style="431" customWidth="1"/>
    <col min="3" max="3" width="17.140625" style="431" customWidth="1"/>
    <col min="4" max="4" width="18" style="431" customWidth="1"/>
    <col min="5" max="5" width="15.7109375" style="431" customWidth="1"/>
    <col min="6" max="6" width="16" style="431" customWidth="1"/>
    <col min="7" max="20" width="15.7109375" style="431" customWidth="1"/>
    <col min="21" max="21" width="14.28515625" style="431" customWidth="1"/>
    <col min="22" max="22" width="10.5703125" style="431" bestFit="1" customWidth="1"/>
    <col min="23" max="23" width="9.28515625" style="431" bestFit="1" customWidth="1"/>
    <col min="24" max="256" width="9.140625" style="431"/>
    <col min="257" max="257" width="3" style="431" customWidth="1"/>
    <col min="258" max="258" width="92.140625" style="431" customWidth="1"/>
    <col min="259" max="259" width="17.140625" style="431" customWidth="1"/>
    <col min="260" max="260" width="18" style="431" customWidth="1"/>
    <col min="261" max="261" width="15.7109375" style="431" customWidth="1"/>
    <col min="262" max="262" width="16" style="431" customWidth="1"/>
    <col min="263" max="276" width="15.7109375" style="431" customWidth="1"/>
    <col min="277" max="277" width="14.28515625" style="431" customWidth="1"/>
    <col min="278" max="278" width="10.5703125" style="431" bestFit="1" customWidth="1"/>
    <col min="279" max="279" width="9.28515625" style="431" bestFit="1" customWidth="1"/>
    <col min="280" max="512" width="9.140625" style="431"/>
    <col min="513" max="513" width="3" style="431" customWidth="1"/>
    <col min="514" max="514" width="92.140625" style="431" customWidth="1"/>
    <col min="515" max="515" width="17.140625" style="431" customWidth="1"/>
    <col min="516" max="516" width="18" style="431" customWidth="1"/>
    <col min="517" max="517" width="15.7109375" style="431" customWidth="1"/>
    <col min="518" max="518" width="16" style="431" customWidth="1"/>
    <col min="519" max="532" width="15.7109375" style="431" customWidth="1"/>
    <col min="533" max="533" width="14.28515625" style="431" customWidth="1"/>
    <col min="534" max="534" width="10.5703125" style="431" bestFit="1" customWidth="1"/>
    <col min="535" max="535" width="9.28515625" style="431" bestFit="1" customWidth="1"/>
    <col min="536" max="768" width="9.140625" style="431"/>
    <col min="769" max="769" width="3" style="431" customWidth="1"/>
    <col min="770" max="770" width="92.140625" style="431" customWidth="1"/>
    <col min="771" max="771" width="17.140625" style="431" customWidth="1"/>
    <col min="772" max="772" width="18" style="431" customWidth="1"/>
    <col min="773" max="773" width="15.7109375" style="431" customWidth="1"/>
    <col min="774" max="774" width="16" style="431" customWidth="1"/>
    <col min="775" max="788" width="15.7109375" style="431" customWidth="1"/>
    <col min="789" max="789" width="14.28515625" style="431" customWidth="1"/>
    <col min="790" max="790" width="10.5703125" style="431" bestFit="1" customWidth="1"/>
    <col min="791" max="791" width="9.28515625" style="431" bestFit="1" customWidth="1"/>
    <col min="792" max="1024" width="9.140625" style="431"/>
    <col min="1025" max="1025" width="3" style="431" customWidth="1"/>
    <col min="1026" max="1026" width="92.140625" style="431" customWidth="1"/>
    <col min="1027" max="1027" width="17.140625" style="431" customWidth="1"/>
    <col min="1028" max="1028" width="18" style="431" customWidth="1"/>
    <col min="1029" max="1029" width="15.7109375" style="431" customWidth="1"/>
    <col min="1030" max="1030" width="16" style="431" customWidth="1"/>
    <col min="1031" max="1044" width="15.7109375" style="431" customWidth="1"/>
    <col min="1045" max="1045" width="14.28515625" style="431" customWidth="1"/>
    <col min="1046" max="1046" width="10.5703125" style="431" bestFit="1" customWidth="1"/>
    <col min="1047" max="1047" width="9.28515625" style="431" bestFit="1" customWidth="1"/>
    <col min="1048" max="1280" width="9.140625" style="431"/>
    <col min="1281" max="1281" width="3" style="431" customWidth="1"/>
    <col min="1282" max="1282" width="92.140625" style="431" customWidth="1"/>
    <col min="1283" max="1283" width="17.140625" style="431" customWidth="1"/>
    <col min="1284" max="1284" width="18" style="431" customWidth="1"/>
    <col min="1285" max="1285" width="15.7109375" style="431" customWidth="1"/>
    <col min="1286" max="1286" width="16" style="431" customWidth="1"/>
    <col min="1287" max="1300" width="15.7109375" style="431" customWidth="1"/>
    <col min="1301" max="1301" width="14.28515625" style="431" customWidth="1"/>
    <col min="1302" max="1302" width="10.5703125" style="431" bestFit="1" customWidth="1"/>
    <col min="1303" max="1303" width="9.28515625" style="431" bestFit="1" customWidth="1"/>
    <col min="1304" max="1536" width="9.140625" style="431"/>
    <col min="1537" max="1537" width="3" style="431" customWidth="1"/>
    <col min="1538" max="1538" width="92.140625" style="431" customWidth="1"/>
    <col min="1539" max="1539" width="17.140625" style="431" customWidth="1"/>
    <col min="1540" max="1540" width="18" style="431" customWidth="1"/>
    <col min="1541" max="1541" width="15.7109375" style="431" customWidth="1"/>
    <col min="1542" max="1542" width="16" style="431" customWidth="1"/>
    <col min="1543" max="1556" width="15.7109375" style="431" customWidth="1"/>
    <col min="1557" max="1557" width="14.28515625" style="431" customWidth="1"/>
    <col min="1558" max="1558" width="10.5703125" style="431" bestFit="1" customWidth="1"/>
    <col min="1559" max="1559" width="9.28515625" style="431" bestFit="1" customWidth="1"/>
    <col min="1560" max="1792" width="9.140625" style="431"/>
    <col min="1793" max="1793" width="3" style="431" customWidth="1"/>
    <col min="1794" max="1794" width="92.140625" style="431" customWidth="1"/>
    <col min="1795" max="1795" width="17.140625" style="431" customWidth="1"/>
    <col min="1796" max="1796" width="18" style="431" customWidth="1"/>
    <col min="1797" max="1797" width="15.7109375" style="431" customWidth="1"/>
    <col min="1798" max="1798" width="16" style="431" customWidth="1"/>
    <col min="1799" max="1812" width="15.7109375" style="431" customWidth="1"/>
    <col min="1813" max="1813" width="14.28515625" style="431" customWidth="1"/>
    <col min="1814" max="1814" width="10.5703125" style="431" bestFit="1" customWidth="1"/>
    <col min="1815" max="1815" width="9.28515625" style="431" bestFit="1" customWidth="1"/>
    <col min="1816" max="2048" width="9.140625" style="431"/>
    <col min="2049" max="2049" width="3" style="431" customWidth="1"/>
    <col min="2050" max="2050" width="92.140625" style="431" customWidth="1"/>
    <col min="2051" max="2051" width="17.140625" style="431" customWidth="1"/>
    <col min="2052" max="2052" width="18" style="431" customWidth="1"/>
    <col min="2053" max="2053" width="15.7109375" style="431" customWidth="1"/>
    <col min="2054" max="2054" width="16" style="431" customWidth="1"/>
    <col min="2055" max="2068" width="15.7109375" style="431" customWidth="1"/>
    <col min="2069" max="2069" width="14.28515625" style="431" customWidth="1"/>
    <col min="2070" max="2070" width="10.5703125" style="431" bestFit="1" customWidth="1"/>
    <col min="2071" max="2071" width="9.28515625" style="431" bestFit="1" customWidth="1"/>
    <col min="2072" max="2304" width="9.140625" style="431"/>
    <col min="2305" max="2305" width="3" style="431" customWidth="1"/>
    <col min="2306" max="2306" width="92.140625" style="431" customWidth="1"/>
    <col min="2307" max="2307" width="17.140625" style="431" customWidth="1"/>
    <col min="2308" max="2308" width="18" style="431" customWidth="1"/>
    <col min="2309" max="2309" width="15.7109375" style="431" customWidth="1"/>
    <col min="2310" max="2310" width="16" style="431" customWidth="1"/>
    <col min="2311" max="2324" width="15.7109375" style="431" customWidth="1"/>
    <col min="2325" max="2325" width="14.28515625" style="431" customWidth="1"/>
    <col min="2326" max="2326" width="10.5703125" style="431" bestFit="1" customWidth="1"/>
    <col min="2327" max="2327" width="9.28515625" style="431" bestFit="1" customWidth="1"/>
    <col min="2328" max="2560" width="9.140625" style="431"/>
    <col min="2561" max="2561" width="3" style="431" customWidth="1"/>
    <col min="2562" max="2562" width="92.140625" style="431" customWidth="1"/>
    <col min="2563" max="2563" width="17.140625" style="431" customWidth="1"/>
    <col min="2564" max="2564" width="18" style="431" customWidth="1"/>
    <col min="2565" max="2565" width="15.7109375" style="431" customWidth="1"/>
    <col min="2566" max="2566" width="16" style="431" customWidth="1"/>
    <col min="2567" max="2580" width="15.7109375" style="431" customWidth="1"/>
    <col min="2581" max="2581" width="14.28515625" style="431" customWidth="1"/>
    <col min="2582" max="2582" width="10.5703125" style="431" bestFit="1" customWidth="1"/>
    <col min="2583" max="2583" width="9.28515625" style="431" bestFit="1" customWidth="1"/>
    <col min="2584" max="2816" width="9.140625" style="431"/>
    <col min="2817" max="2817" width="3" style="431" customWidth="1"/>
    <col min="2818" max="2818" width="92.140625" style="431" customWidth="1"/>
    <col min="2819" max="2819" width="17.140625" style="431" customWidth="1"/>
    <col min="2820" max="2820" width="18" style="431" customWidth="1"/>
    <col min="2821" max="2821" width="15.7109375" style="431" customWidth="1"/>
    <col min="2822" max="2822" width="16" style="431" customWidth="1"/>
    <col min="2823" max="2836" width="15.7109375" style="431" customWidth="1"/>
    <col min="2837" max="2837" width="14.28515625" style="431" customWidth="1"/>
    <col min="2838" max="2838" width="10.5703125" style="431" bestFit="1" customWidth="1"/>
    <col min="2839" max="2839" width="9.28515625" style="431" bestFit="1" customWidth="1"/>
    <col min="2840" max="3072" width="9.140625" style="431"/>
    <col min="3073" max="3073" width="3" style="431" customWidth="1"/>
    <col min="3074" max="3074" width="92.140625" style="431" customWidth="1"/>
    <col min="3075" max="3075" width="17.140625" style="431" customWidth="1"/>
    <col min="3076" max="3076" width="18" style="431" customWidth="1"/>
    <col min="3077" max="3077" width="15.7109375" style="431" customWidth="1"/>
    <col min="3078" max="3078" width="16" style="431" customWidth="1"/>
    <col min="3079" max="3092" width="15.7109375" style="431" customWidth="1"/>
    <col min="3093" max="3093" width="14.28515625" style="431" customWidth="1"/>
    <col min="3094" max="3094" width="10.5703125" style="431" bestFit="1" customWidth="1"/>
    <col min="3095" max="3095" width="9.28515625" style="431" bestFit="1" customWidth="1"/>
    <col min="3096" max="3328" width="9.140625" style="431"/>
    <col min="3329" max="3329" width="3" style="431" customWidth="1"/>
    <col min="3330" max="3330" width="92.140625" style="431" customWidth="1"/>
    <col min="3331" max="3331" width="17.140625" style="431" customWidth="1"/>
    <col min="3332" max="3332" width="18" style="431" customWidth="1"/>
    <col min="3333" max="3333" width="15.7109375" style="431" customWidth="1"/>
    <col min="3334" max="3334" width="16" style="431" customWidth="1"/>
    <col min="3335" max="3348" width="15.7109375" style="431" customWidth="1"/>
    <col min="3349" max="3349" width="14.28515625" style="431" customWidth="1"/>
    <col min="3350" max="3350" width="10.5703125" style="431" bestFit="1" customWidth="1"/>
    <col min="3351" max="3351" width="9.28515625" style="431" bestFit="1" customWidth="1"/>
    <col min="3352" max="3584" width="9.140625" style="431"/>
    <col min="3585" max="3585" width="3" style="431" customWidth="1"/>
    <col min="3586" max="3586" width="92.140625" style="431" customWidth="1"/>
    <col min="3587" max="3587" width="17.140625" style="431" customWidth="1"/>
    <col min="3588" max="3588" width="18" style="431" customWidth="1"/>
    <col min="3589" max="3589" width="15.7109375" style="431" customWidth="1"/>
    <col min="3590" max="3590" width="16" style="431" customWidth="1"/>
    <col min="3591" max="3604" width="15.7109375" style="431" customWidth="1"/>
    <col min="3605" max="3605" width="14.28515625" style="431" customWidth="1"/>
    <col min="3606" max="3606" width="10.5703125" style="431" bestFit="1" customWidth="1"/>
    <col min="3607" max="3607" width="9.28515625" style="431" bestFit="1" customWidth="1"/>
    <col min="3608" max="3840" width="9.140625" style="431"/>
    <col min="3841" max="3841" width="3" style="431" customWidth="1"/>
    <col min="3842" max="3842" width="92.140625" style="431" customWidth="1"/>
    <col min="3843" max="3843" width="17.140625" style="431" customWidth="1"/>
    <col min="3844" max="3844" width="18" style="431" customWidth="1"/>
    <col min="3845" max="3845" width="15.7109375" style="431" customWidth="1"/>
    <col min="3846" max="3846" width="16" style="431" customWidth="1"/>
    <col min="3847" max="3860" width="15.7109375" style="431" customWidth="1"/>
    <col min="3861" max="3861" width="14.28515625" style="431" customWidth="1"/>
    <col min="3862" max="3862" width="10.5703125" style="431" bestFit="1" customWidth="1"/>
    <col min="3863" max="3863" width="9.28515625" style="431" bestFit="1" customWidth="1"/>
    <col min="3864" max="4096" width="9.140625" style="431"/>
    <col min="4097" max="4097" width="3" style="431" customWidth="1"/>
    <col min="4098" max="4098" width="92.140625" style="431" customWidth="1"/>
    <col min="4099" max="4099" width="17.140625" style="431" customWidth="1"/>
    <col min="4100" max="4100" width="18" style="431" customWidth="1"/>
    <col min="4101" max="4101" width="15.7109375" style="431" customWidth="1"/>
    <col min="4102" max="4102" width="16" style="431" customWidth="1"/>
    <col min="4103" max="4116" width="15.7109375" style="431" customWidth="1"/>
    <col min="4117" max="4117" width="14.28515625" style="431" customWidth="1"/>
    <col min="4118" max="4118" width="10.5703125" style="431" bestFit="1" customWidth="1"/>
    <col min="4119" max="4119" width="9.28515625" style="431" bestFit="1" customWidth="1"/>
    <col min="4120" max="4352" width="9.140625" style="431"/>
    <col min="4353" max="4353" width="3" style="431" customWidth="1"/>
    <col min="4354" max="4354" width="92.140625" style="431" customWidth="1"/>
    <col min="4355" max="4355" width="17.140625" style="431" customWidth="1"/>
    <col min="4356" max="4356" width="18" style="431" customWidth="1"/>
    <col min="4357" max="4357" width="15.7109375" style="431" customWidth="1"/>
    <col min="4358" max="4358" width="16" style="431" customWidth="1"/>
    <col min="4359" max="4372" width="15.7109375" style="431" customWidth="1"/>
    <col min="4373" max="4373" width="14.28515625" style="431" customWidth="1"/>
    <col min="4374" max="4374" width="10.5703125" style="431" bestFit="1" customWidth="1"/>
    <col min="4375" max="4375" width="9.28515625" style="431" bestFit="1" customWidth="1"/>
    <col min="4376" max="4608" width="9.140625" style="431"/>
    <col min="4609" max="4609" width="3" style="431" customWidth="1"/>
    <col min="4610" max="4610" width="92.140625" style="431" customWidth="1"/>
    <col min="4611" max="4611" width="17.140625" style="431" customWidth="1"/>
    <col min="4612" max="4612" width="18" style="431" customWidth="1"/>
    <col min="4613" max="4613" width="15.7109375" style="431" customWidth="1"/>
    <col min="4614" max="4614" width="16" style="431" customWidth="1"/>
    <col min="4615" max="4628" width="15.7109375" style="431" customWidth="1"/>
    <col min="4629" max="4629" width="14.28515625" style="431" customWidth="1"/>
    <col min="4630" max="4630" width="10.5703125" style="431" bestFit="1" customWidth="1"/>
    <col min="4631" max="4631" width="9.28515625" style="431" bestFit="1" customWidth="1"/>
    <col min="4632" max="4864" width="9.140625" style="431"/>
    <col min="4865" max="4865" width="3" style="431" customWidth="1"/>
    <col min="4866" max="4866" width="92.140625" style="431" customWidth="1"/>
    <col min="4867" max="4867" width="17.140625" style="431" customWidth="1"/>
    <col min="4868" max="4868" width="18" style="431" customWidth="1"/>
    <col min="4869" max="4869" width="15.7109375" style="431" customWidth="1"/>
    <col min="4870" max="4870" width="16" style="431" customWidth="1"/>
    <col min="4871" max="4884" width="15.7109375" style="431" customWidth="1"/>
    <col min="4885" max="4885" width="14.28515625" style="431" customWidth="1"/>
    <col min="4886" max="4886" width="10.5703125" style="431" bestFit="1" customWidth="1"/>
    <col min="4887" max="4887" width="9.28515625" style="431" bestFit="1" customWidth="1"/>
    <col min="4888" max="5120" width="9.140625" style="431"/>
    <col min="5121" max="5121" width="3" style="431" customWidth="1"/>
    <col min="5122" max="5122" width="92.140625" style="431" customWidth="1"/>
    <col min="5123" max="5123" width="17.140625" style="431" customWidth="1"/>
    <col min="5124" max="5124" width="18" style="431" customWidth="1"/>
    <col min="5125" max="5125" width="15.7109375" style="431" customWidth="1"/>
    <col min="5126" max="5126" width="16" style="431" customWidth="1"/>
    <col min="5127" max="5140" width="15.7109375" style="431" customWidth="1"/>
    <col min="5141" max="5141" width="14.28515625" style="431" customWidth="1"/>
    <col min="5142" max="5142" width="10.5703125" style="431" bestFit="1" customWidth="1"/>
    <col min="5143" max="5143" width="9.28515625" style="431" bestFit="1" customWidth="1"/>
    <col min="5144" max="5376" width="9.140625" style="431"/>
    <col min="5377" max="5377" width="3" style="431" customWidth="1"/>
    <col min="5378" max="5378" width="92.140625" style="431" customWidth="1"/>
    <col min="5379" max="5379" width="17.140625" style="431" customWidth="1"/>
    <col min="5380" max="5380" width="18" style="431" customWidth="1"/>
    <col min="5381" max="5381" width="15.7109375" style="431" customWidth="1"/>
    <col min="5382" max="5382" width="16" style="431" customWidth="1"/>
    <col min="5383" max="5396" width="15.7109375" style="431" customWidth="1"/>
    <col min="5397" max="5397" width="14.28515625" style="431" customWidth="1"/>
    <col min="5398" max="5398" width="10.5703125" style="431" bestFit="1" customWidth="1"/>
    <col min="5399" max="5399" width="9.28515625" style="431" bestFit="1" customWidth="1"/>
    <col min="5400" max="5632" width="9.140625" style="431"/>
    <col min="5633" max="5633" width="3" style="431" customWidth="1"/>
    <col min="5634" max="5634" width="92.140625" style="431" customWidth="1"/>
    <col min="5635" max="5635" width="17.140625" style="431" customWidth="1"/>
    <col min="5636" max="5636" width="18" style="431" customWidth="1"/>
    <col min="5637" max="5637" width="15.7109375" style="431" customWidth="1"/>
    <col min="5638" max="5638" width="16" style="431" customWidth="1"/>
    <col min="5639" max="5652" width="15.7109375" style="431" customWidth="1"/>
    <col min="5653" max="5653" width="14.28515625" style="431" customWidth="1"/>
    <col min="5654" max="5654" width="10.5703125" style="431" bestFit="1" customWidth="1"/>
    <col min="5655" max="5655" width="9.28515625" style="431" bestFit="1" customWidth="1"/>
    <col min="5656" max="5888" width="9.140625" style="431"/>
    <col min="5889" max="5889" width="3" style="431" customWidth="1"/>
    <col min="5890" max="5890" width="92.140625" style="431" customWidth="1"/>
    <col min="5891" max="5891" width="17.140625" style="431" customWidth="1"/>
    <col min="5892" max="5892" width="18" style="431" customWidth="1"/>
    <col min="5893" max="5893" width="15.7109375" style="431" customWidth="1"/>
    <col min="5894" max="5894" width="16" style="431" customWidth="1"/>
    <col min="5895" max="5908" width="15.7109375" style="431" customWidth="1"/>
    <col min="5909" max="5909" width="14.28515625" style="431" customWidth="1"/>
    <col min="5910" max="5910" width="10.5703125" style="431" bestFit="1" customWidth="1"/>
    <col min="5911" max="5911" width="9.28515625" style="431" bestFit="1" customWidth="1"/>
    <col min="5912" max="6144" width="9.140625" style="431"/>
    <col min="6145" max="6145" width="3" style="431" customWidth="1"/>
    <col min="6146" max="6146" width="92.140625" style="431" customWidth="1"/>
    <col min="6147" max="6147" width="17.140625" style="431" customWidth="1"/>
    <col min="6148" max="6148" width="18" style="431" customWidth="1"/>
    <col min="6149" max="6149" width="15.7109375" style="431" customWidth="1"/>
    <col min="6150" max="6150" width="16" style="431" customWidth="1"/>
    <col min="6151" max="6164" width="15.7109375" style="431" customWidth="1"/>
    <col min="6165" max="6165" width="14.28515625" style="431" customWidth="1"/>
    <col min="6166" max="6166" width="10.5703125" style="431" bestFit="1" customWidth="1"/>
    <col min="6167" max="6167" width="9.28515625" style="431" bestFit="1" customWidth="1"/>
    <col min="6168" max="6400" width="9.140625" style="431"/>
    <col min="6401" max="6401" width="3" style="431" customWidth="1"/>
    <col min="6402" max="6402" width="92.140625" style="431" customWidth="1"/>
    <col min="6403" max="6403" width="17.140625" style="431" customWidth="1"/>
    <col min="6404" max="6404" width="18" style="431" customWidth="1"/>
    <col min="6405" max="6405" width="15.7109375" style="431" customWidth="1"/>
    <col min="6406" max="6406" width="16" style="431" customWidth="1"/>
    <col min="6407" max="6420" width="15.7109375" style="431" customWidth="1"/>
    <col min="6421" max="6421" width="14.28515625" style="431" customWidth="1"/>
    <col min="6422" max="6422" width="10.5703125" style="431" bestFit="1" customWidth="1"/>
    <col min="6423" max="6423" width="9.28515625" style="431" bestFit="1" customWidth="1"/>
    <col min="6424" max="6656" width="9.140625" style="431"/>
    <col min="6657" max="6657" width="3" style="431" customWidth="1"/>
    <col min="6658" max="6658" width="92.140625" style="431" customWidth="1"/>
    <col min="6659" max="6659" width="17.140625" style="431" customWidth="1"/>
    <col min="6660" max="6660" width="18" style="431" customWidth="1"/>
    <col min="6661" max="6661" width="15.7109375" style="431" customWidth="1"/>
    <col min="6662" max="6662" width="16" style="431" customWidth="1"/>
    <col min="6663" max="6676" width="15.7109375" style="431" customWidth="1"/>
    <col min="6677" max="6677" width="14.28515625" style="431" customWidth="1"/>
    <col min="6678" max="6678" width="10.5703125" style="431" bestFit="1" customWidth="1"/>
    <col min="6679" max="6679" width="9.28515625" style="431" bestFit="1" customWidth="1"/>
    <col min="6680" max="6912" width="9.140625" style="431"/>
    <col min="6913" max="6913" width="3" style="431" customWidth="1"/>
    <col min="6914" max="6914" width="92.140625" style="431" customWidth="1"/>
    <col min="6915" max="6915" width="17.140625" style="431" customWidth="1"/>
    <col min="6916" max="6916" width="18" style="431" customWidth="1"/>
    <col min="6917" max="6917" width="15.7109375" style="431" customWidth="1"/>
    <col min="6918" max="6918" width="16" style="431" customWidth="1"/>
    <col min="6919" max="6932" width="15.7109375" style="431" customWidth="1"/>
    <col min="6933" max="6933" width="14.28515625" style="431" customWidth="1"/>
    <col min="6934" max="6934" width="10.5703125" style="431" bestFit="1" customWidth="1"/>
    <col min="6935" max="6935" width="9.28515625" style="431" bestFit="1" customWidth="1"/>
    <col min="6936" max="7168" width="9.140625" style="431"/>
    <col min="7169" max="7169" width="3" style="431" customWidth="1"/>
    <col min="7170" max="7170" width="92.140625" style="431" customWidth="1"/>
    <col min="7171" max="7171" width="17.140625" style="431" customWidth="1"/>
    <col min="7172" max="7172" width="18" style="431" customWidth="1"/>
    <col min="7173" max="7173" width="15.7109375" style="431" customWidth="1"/>
    <col min="7174" max="7174" width="16" style="431" customWidth="1"/>
    <col min="7175" max="7188" width="15.7109375" style="431" customWidth="1"/>
    <col min="7189" max="7189" width="14.28515625" style="431" customWidth="1"/>
    <col min="7190" max="7190" width="10.5703125" style="431" bestFit="1" customWidth="1"/>
    <col min="7191" max="7191" width="9.28515625" style="431" bestFit="1" customWidth="1"/>
    <col min="7192" max="7424" width="9.140625" style="431"/>
    <col min="7425" max="7425" width="3" style="431" customWidth="1"/>
    <col min="7426" max="7426" width="92.140625" style="431" customWidth="1"/>
    <col min="7427" max="7427" width="17.140625" style="431" customWidth="1"/>
    <col min="7428" max="7428" width="18" style="431" customWidth="1"/>
    <col min="7429" max="7429" width="15.7109375" style="431" customWidth="1"/>
    <col min="7430" max="7430" width="16" style="431" customWidth="1"/>
    <col min="7431" max="7444" width="15.7109375" style="431" customWidth="1"/>
    <col min="7445" max="7445" width="14.28515625" style="431" customWidth="1"/>
    <col min="7446" max="7446" width="10.5703125" style="431" bestFit="1" customWidth="1"/>
    <col min="7447" max="7447" width="9.28515625" style="431" bestFit="1" customWidth="1"/>
    <col min="7448" max="7680" width="9.140625" style="431"/>
    <col min="7681" max="7681" width="3" style="431" customWidth="1"/>
    <col min="7682" max="7682" width="92.140625" style="431" customWidth="1"/>
    <col min="7683" max="7683" width="17.140625" style="431" customWidth="1"/>
    <col min="7684" max="7684" width="18" style="431" customWidth="1"/>
    <col min="7685" max="7685" width="15.7109375" style="431" customWidth="1"/>
    <col min="7686" max="7686" width="16" style="431" customWidth="1"/>
    <col min="7687" max="7700" width="15.7109375" style="431" customWidth="1"/>
    <col min="7701" max="7701" width="14.28515625" style="431" customWidth="1"/>
    <col min="7702" max="7702" width="10.5703125" style="431" bestFit="1" customWidth="1"/>
    <col min="7703" max="7703" width="9.28515625" style="431" bestFit="1" customWidth="1"/>
    <col min="7704" max="7936" width="9.140625" style="431"/>
    <col min="7937" max="7937" width="3" style="431" customWidth="1"/>
    <col min="7938" max="7938" width="92.140625" style="431" customWidth="1"/>
    <col min="7939" max="7939" width="17.140625" style="431" customWidth="1"/>
    <col min="7940" max="7940" width="18" style="431" customWidth="1"/>
    <col min="7941" max="7941" width="15.7109375" style="431" customWidth="1"/>
    <col min="7942" max="7942" width="16" style="431" customWidth="1"/>
    <col min="7943" max="7956" width="15.7109375" style="431" customWidth="1"/>
    <col min="7957" max="7957" width="14.28515625" style="431" customWidth="1"/>
    <col min="7958" max="7958" width="10.5703125" style="431" bestFit="1" customWidth="1"/>
    <col min="7959" max="7959" width="9.28515625" style="431" bestFit="1" customWidth="1"/>
    <col min="7960" max="8192" width="9.140625" style="431"/>
    <col min="8193" max="8193" width="3" style="431" customWidth="1"/>
    <col min="8194" max="8194" width="92.140625" style="431" customWidth="1"/>
    <col min="8195" max="8195" width="17.140625" style="431" customWidth="1"/>
    <col min="8196" max="8196" width="18" style="431" customWidth="1"/>
    <col min="8197" max="8197" width="15.7109375" style="431" customWidth="1"/>
    <col min="8198" max="8198" width="16" style="431" customWidth="1"/>
    <col min="8199" max="8212" width="15.7109375" style="431" customWidth="1"/>
    <col min="8213" max="8213" width="14.28515625" style="431" customWidth="1"/>
    <col min="8214" max="8214" width="10.5703125" style="431" bestFit="1" customWidth="1"/>
    <col min="8215" max="8215" width="9.28515625" style="431" bestFit="1" customWidth="1"/>
    <col min="8216" max="8448" width="9.140625" style="431"/>
    <col min="8449" max="8449" width="3" style="431" customWidth="1"/>
    <col min="8450" max="8450" width="92.140625" style="431" customWidth="1"/>
    <col min="8451" max="8451" width="17.140625" style="431" customWidth="1"/>
    <col min="8452" max="8452" width="18" style="431" customWidth="1"/>
    <col min="8453" max="8453" width="15.7109375" style="431" customWidth="1"/>
    <col min="8454" max="8454" width="16" style="431" customWidth="1"/>
    <col min="8455" max="8468" width="15.7109375" style="431" customWidth="1"/>
    <col min="8469" max="8469" width="14.28515625" style="431" customWidth="1"/>
    <col min="8470" max="8470" width="10.5703125" style="431" bestFit="1" customWidth="1"/>
    <col min="8471" max="8471" width="9.28515625" style="431" bestFit="1" customWidth="1"/>
    <col min="8472" max="8704" width="9.140625" style="431"/>
    <col min="8705" max="8705" width="3" style="431" customWidth="1"/>
    <col min="8706" max="8706" width="92.140625" style="431" customWidth="1"/>
    <col min="8707" max="8707" width="17.140625" style="431" customWidth="1"/>
    <col min="8708" max="8708" width="18" style="431" customWidth="1"/>
    <col min="8709" max="8709" width="15.7109375" style="431" customWidth="1"/>
    <col min="8710" max="8710" width="16" style="431" customWidth="1"/>
    <col min="8711" max="8724" width="15.7109375" style="431" customWidth="1"/>
    <col min="8725" max="8725" width="14.28515625" style="431" customWidth="1"/>
    <col min="8726" max="8726" width="10.5703125" style="431" bestFit="1" customWidth="1"/>
    <col min="8727" max="8727" width="9.28515625" style="431" bestFit="1" customWidth="1"/>
    <col min="8728" max="8960" width="9.140625" style="431"/>
    <col min="8961" max="8961" width="3" style="431" customWidth="1"/>
    <col min="8962" max="8962" width="92.140625" style="431" customWidth="1"/>
    <col min="8963" max="8963" width="17.140625" style="431" customWidth="1"/>
    <col min="8964" max="8964" width="18" style="431" customWidth="1"/>
    <col min="8965" max="8965" width="15.7109375" style="431" customWidth="1"/>
    <col min="8966" max="8966" width="16" style="431" customWidth="1"/>
    <col min="8967" max="8980" width="15.7109375" style="431" customWidth="1"/>
    <col min="8981" max="8981" width="14.28515625" style="431" customWidth="1"/>
    <col min="8982" max="8982" width="10.5703125" style="431" bestFit="1" customWidth="1"/>
    <col min="8983" max="8983" width="9.28515625" style="431" bestFit="1" customWidth="1"/>
    <col min="8984" max="9216" width="9.140625" style="431"/>
    <col min="9217" max="9217" width="3" style="431" customWidth="1"/>
    <col min="9218" max="9218" width="92.140625" style="431" customWidth="1"/>
    <col min="9219" max="9219" width="17.140625" style="431" customWidth="1"/>
    <col min="9220" max="9220" width="18" style="431" customWidth="1"/>
    <col min="9221" max="9221" width="15.7109375" style="431" customWidth="1"/>
    <col min="9222" max="9222" width="16" style="431" customWidth="1"/>
    <col min="9223" max="9236" width="15.7109375" style="431" customWidth="1"/>
    <col min="9237" max="9237" width="14.28515625" style="431" customWidth="1"/>
    <col min="9238" max="9238" width="10.5703125" style="431" bestFit="1" customWidth="1"/>
    <col min="9239" max="9239" width="9.28515625" style="431" bestFit="1" customWidth="1"/>
    <col min="9240" max="9472" width="9.140625" style="431"/>
    <col min="9473" max="9473" width="3" style="431" customWidth="1"/>
    <col min="9474" max="9474" width="92.140625" style="431" customWidth="1"/>
    <col min="9475" max="9475" width="17.140625" style="431" customWidth="1"/>
    <col min="9476" max="9476" width="18" style="431" customWidth="1"/>
    <col min="9477" max="9477" width="15.7109375" style="431" customWidth="1"/>
    <col min="9478" max="9478" width="16" style="431" customWidth="1"/>
    <col min="9479" max="9492" width="15.7109375" style="431" customWidth="1"/>
    <col min="9493" max="9493" width="14.28515625" style="431" customWidth="1"/>
    <col min="9494" max="9494" width="10.5703125" style="431" bestFit="1" customWidth="1"/>
    <col min="9495" max="9495" width="9.28515625" style="431" bestFit="1" customWidth="1"/>
    <col min="9496" max="9728" width="9.140625" style="431"/>
    <col min="9729" max="9729" width="3" style="431" customWidth="1"/>
    <col min="9730" max="9730" width="92.140625" style="431" customWidth="1"/>
    <col min="9731" max="9731" width="17.140625" style="431" customWidth="1"/>
    <col min="9732" max="9732" width="18" style="431" customWidth="1"/>
    <col min="9733" max="9733" width="15.7109375" style="431" customWidth="1"/>
    <col min="9734" max="9734" width="16" style="431" customWidth="1"/>
    <col min="9735" max="9748" width="15.7109375" style="431" customWidth="1"/>
    <col min="9749" max="9749" width="14.28515625" style="431" customWidth="1"/>
    <col min="9750" max="9750" width="10.5703125" style="431" bestFit="1" customWidth="1"/>
    <col min="9751" max="9751" width="9.28515625" style="431" bestFit="1" customWidth="1"/>
    <col min="9752" max="9984" width="9.140625" style="431"/>
    <col min="9985" max="9985" width="3" style="431" customWidth="1"/>
    <col min="9986" max="9986" width="92.140625" style="431" customWidth="1"/>
    <col min="9987" max="9987" width="17.140625" style="431" customWidth="1"/>
    <col min="9988" max="9988" width="18" style="431" customWidth="1"/>
    <col min="9989" max="9989" width="15.7109375" style="431" customWidth="1"/>
    <col min="9990" max="9990" width="16" style="431" customWidth="1"/>
    <col min="9991" max="10004" width="15.7109375" style="431" customWidth="1"/>
    <col min="10005" max="10005" width="14.28515625" style="431" customWidth="1"/>
    <col min="10006" max="10006" width="10.5703125" style="431" bestFit="1" customWidth="1"/>
    <col min="10007" max="10007" width="9.28515625" style="431" bestFit="1" customWidth="1"/>
    <col min="10008" max="10240" width="9.140625" style="431"/>
    <col min="10241" max="10241" width="3" style="431" customWidth="1"/>
    <col min="10242" max="10242" width="92.140625" style="431" customWidth="1"/>
    <col min="10243" max="10243" width="17.140625" style="431" customWidth="1"/>
    <col min="10244" max="10244" width="18" style="431" customWidth="1"/>
    <col min="10245" max="10245" width="15.7109375" style="431" customWidth="1"/>
    <col min="10246" max="10246" width="16" style="431" customWidth="1"/>
    <col min="10247" max="10260" width="15.7109375" style="431" customWidth="1"/>
    <col min="10261" max="10261" width="14.28515625" style="431" customWidth="1"/>
    <col min="10262" max="10262" width="10.5703125" style="431" bestFit="1" customWidth="1"/>
    <col min="10263" max="10263" width="9.28515625" style="431" bestFit="1" customWidth="1"/>
    <col min="10264" max="10496" width="9.140625" style="431"/>
    <col min="10497" max="10497" width="3" style="431" customWidth="1"/>
    <col min="10498" max="10498" width="92.140625" style="431" customWidth="1"/>
    <col min="10499" max="10499" width="17.140625" style="431" customWidth="1"/>
    <col min="10500" max="10500" width="18" style="431" customWidth="1"/>
    <col min="10501" max="10501" width="15.7109375" style="431" customWidth="1"/>
    <col min="10502" max="10502" width="16" style="431" customWidth="1"/>
    <col min="10503" max="10516" width="15.7109375" style="431" customWidth="1"/>
    <col min="10517" max="10517" width="14.28515625" style="431" customWidth="1"/>
    <col min="10518" max="10518" width="10.5703125" style="431" bestFit="1" customWidth="1"/>
    <col min="10519" max="10519" width="9.28515625" style="431" bestFit="1" customWidth="1"/>
    <col min="10520" max="10752" width="9.140625" style="431"/>
    <col min="10753" max="10753" width="3" style="431" customWidth="1"/>
    <col min="10754" max="10754" width="92.140625" style="431" customWidth="1"/>
    <col min="10755" max="10755" width="17.140625" style="431" customWidth="1"/>
    <col min="10756" max="10756" width="18" style="431" customWidth="1"/>
    <col min="10757" max="10757" width="15.7109375" style="431" customWidth="1"/>
    <col min="10758" max="10758" width="16" style="431" customWidth="1"/>
    <col min="10759" max="10772" width="15.7109375" style="431" customWidth="1"/>
    <col min="10773" max="10773" width="14.28515625" style="431" customWidth="1"/>
    <col min="10774" max="10774" width="10.5703125" style="431" bestFit="1" customWidth="1"/>
    <col min="10775" max="10775" width="9.28515625" style="431" bestFit="1" customWidth="1"/>
    <col min="10776" max="11008" width="9.140625" style="431"/>
    <col min="11009" max="11009" width="3" style="431" customWidth="1"/>
    <col min="11010" max="11010" width="92.140625" style="431" customWidth="1"/>
    <col min="11011" max="11011" width="17.140625" style="431" customWidth="1"/>
    <col min="11012" max="11012" width="18" style="431" customWidth="1"/>
    <col min="11013" max="11013" width="15.7109375" style="431" customWidth="1"/>
    <col min="11014" max="11014" width="16" style="431" customWidth="1"/>
    <col min="11015" max="11028" width="15.7109375" style="431" customWidth="1"/>
    <col min="11029" max="11029" width="14.28515625" style="431" customWidth="1"/>
    <col min="11030" max="11030" width="10.5703125" style="431" bestFit="1" customWidth="1"/>
    <col min="11031" max="11031" width="9.28515625" style="431" bestFit="1" customWidth="1"/>
    <col min="11032" max="11264" width="9.140625" style="431"/>
    <col min="11265" max="11265" width="3" style="431" customWidth="1"/>
    <col min="11266" max="11266" width="92.140625" style="431" customWidth="1"/>
    <col min="11267" max="11267" width="17.140625" style="431" customWidth="1"/>
    <col min="11268" max="11268" width="18" style="431" customWidth="1"/>
    <col min="11269" max="11269" width="15.7109375" style="431" customWidth="1"/>
    <col min="11270" max="11270" width="16" style="431" customWidth="1"/>
    <col min="11271" max="11284" width="15.7109375" style="431" customWidth="1"/>
    <col min="11285" max="11285" width="14.28515625" style="431" customWidth="1"/>
    <col min="11286" max="11286" width="10.5703125" style="431" bestFit="1" customWidth="1"/>
    <col min="11287" max="11287" width="9.28515625" style="431" bestFit="1" customWidth="1"/>
    <col min="11288" max="11520" width="9.140625" style="431"/>
    <col min="11521" max="11521" width="3" style="431" customWidth="1"/>
    <col min="11522" max="11522" width="92.140625" style="431" customWidth="1"/>
    <col min="11523" max="11523" width="17.140625" style="431" customWidth="1"/>
    <col min="11524" max="11524" width="18" style="431" customWidth="1"/>
    <col min="11525" max="11525" width="15.7109375" style="431" customWidth="1"/>
    <col min="11526" max="11526" width="16" style="431" customWidth="1"/>
    <col min="11527" max="11540" width="15.7109375" style="431" customWidth="1"/>
    <col min="11541" max="11541" width="14.28515625" style="431" customWidth="1"/>
    <col min="11542" max="11542" width="10.5703125" style="431" bestFit="1" customWidth="1"/>
    <col min="11543" max="11543" width="9.28515625" style="431" bestFit="1" customWidth="1"/>
    <col min="11544" max="11776" width="9.140625" style="431"/>
    <col min="11777" max="11777" width="3" style="431" customWidth="1"/>
    <col min="11778" max="11778" width="92.140625" style="431" customWidth="1"/>
    <col min="11779" max="11779" width="17.140625" style="431" customWidth="1"/>
    <col min="11780" max="11780" width="18" style="431" customWidth="1"/>
    <col min="11781" max="11781" width="15.7109375" style="431" customWidth="1"/>
    <col min="11782" max="11782" width="16" style="431" customWidth="1"/>
    <col min="11783" max="11796" width="15.7109375" style="431" customWidth="1"/>
    <col min="11797" max="11797" width="14.28515625" style="431" customWidth="1"/>
    <col min="11798" max="11798" width="10.5703125" style="431" bestFit="1" customWidth="1"/>
    <col min="11799" max="11799" width="9.28515625" style="431" bestFit="1" customWidth="1"/>
    <col min="11800" max="12032" width="9.140625" style="431"/>
    <col min="12033" max="12033" width="3" style="431" customWidth="1"/>
    <col min="12034" max="12034" width="92.140625" style="431" customWidth="1"/>
    <col min="12035" max="12035" width="17.140625" style="431" customWidth="1"/>
    <col min="12036" max="12036" width="18" style="431" customWidth="1"/>
    <col min="12037" max="12037" width="15.7109375" style="431" customWidth="1"/>
    <col min="12038" max="12038" width="16" style="431" customWidth="1"/>
    <col min="12039" max="12052" width="15.7109375" style="431" customWidth="1"/>
    <col min="12053" max="12053" width="14.28515625" style="431" customWidth="1"/>
    <col min="12054" max="12054" width="10.5703125" style="431" bestFit="1" customWidth="1"/>
    <col min="12055" max="12055" width="9.28515625" style="431" bestFit="1" customWidth="1"/>
    <col min="12056" max="12288" width="9.140625" style="431"/>
    <col min="12289" max="12289" width="3" style="431" customWidth="1"/>
    <col min="12290" max="12290" width="92.140625" style="431" customWidth="1"/>
    <col min="12291" max="12291" width="17.140625" style="431" customWidth="1"/>
    <col min="12292" max="12292" width="18" style="431" customWidth="1"/>
    <col min="12293" max="12293" width="15.7109375" style="431" customWidth="1"/>
    <col min="12294" max="12294" width="16" style="431" customWidth="1"/>
    <col min="12295" max="12308" width="15.7109375" style="431" customWidth="1"/>
    <col min="12309" max="12309" width="14.28515625" style="431" customWidth="1"/>
    <col min="12310" max="12310" width="10.5703125" style="431" bestFit="1" customWidth="1"/>
    <col min="12311" max="12311" width="9.28515625" style="431" bestFit="1" customWidth="1"/>
    <col min="12312" max="12544" width="9.140625" style="431"/>
    <col min="12545" max="12545" width="3" style="431" customWidth="1"/>
    <col min="12546" max="12546" width="92.140625" style="431" customWidth="1"/>
    <col min="12547" max="12547" width="17.140625" style="431" customWidth="1"/>
    <col min="12548" max="12548" width="18" style="431" customWidth="1"/>
    <col min="12549" max="12549" width="15.7109375" style="431" customWidth="1"/>
    <col min="12550" max="12550" width="16" style="431" customWidth="1"/>
    <col min="12551" max="12564" width="15.7109375" style="431" customWidth="1"/>
    <col min="12565" max="12565" width="14.28515625" style="431" customWidth="1"/>
    <col min="12566" max="12566" width="10.5703125" style="431" bestFit="1" customWidth="1"/>
    <col min="12567" max="12567" width="9.28515625" style="431" bestFit="1" customWidth="1"/>
    <col min="12568" max="12800" width="9.140625" style="431"/>
    <col min="12801" max="12801" width="3" style="431" customWidth="1"/>
    <col min="12802" max="12802" width="92.140625" style="431" customWidth="1"/>
    <col min="12803" max="12803" width="17.140625" style="431" customWidth="1"/>
    <col min="12804" max="12804" width="18" style="431" customWidth="1"/>
    <col min="12805" max="12805" width="15.7109375" style="431" customWidth="1"/>
    <col min="12806" max="12806" width="16" style="431" customWidth="1"/>
    <col min="12807" max="12820" width="15.7109375" style="431" customWidth="1"/>
    <col min="12821" max="12821" width="14.28515625" style="431" customWidth="1"/>
    <col min="12822" max="12822" width="10.5703125" style="431" bestFit="1" customWidth="1"/>
    <col min="12823" max="12823" width="9.28515625" style="431" bestFit="1" customWidth="1"/>
    <col min="12824" max="13056" width="9.140625" style="431"/>
    <col min="13057" max="13057" width="3" style="431" customWidth="1"/>
    <col min="13058" max="13058" width="92.140625" style="431" customWidth="1"/>
    <col min="13059" max="13059" width="17.140625" style="431" customWidth="1"/>
    <col min="13060" max="13060" width="18" style="431" customWidth="1"/>
    <col min="13061" max="13061" width="15.7109375" style="431" customWidth="1"/>
    <col min="13062" max="13062" width="16" style="431" customWidth="1"/>
    <col min="13063" max="13076" width="15.7109375" style="431" customWidth="1"/>
    <col min="13077" max="13077" width="14.28515625" style="431" customWidth="1"/>
    <col min="13078" max="13078" width="10.5703125" style="431" bestFit="1" customWidth="1"/>
    <col min="13079" max="13079" width="9.28515625" style="431" bestFit="1" customWidth="1"/>
    <col min="13080" max="13312" width="9.140625" style="431"/>
    <col min="13313" max="13313" width="3" style="431" customWidth="1"/>
    <col min="13314" max="13314" width="92.140625" style="431" customWidth="1"/>
    <col min="13315" max="13315" width="17.140625" style="431" customWidth="1"/>
    <col min="13316" max="13316" width="18" style="431" customWidth="1"/>
    <col min="13317" max="13317" width="15.7109375" style="431" customWidth="1"/>
    <col min="13318" max="13318" width="16" style="431" customWidth="1"/>
    <col min="13319" max="13332" width="15.7109375" style="431" customWidth="1"/>
    <col min="13333" max="13333" width="14.28515625" style="431" customWidth="1"/>
    <col min="13334" max="13334" width="10.5703125" style="431" bestFit="1" customWidth="1"/>
    <col min="13335" max="13335" width="9.28515625" style="431" bestFit="1" customWidth="1"/>
    <col min="13336" max="13568" width="9.140625" style="431"/>
    <col min="13569" max="13569" width="3" style="431" customWidth="1"/>
    <col min="13570" max="13570" width="92.140625" style="431" customWidth="1"/>
    <col min="13571" max="13571" width="17.140625" style="431" customWidth="1"/>
    <col min="13572" max="13572" width="18" style="431" customWidth="1"/>
    <col min="13573" max="13573" width="15.7109375" style="431" customWidth="1"/>
    <col min="13574" max="13574" width="16" style="431" customWidth="1"/>
    <col min="13575" max="13588" width="15.7109375" style="431" customWidth="1"/>
    <col min="13589" max="13589" width="14.28515625" style="431" customWidth="1"/>
    <col min="13590" max="13590" width="10.5703125" style="431" bestFit="1" customWidth="1"/>
    <col min="13591" max="13591" width="9.28515625" style="431" bestFit="1" customWidth="1"/>
    <col min="13592" max="13824" width="9.140625" style="431"/>
    <col min="13825" max="13825" width="3" style="431" customWidth="1"/>
    <col min="13826" max="13826" width="92.140625" style="431" customWidth="1"/>
    <col min="13827" max="13827" width="17.140625" style="431" customWidth="1"/>
    <col min="13828" max="13828" width="18" style="431" customWidth="1"/>
    <col min="13829" max="13829" width="15.7109375" style="431" customWidth="1"/>
    <col min="13830" max="13830" width="16" style="431" customWidth="1"/>
    <col min="13831" max="13844" width="15.7109375" style="431" customWidth="1"/>
    <col min="13845" max="13845" width="14.28515625" style="431" customWidth="1"/>
    <col min="13846" max="13846" width="10.5703125" style="431" bestFit="1" customWidth="1"/>
    <col min="13847" max="13847" width="9.28515625" style="431" bestFit="1" customWidth="1"/>
    <col min="13848" max="14080" width="9.140625" style="431"/>
    <col min="14081" max="14081" width="3" style="431" customWidth="1"/>
    <col min="14082" max="14082" width="92.140625" style="431" customWidth="1"/>
    <col min="14083" max="14083" width="17.140625" style="431" customWidth="1"/>
    <col min="14084" max="14084" width="18" style="431" customWidth="1"/>
    <col min="14085" max="14085" width="15.7109375" style="431" customWidth="1"/>
    <col min="14086" max="14086" width="16" style="431" customWidth="1"/>
    <col min="14087" max="14100" width="15.7109375" style="431" customWidth="1"/>
    <col min="14101" max="14101" width="14.28515625" style="431" customWidth="1"/>
    <col min="14102" max="14102" width="10.5703125" style="431" bestFit="1" customWidth="1"/>
    <col min="14103" max="14103" width="9.28515625" style="431" bestFit="1" customWidth="1"/>
    <col min="14104" max="14336" width="9.140625" style="431"/>
    <col min="14337" max="14337" width="3" style="431" customWidth="1"/>
    <col min="14338" max="14338" width="92.140625" style="431" customWidth="1"/>
    <col min="14339" max="14339" width="17.140625" style="431" customWidth="1"/>
    <col min="14340" max="14340" width="18" style="431" customWidth="1"/>
    <col min="14341" max="14341" width="15.7109375" style="431" customWidth="1"/>
    <col min="14342" max="14342" width="16" style="431" customWidth="1"/>
    <col min="14343" max="14356" width="15.7109375" style="431" customWidth="1"/>
    <col min="14357" max="14357" width="14.28515625" style="431" customWidth="1"/>
    <col min="14358" max="14358" width="10.5703125" style="431" bestFit="1" customWidth="1"/>
    <col min="14359" max="14359" width="9.28515625" style="431" bestFit="1" customWidth="1"/>
    <col min="14360" max="14592" width="9.140625" style="431"/>
    <col min="14593" max="14593" width="3" style="431" customWidth="1"/>
    <col min="14594" max="14594" width="92.140625" style="431" customWidth="1"/>
    <col min="14595" max="14595" width="17.140625" style="431" customWidth="1"/>
    <col min="14596" max="14596" width="18" style="431" customWidth="1"/>
    <col min="14597" max="14597" width="15.7109375" style="431" customWidth="1"/>
    <col min="14598" max="14598" width="16" style="431" customWidth="1"/>
    <col min="14599" max="14612" width="15.7109375" style="431" customWidth="1"/>
    <col min="14613" max="14613" width="14.28515625" style="431" customWidth="1"/>
    <col min="14614" max="14614" width="10.5703125" style="431" bestFit="1" customWidth="1"/>
    <col min="14615" max="14615" width="9.28515625" style="431" bestFit="1" customWidth="1"/>
    <col min="14616" max="14848" width="9.140625" style="431"/>
    <col min="14849" max="14849" width="3" style="431" customWidth="1"/>
    <col min="14850" max="14850" width="92.140625" style="431" customWidth="1"/>
    <col min="14851" max="14851" width="17.140625" style="431" customWidth="1"/>
    <col min="14852" max="14852" width="18" style="431" customWidth="1"/>
    <col min="14853" max="14853" width="15.7109375" style="431" customWidth="1"/>
    <col min="14854" max="14854" width="16" style="431" customWidth="1"/>
    <col min="14855" max="14868" width="15.7109375" style="431" customWidth="1"/>
    <col min="14869" max="14869" width="14.28515625" style="431" customWidth="1"/>
    <col min="14870" max="14870" width="10.5703125" style="431" bestFit="1" customWidth="1"/>
    <col min="14871" max="14871" width="9.28515625" style="431" bestFit="1" customWidth="1"/>
    <col min="14872" max="15104" width="9.140625" style="431"/>
    <col min="15105" max="15105" width="3" style="431" customWidth="1"/>
    <col min="15106" max="15106" width="92.140625" style="431" customWidth="1"/>
    <col min="15107" max="15107" width="17.140625" style="431" customWidth="1"/>
    <col min="15108" max="15108" width="18" style="431" customWidth="1"/>
    <col min="15109" max="15109" width="15.7109375" style="431" customWidth="1"/>
    <col min="15110" max="15110" width="16" style="431" customWidth="1"/>
    <col min="15111" max="15124" width="15.7109375" style="431" customWidth="1"/>
    <col min="15125" max="15125" width="14.28515625" style="431" customWidth="1"/>
    <col min="15126" max="15126" width="10.5703125" style="431" bestFit="1" customWidth="1"/>
    <col min="15127" max="15127" width="9.28515625" style="431" bestFit="1" customWidth="1"/>
    <col min="15128" max="15360" width="9.140625" style="431"/>
    <col min="15361" max="15361" width="3" style="431" customWidth="1"/>
    <col min="15362" max="15362" width="92.140625" style="431" customWidth="1"/>
    <col min="15363" max="15363" width="17.140625" style="431" customWidth="1"/>
    <col min="15364" max="15364" width="18" style="431" customWidth="1"/>
    <col min="15365" max="15365" width="15.7109375" style="431" customWidth="1"/>
    <col min="15366" max="15366" width="16" style="431" customWidth="1"/>
    <col min="15367" max="15380" width="15.7109375" style="431" customWidth="1"/>
    <col min="15381" max="15381" width="14.28515625" style="431" customWidth="1"/>
    <col min="15382" max="15382" width="10.5703125" style="431" bestFit="1" customWidth="1"/>
    <col min="15383" max="15383" width="9.28515625" style="431" bestFit="1" customWidth="1"/>
    <col min="15384" max="15616" width="9.140625" style="431"/>
    <col min="15617" max="15617" width="3" style="431" customWidth="1"/>
    <col min="15618" max="15618" width="92.140625" style="431" customWidth="1"/>
    <col min="15619" max="15619" width="17.140625" style="431" customWidth="1"/>
    <col min="15620" max="15620" width="18" style="431" customWidth="1"/>
    <col min="15621" max="15621" width="15.7109375" style="431" customWidth="1"/>
    <col min="15622" max="15622" width="16" style="431" customWidth="1"/>
    <col min="15623" max="15636" width="15.7109375" style="431" customWidth="1"/>
    <col min="15637" max="15637" width="14.28515625" style="431" customWidth="1"/>
    <col min="15638" max="15638" width="10.5703125" style="431" bestFit="1" customWidth="1"/>
    <col min="15639" max="15639" width="9.28515625" style="431" bestFit="1" customWidth="1"/>
    <col min="15640" max="15872" width="9.140625" style="431"/>
    <col min="15873" max="15873" width="3" style="431" customWidth="1"/>
    <col min="15874" max="15874" width="92.140625" style="431" customWidth="1"/>
    <col min="15875" max="15875" width="17.140625" style="431" customWidth="1"/>
    <col min="15876" max="15876" width="18" style="431" customWidth="1"/>
    <col min="15877" max="15877" width="15.7109375" style="431" customWidth="1"/>
    <col min="15878" max="15878" width="16" style="431" customWidth="1"/>
    <col min="15879" max="15892" width="15.7109375" style="431" customWidth="1"/>
    <col min="15893" max="15893" width="14.28515625" style="431" customWidth="1"/>
    <col min="15894" max="15894" width="10.5703125" style="431" bestFit="1" customWidth="1"/>
    <col min="15895" max="15895" width="9.28515625" style="431" bestFit="1" customWidth="1"/>
    <col min="15896" max="16128" width="9.140625" style="431"/>
    <col min="16129" max="16129" width="3" style="431" customWidth="1"/>
    <col min="16130" max="16130" width="92.140625" style="431" customWidth="1"/>
    <col min="16131" max="16131" width="17.140625" style="431" customWidth="1"/>
    <col min="16132" max="16132" width="18" style="431" customWidth="1"/>
    <col min="16133" max="16133" width="15.7109375" style="431" customWidth="1"/>
    <col min="16134" max="16134" width="16" style="431" customWidth="1"/>
    <col min="16135" max="16148" width="15.7109375" style="431" customWidth="1"/>
    <col min="16149" max="16149" width="14.28515625" style="431" customWidth="1"/>
    <col min="16150" max="16150" width="10.5703125" style="431" bestFit="1" customWidth="1"/>
    <col min="16151" max="16151" width="9.28515625" style="431" bestFit="1" customWidth="1"/>
    <col min="16152" max="16384" width="9.140625" style="431"/>
  </cols>
  <sheetData>
    <row r="1" spans="1:20" ht="25.5" customHeight="1" x14ac:dyDescent="0.35">
      <c r="A1" s="3679" t="s">
        <v>92</v>
      </c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3679"/>
      <c r="O1" s="3679"/>
      <c r="P1" s="3679"/>
      <c r="Q1" s="3679"/>
      <c r="R1" s="3679"/>
      <c r="S1" s="3679"/>
      <c r="T1" s="3679"/>
    </row>
    <row r="2" spans="1:20" x14ac:dyDescent="0.35">
      <c r="A2" s="4089" t="s">
        <v>93</v>
      </c>
      <c r="B2" s="4089"/>
      <c r="C2" s="4089"/>
      <c r="D2" s="4089"/>
      <c r="E2" s="4089"/>
      <c r="F2" s="4089"/>
      <c r="G2" s="4089"/>
      <c r="H2" s="4089"/>
      <c r="I2" s="4089"/>
      <c r="J2" s="4089"/>
      <c r="K2" s="4089"/>
      <c r="L2" s="4089"/>
      <c r="M2" s="4089"/>
      <c r="N2" s="4089"/>
      <c r="O2" s="4089"/>
      <c r="P2" s="4089"/>
      <c r="Q2" s="4089"/>
      <c r="R2" s="4089"/>
      <c r="S2" s="4089"/>
      <c r="T2" s="4089"/>
    </row>
    <row r="3" spans="1:20" ht="25.5" customHeight="1" x14ac:dyDescent="0.35">
      <c r="A3" s="3679" t="s">
        <v>359</v>
      </c>
      <c r="B3" s="3679"/>
      <c r="C3" s="3679"/>
      <c r="D3" s="3679"/>
      <c r="E3" s="3679"/>
      <c r="F3" s="3679"/>
      <c r="G3" s="3679"/>
      <c r="H3" s="3679"/>
      <c r="I3" s="3679"/>
      <c r="J3" s="3679"/>
      <c r="K3" s="3679"/>
      <c r="L3" s="3679"/>
      <c r="M3" s="3679"/>
      <c r="N3" s="3679"/>
      <c r="O3" s="3679"/>
      <c r="P3" s="3679"/>
      <c r="Q3" s="3679"/>
      <c r="R3" s="3679"/>
      <c r="S3" s="3679"/>
      <c r="T3" s="3679"/>
    </row>
    <row r="4" spans="1:20" ht="26.25" thickBot="1" x14ac:dyDescent="0.4">
      <c r="B4" s="119"/>
    </row>
    <row r="5" spans="1:20" ht="25.5" customHeight="1" x14ac:dyDescent="0.35">
      <c r="B5" s="4090" t="s">
        <v>9</v>
      </c>
      <c r="C5" s="4093" t="s">
        <v>0</v>
      </c>
      <c r="D5" s="4106"/>
      <c r="E5" s="4106"/>
      <c r="F5" s="4093" t="s">
        <v>1</v>
      </c>
      <c r="G5" s="4106"/>
      <c r="H5" s="4109"/>
      <c r="I5" s="4094" t="s">
        <v>2</v>
      </c>
      <c r="J5" s="4106"/>
      <c r="K5" s="4106"/>
      <c r="L5" s="4093" t="s">
        <v>3</v>
      </c>
      <c r="M5" s="4106"/>
      <c r="N5" s="4109"/>
      <c r="O5" s="4093">
        <v>5</v>
      </c>
      <c r="P5" s="4106"/>
      <c r="Q5" s="4106"/>
      <c r="R5" s="4100" t="s">
        <v>6</v>
      </c>
      <c r="S5" s="4101"/>
      <c r="T5" s="4102"/>
    </row>
    <row r="6" spans="1:20" ht="26.25" thickBot="1" x14ac:dyDescent="0.4">
      <c r="B6" s="4091"/>
      <c r="C6" s="4107"/>
      <c r="D6" s="4108"/>
      <c r="E6" s="4108"/>
      <c r="F6" s="4110"/>
      <c r="G6" s="4111"/>
      <c r="H6" s="4112"/>
      <c r="I6" s="4111"/>
      <c r="J6" s="4111"/>
      <c r="K6" s="4111"/>
      <c r="L6" s="4113"/>
      <c r="M6" s="4114"/>
      <c r="N6" s="4115"/>
      <c r="O6" s="4107"/>
      <c r="P6" s="4108"/>
      <c r="Q6" s="4108"/>
      <c r="R6" s="4103"/>
      <c r="S6" s="4104"/>
      <c r="T6" s="4105"/>
    </row>
    <row r="7" spans="1:20" ht="87" customHeight="1" thickBot="1" x14ac:dyDescent="0.4">
      <c r="B7" s="4092"/>
      <c r="C7" s="1571" t="s">
        <v>26</v>
      </c>
      <c r="D7" s="1572" t="s">
        <v>27</v>
      </c>
      <c r="E7" s="1573" t="s">
        <v>4</v>
      </c>
      <c r="F7" s="1571" t="s">
        <v>94</v>
      </c>
      <c r="G7" s="1572" t="s">
        <v>27</v>
      </c>
      <c r="H7" s="1573" t="s">
        <v>4</v>
      </c>
      <c r="I7" s="1571" t="s">
        <v>94</v>
      </c>
      <c r="J7" s="1572" t="s">
        <v>27</v>
      </c>
      <c r="K7" s="1573" t="s">
        <v>4</v>
      </c>
      <c r="L7" s="1571" t="s">
        <v>94</v>
      </c>
      <c r="M7" s="1572" t="s">
        <v>27</v>
      </c>
      <c r="N7" s="1573" t="s">
        <v>4</v>
      </c>
      <c r="O7" s="1571" t="s">
        <v>94</v>
      </c>
      <c r="P7" s="1572" t="s">
        <v>27</v>
      </c>
      <c r="Q7" s="1573" t="s">
        <v>4</v>
      </c>
      <c r="R7" s="1571" t="s">
        <v>26</v>
      </c>
      <c r="S7" s="1572" t="s">
        <v>27</v>
      </c>
      <c r="T7" s="1574" t="s">
        <v>4</v>
      </c>
    </row>
    <row r="8" spans="1:20" ht="26.25" x14ac:dyDescent="0.35">
      <c r="B8" s="1575" t="s">
        <v>22</v>
      </c>
      <c r="C8" s="1576"/>
      <c r="D8" s="1577"/>
      <c r="E8" s="1578"/>
      <c r="F8" s="1579"/>
      <c r="G8" s="1579"/>
      <c r="H8" s="120"/>
      <c r="I8" s="1580"/>
      <c r="J8" s="1577"/>
      <c r="K8" s="1578"/>
      <c r="L8" s="1579"/>
      <c r="M8" s="1579"/>
      <c r="N8" s="120"/>
      <c r="O8" s="1581"/>
      <c r="P8" s="1582"/>
      <c r="Q8" s="1583"/>
      <c r="R8" s="1584"/>
      <c r="S8" s="1585"/>
      <c r="T8" s="1586"/>
    </row>
    <row r="9" spans="1:20" ht="36" customHeight="1" thickBot="1" x14ac:dyDescent="0.4">
      <c r="B9" s="882" t="s">
        <v>97</v>
      </c>
      <c r="C9" s="875">
        <v>0</v>
      </c>
      <c r="D9" s="876">
        <v>0</v>
      </c>
      <c r="E9" s="877">
        <v>0</v>
      </c>
      <c r="F9" s="875">
        <v>0</v>
      </c>
      <c r="G9" s="876">
        <v>9</v>
      </c>
      <c r="H9" s="887">
        <f>SUM(F9:G9)</f>
        <v>9</v>
      </c>
      <c r="I9" s="875">
        <v>0</v>
      </c>
      <c r="J9" s="876">
        <v>9</v>
      </c>
      <c r="K9" s="878">
        <v>9</v>
      </c>
      <c r="L9" s="1587">
        <v>0</v>
      </c>
      <c r="M9" s="1588">
        <v>6</v>
      </c>
      <c r="N9" s="887">
        <v>6</v>
      </c>
      <c r="O9" s="875">
        <v>0</v>
      </c>
      <c r="P9" s="876">
        <v>13</v>
      </c>
      <c r="Q9" s="877">
        <v>13</v>
      </c>
      <c r="R9" s="875">
        <f>SUM(C9+F9+I9+L9)</f>
        <v>0</v>
      </c>
      <c r="S9" s="876">
        <f>SUM(D9+G9+J9+M9+P9)</f>
        <v>37</v>
      </c>
      <c r="T9" s="887">
        <f>SUM(R9+S9)</f>
        <v>37</v>
      </c>
    </row>
    <row r="10" spans="1:20" ht="38.25" customHeight="1" thickBot="1" x14ac:dyDescent="0.4">
      <c r="B10" s="1575" t="s">
        <v>16</v>
      </c>
      <c r="C10" s="1589">
        <f>SUM(C9:C9)</f>
        <v>0</v>
      </c>
      <c r="D10" s="1590">
        <v>0</v>
      </c>
      <c r="E10" s="1591">
        <v>0</v>
      </c>
      <c r="F10" s="1592">
        <v>0</v>
      </c>
      <c r="G10" s="1590">
        <v>9</v>
      </c>
      <c r="H10" s="844">
        <f>SUM(F10:G10)</f>
        <v>9</v>
      </c>
      <c r="I10" s="1589">
        <v>0</v>
      </c>
      <c r="J10" s="1590">
        <v>9</v>
      </c>
      <c r="K10" s="1591">
        <v>9</v>
      </c>
      <c r="L10" s="1593">
        <v>0</v>
      </c>
      <c r="M10" s="845">
        <v>6</v>
      </c>
      <c r="N10" s="844">
        <v>6</v>
      </c>
      <c r="O10" s="1589">
        <v>0</v>
      </c>
      <c r="P10" s="1590">
        <v>13</v>
      </c>
      <c r="Q10" s="1594">
        <v>13</v>
      </c>
      <c r="R10" s="1589">
        <f>SUM(R9:R9)</f>
        <v>0</v>
      </c>
      <c r="S10" s="876">
        <f>SUM(D10+G10+J10+M10+P10)</f>
        <v>37</v>
      </c>
      <c r="T10" s="846">
        <f>SUM(R10+S10)</f>
        <v>37</v>
      </c>
    </row>
    <row r="11" spans="1:20" ht="26.25" thickBot="1" x14ac:dyDescent="0.4">
      <c r="B11" s="1595" t="s">
        <v>23</v>
      </c>
      <c r="C11" s="1596"/>
      <c r="D11" s="1597"/>
      <c r="E11" s="1598"/>
      <c r="F11" s="1599"/>
      <c r="G11" s="1597"/>
      <c r="H11" s="1598"/>
      <c r="I11" s="1599"/>
      <c r="J11" s="1597"/>
      <c r="K11" s="1598"/>
      <c r="L11" s="1599"/>
      <c r="M11" s="1597"/>
      <c r="N11" s="1598"/>
      <c r="O11" s="1596"/>
      <c r="P11" s="1597"/>
      <c r="Q11" s="1598"/>
      <c r="R11" s="1596"/>
      <c r="S11" s="1597"/>
      <c r="T11" s="1600"/>
    </row>
    <row r="12" spans="1:20" ht="27" thickBot="1" x14ac:dyDescent="0.4">
      <c r="B12" s="1601" t="s">
        <v>11</v>
      </c>
      <c r="C12" s="1602"/>
      <c r="D12" s="1603"/>
      <c r="E12" s="1594"/>
      <c r="F12" s="1602"/>
      <c r="G12" s="1603"/>
      <c r="H12" s="1591"/>
      <c r="I12" s="1604"/>
      <c r="J12" s="1603"/>
      <c r="K12" s="1594"/>
      <c r="L12" s="1602"/>
      <c r="M12" s="1603"/>
      <c r="N12" s="1594"/>
      <c r="O12" s="1589"/>
      <c r="P12" s="1590"/>
      <c r="Q12" s="1594"/>
      <c r="R12" s="1602"/>
      <c r="S12" s="1603"/>
      <c r="T12" s="1591"/>
    </row>
    <row r="13" spans="1:20" ht="39" customHeight="1" thickBot="1" x14ac:dyDescent="0.4">
      <c r="B13" s="882" t="s">
        <v>97</v>
      </c>
      <c r="C13" s="875">
        <v>0</v>
      </c>
      <c r="D13" s="876">
        <v>0</v>
      </c>
      <c r="E13" s="877">
        <v>0</v>
      </c>
      <c r="F13" s="1605">
        <v>0</v>
      </c>
      <c r="G13" s="1606">
        <v>9</v>
      </c>
      <c r="H13" s="877">
        <v>9</v>
      </c>
      <c r="I13" s="1605">
        <v>0</v>
      </c>
      <c r="J13" s="1606">
        <v>9</v>
      </c>
      <c r="K13" s="1607">
        <v>9</v>
      </c>
      <c r="L13" s="1608">
        <v>0</v>
      </c>
      <c r="M13" s="1609">
        <v>6</v>
      </c>
      <c r="N13" s="1610">
        <v>6</v>
      </c>
      <c r="O13" s="1605">
        <v>0</v>
      </c>
      <c r="P13" s="1606">
        <v>13</v>
      </c>
      <c r="Q13" s="1607">
        <v>13</v>
      </c>
      <c r="R13" s="875">
        <v>0</v>
      </c>
      <c r="S13" s="876">
        <v>37</v>
      </c>
      <c r="T13" s="878">
        <v>37</v>
      </c>
    </row>
    <row r="14" spans="1:20" ht="26.25" thickBot="1" x14ac:dyDescent="0.4">
      <c r="B14" s="1611" t="s">
        <v>8</v>
      </c>
      <c r="C14" s="1589">
        <f>SUM(C13:C13)</f>
        <v>0</v>
      </c>
      <c r="D14" s="1590">
        <v>0</v>
      </c>
      <c r="E14" s="1591">
        <v>0</v>
      </c>
      <c r="F14" s="1596">
        <v>0</v>
      </c>
      <c r="G14" s="1596">
        <v>9</v>
      </c>
      <c r="H14" s="1596">
        <v>9</v>
      </c>
      <c r="I14" s="1596">
        <v>0</v>
      </c>
      <c r="J14" s="1596">
        <v>9</v>
      </c>
      <c r="K14" s="1596">
        <v>9</v>
      </c>
      <c r="L14" s="1612">
        <v>0</v>
      </c>
      <c r="M14" s="1613">
        <v>6</v>
      </c>
      <c r="N14" s="1614">
        <v>6</v>
      </c>
      <c r="O14" s="1596">
        <v>0</v>
      </c>
      <c r="P14" s="1596">
        <v>13</v>
      </c>
      <c r="Q14" s="1615">
        <v>13</v>
      </c>
      <c r="R14" s="1589">
        <f>SUM(R13:R13)</f>
        <v>0</v>
      </c>
      <c r="S14" s="1590">
        <f>SUM(S13:S13)</f>
        <v>37</v>
      </c>
      <c r="T14" s="1591">
        <f>SUM(T13:T13)</f>
        <v>37</v>
      </c>
    </row>
    <row r="15" spans="1:20" ht="36" customHeight="1" x14ac:dyDescent="0.35">
      <c r="B15" s="1616" t="s">
        <v>25</v>
      </c>
      <c r="C15" s="1617"/>
      <c r="D15" s="1618"/>
      <c r="E15" s="1619"/>
      <c r="F15" s="1617"/>
      <c r="G15" s="1618"/>
      <c r="H15" s="1620"/>
      <c r="I15" s="1618"/>
      <c r="J15" s="1618"/>
      <c r="K15" s="1619"/>
      <c r="L15" s="1617"/>
      <c r="M15" s="1618"/>
      <c r="N15" s="1620"/>
      <c r="O15" s="1618"/>
      <c r="P15" s="1618"/>
      <c r="Q15" s="1619"/>
      <c r="R15" s="1617"/>
      <c r="S15" s="1618"/>
      <c r="T15" s="1620"/>
    </row>
    <row r="16" spans="1:20" ht="34.5" customHeight="1" thickBot="1" x14ac:dyDescent="0.4">
      <c r="B16" s="882" t="s">
        <v>97</v>
      </c>
      <c r="C16" s="847">
        <v>0</v>
      </c>
      <c r="D16" s="848">
        <v>0</v>
      </c>
      <c r="E16" s="849">
        <v>0</v>
      </c>
      <c r="F16" s="847">
        <v>0</v>
      </c>
      <c r="G16" s="848">
        <v>0</v>
      </c>
      <c r="H16" s="1621">
        <v>0</v>
      </c>
      <c r="I16" s="850">
        <v>0</v>
      </c>
      <c r="J16" s="848">
        <v>0</v>
      </c>
      <c r="K16" s="849">
        <v>0</v>
      </c>
      <c r="L16" s="847">
        <v>0</v>
      </c>
      <c r="M16" s="848">
        <v>0</v>
      </c>
      <c r="N16" s="844">
        <v>0</v>
      </c>
      <c r="O16" s="850">
        <v>0</v>
      </c>
      <c r="P16" s="848">
        <v>0</v>
      </c>
      <c r="Q16" s="849">
        <v>0</v>
      </c>
      <c r="R16" s="847">
        <v>0</v>
      </c>
      <c r="S16" s="848">
        <v>0</v>
      </c>
      <c r="T16" s="844">
        <v>0</v>
      </c>
    </row>
    <row r="17" spans="2:21" ht="30" customHeight="1" thickBot="1" x14ac:dyDescent="0.4">
      <c r="B17" s="1622" t="s">
        <v>13</v>
      </c>
      <c r="C17" s="1591">
        <f>SUM(C16:C16)</f>
        <v>0</v>
      </c>
      <c r="D17" s="1589">
        <f>SUM(D16:D16)</f>
        <v>0</v>
      </c>
      <c r="E17" s="1623">
        <f>SUM(E16:E16)</f>
        <v>0</v>
      </c>
      <c r="F17" s="1589">
        <v>0</v>
      </c>
      <c r="G17" s="1589">
        <v>0</v>
      </c>
      <c r="H17" s="1624">
        <v>0</v>
      </c>
      <c r="I17" s="1592">
        <v>0</v>
      </c>
      <c r="J17" s="1589">
        <v>0</v>
      </c>
      <c r="K17" s="1589">
        <v>0</v>
      </c>
      <c r="L17" s="1589">
        <v>0</v>
      </c>
      <c r="M17" s="1589">
        <v>0</v>
      </c>
      <c r="N17" s="1589">
        <v>0</v>
      </c>
      <c r="O17" s="1589"/>
      <c r="P17" s="1589"/>
      <c r="Q17" s="1623"/>
      <c r="R17" s="1624">
        <f>SUM(R16:R16)</f>
        <v>0</v>
      </c>
      <c r="S17" s="1589">
        <f>SUM(S16:S16)</f>
        <v>0</v>
      </c>
      <c r="T17" s="1624">
        <f>SUM(T16:T16)</f>
        <v>0</v>
      </c>
    </row>
    <row r="18" spans="2:21" ht="28.5" customHeight="1" thickBot="1" x14ac:dyDescent="0.4">
      <c r="B18" s="851" t="s">
        <v>10</v>
      </c>
      <c r="C18" s="852">
        <f t="shared" ref="C18:Q18" si="0">C14</f>
        <v>0</v>
      </c>
      <c r="D18" s="853">
        <f t="shared" si="0"/>
        <v>0</v>
      </c>
      <c r="E18" s="854">
        <f t="shared" si="0"/>
        <v>0</v>
      </c>
      <c r="F18" s="854">
        <f t="shared" si="0"/>
        <v>0</v>
      </c>
      <c r="G18" s="854">
        <f t="shared" si="0"/>
        <v>9</v>
      </c>
      <c r="H18" s="854">
        <f t="shared" si="0"/>
        <v>9</v>
      </c>
      <c r="I18" s="855">
        <f t="shared" si="0"/>
        <v>0</v>
      </c>
      <c r="J18" s="1625">
        <f t="shared" si="0"/>
        <v>9</v>
      </c>
      <c r="K18" s="1626">
        <f t="shared" si="0"/>
        <v>9</v>
      </c>
      <c r="L18" s="855">
        <f t="shared" si="0"/>
        <v>0</v>
      </c>
      <c r="M18" s="1625">
        <f t="shared" si="0"/>
        <v>6</v>
      </c>
      <c r="N18" s="1626">
        <f t="shared" si="0"/>
        <v>6</v>
      </c>
      <c r="O18" s="855">
        <f t="shared" si="0"/>
        <v>0</v>
      </c>
      <c r="P18" s="1625">
        <f t="shared" si="0"/>
        <v>13</v>
      </c>
      <c r="Q18" s="1626">
        <f t="shared" si="0"/>
        <v>13</v>
      </c>
      <c r="R18" s="852">
        <f>R14</f>
        <v>0</v>
      </c>
      <c r="S18" s="853">
        <f>S14</f>
        <v>37</v>
      </c>
      <c r="T18" s="854">
        <f>T14</f>
        <v>37</v>
      </c>
      <c r="U18" s="121"/>
    </row>
    <row r="19" spans="2:21" ht="34.5" customHeight="1" thickBot="1" x14ac:dyDescent="0.4">
      <c r="B19" s="1627" t="s">
        <v>17</v>
      </c>
      <c r="C19" s="895">
        <f>C17</f>
        <v>0</v>
      </c>
      <c r="D19" s="896">
        <f>D17</f>
        <v>0</v>
      </c>
      <c r="E19" s="897">
        <f>E17</f>
        <v>0</v>
      </c>
      <c r="F19" s="898">
        <v>0</v>
      </c>
      <c r="G19" s="896">
        <v>0</v>
      </c>
      <c r="H19" s="899">
        <v>0</v>
      </c>
      <c r="I19" s="1628">
        <v>0</v>
      </c>
      <c r="J19" s="1629">
        <v>0</v>
      </c>
      <c r="K19" s="1630">
        <v>0</v>
      </c>
      <c r="L19" s="1631">
        <v>0</v>
      </c>
      <c r="M19" s="1629">
        <v>0</v>
      </c>
      <c r="N19" s="1631">
        <v>0</v>
      </c>
      <c r="O19" s="1628">
        <v>0</v>
      </c>
      <c r="P19" s="1629">
        <v>0</v>
      </c>
      <c r="Q19" s="1631">
        <v>0</v>
      </c>
      <c r="R19" s="895">
        <f>R17</f>
        <v>0</v>
      </c>
      <c r="S19" s="896">
        <f>S17</f>
        <v>0</v>
      </c>
      <c r="T19" s="897">
        <f>T17</f>
        <v>0</v>
      </c>
    </row>
    <row r="20" spans="2:21" ht="33" customHeight="1" thickBot="1" x14ac:dyDescent="0.4">
      <c r="B20" s="1632" t="s">
        <v>18</v>
      </c>
      <c r="C20" s="900">
        <f t="shared" ref="C20:Q20" si="1">SUM(C18:C19)</f>
        <v>0</v>
      </c>
      <c r="D20" s="901">
        <f t="shared" si="1"/>
        <v>0</v>
      </c>
      <c r="E20" s="902">
        <f t="shared" si="1"/>
        <v>0</v>
      </c>
      <c r="F20" s="902">
        <f t="shared" si="1"/>
        <v>0</v>
      </c>
      <c r="G20" s="902">
        <f t="shared" si="1"/>
        <v>9</v>
      </c>
      <c r="H20" s="902">
        <f t="shared" si="1"/>
        <v>9</v>
      </c>
      <c r="I20" s="903">
        <f t="shared" si="1"/>
        <v>0</v>
      </c>
      <c r="J20" s="1633">
        <f t="shared" si="1"/>
        <v>9</v>
      </c>
      <c r="K20" s="1634">
        <f t="shared" si="1"/>
        <v>9</v>
      </c>
      <c r="L20" s="903">
        <f t="shared" si="1"/>
        <v>0</v>
      </c>
      <c r="M20" s="1633">
        <f t="shared" si="1"/>
        <v>6</v>
      </c>
      <c r="N20" s="1634">
        <f t="shared" si="1"/>
        <v>6</v>
      </c>
      <c r="O20" s="903">
        <f t="shared" si="1"/>
        <v>0</v>
      </c>
      <c r="P20" s="1633">
        <f t="shared" si="1"/>
        <v>13</v>
      </c>
      <c r="Q20" s="1634">
        <f t="shared" si="1"/>
        <v>13</v>
      </c>
      <c r="R20" s="900">
        <f>SUM(R18:R19)</f>
        <v>0</v>
      </c>
      <c r="S20" s="901">
        <f>SUM(S18:S19)</f>
        <v>37</v>
      </c>
      <c r="T20" s="902">
        <f>SUM(T18:T19)</f>
        <v>37</v>
      </c>
    </row>
    <row r="21" spans="2:21" x14ac:dyDescent="0.35">
      <c r="B21" s="44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</row>
    <row r="22" spans="2:21" x14ac:dyDescent="0.35">
      <c r="B22" s="44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spans="2:21" x14ac:dyDescent="0.35">
      <c r="B23" s="4088"/>
      <c r="C23" s="4088"/>
      <c r="D23" s="4088"/>
      <c r="E23" s="4088"/>
      <c r="F23" s="4088"/>
      <c r="G23" s="4088"/>
      <c r="H23" s="4088"/>
      <c r="I23" s="4088"/>
      <c r="J23" s="4088"/>
      <c r="K23" s="4088"/>
      <c r="L23" s="4088"/>
      <c r="M23" s="4088"/>
      <c r="N23" s="4088"/>
      <c r="O23" s="4088"/>
      <c r="P23" s="4088"/>
      <c r="Q23" s="4088"/>
      <c r="R23" s="4088"/>
      <c r="S23" s="4088"/>
      <c r="T23" s="4088"/>
    </row>
    <row r="24" spans="2:21" x14ac:dyDescent="0.35">
      <c r="B24" s="44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</row>
    <row r="26" spans="2:21" x14ac:dyDescent="0.35">
      <c r="B26" s="121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</row>
    <row r="27" spans="2:2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C4" zoomScale="45" zoomScaleNormal="45" workbookViewId="0">
      <selection activeCell="J47" sqref="J47"/>
    </sheetView>
  </sheetViews>
  <sheetFormatPr defaultRowHeight="25.5" x14ac:dyDescent="0.35"/>
  <cols>
    <col min="1" max="1" width="3" style="431" customWidth="1"/>
    <col min="2" max="2" width="92.140625" style="431" customWidth="1"/>
    <col min="3" max="3" width="17.140625" style="431" customWidth="1"/>
    <col min="4" max="4" width="18" style="431" customWidth="1"/>
    <col min="5" max="5" width="15.7109375" style="431" customWidth="1"/>
    <col min="6" max="6" width="16" style="431" customWidth="1"/>
    <col min="7" max="20" width="15.7109375" style="431" customWidth="1"/>
    <col min="21" max="21" width="14.28515625" style="431" customWidth="1"/>
    <col min="22" max="22" width="10.5703125" style="431" bestFit="1" customWidth="1"/>
    <col min="23" max="23" width="9.28515625" style="431" bestFit="1" customWidth="1"/>
    <col min="24" max="256" width="9.140625" style="431"/>
    <col min="257" max="257" width="3" style="431" customWidth="1"/>
    <col min="258" max="258" width="92.140625" style="431" customWidth="1"/>
    <col min="259" max="259" width="17.140625" style="431" customWidth="1"/>
    <col min="260" max="260" width="18" style="431" customWidth="1"/>
    <col min="261" max="261" width="15.7109375" style="431" customWidth="1"/>
    <col min="262" max="262" width="16" style="431" customWidth="1"/>
    <col min="263" max="276" width="15.7109375" style="431" customWidth="1"/>
    <col min="277" max="277" width="14.28515625" style="431" customWidth="1"/>
    <col min="278" max="278" width="10.5703125" style="431" bestFit="1" customWidth="1"/>
    <col min="279" max="279" width="9.28515625" style="431" bestFit="1" customWidth="1"/>
    <col min="280" max="512" width="9.140625" style="431"/>
    <col min="513" max="513" width="3" style="431" customWidth="1"/>
    <col min="514" max="514" width="92.140625" style="431" customWidth="1"/>
    <col min="515" max="515" width="17.140625" style="431" customWidth="1"/>
    <col min="516" max="516" width="18" style="431" customWidth="1"/>
    <col min="517" max="517" width="15.7109375" style="431" customWidth="1"/>
    <col min="518" max="518" width="16" style="431" customWidth="1"/>
    <col min="519" max="532" width="15.7109375" style="431" customWidth="1"/>
    <col min="533" max="533" width="14.28515625" style="431" customWidth="1"/>
    <col min="534" max="534" width="10.5703125" style="431" bestFit="1" customWidth="1"/>
    <col min="535" max="535" width="9.28515625" style="431" bestFit="1" customWidth="1"/>
    <col min="536" max="768" width="9.140625" style="431"/>
    <col min="769" max="769" width="3" style="431" customWidth="1"/>
    <col min="770" max="770" width="92.140625" style="431" customWidth="1"/>
    <col min="771" max="771" width="17.140625" style="431" customWidth="1"/>
    <col min="772" max="772" width="18" style="431" customWidth="1"/>
    <col min="773" max="773" width="15.7109375" style="431" customWidth="1"/>
    <col min="774" max="774" width="16" style="431" customWidth="1"/>
    <col min="775" max="788" width="15.7109375" style="431" customWidth="1"/>
    <col min="789" max="789" width="14.28515625" style="431" customWidth="1"/>
    <col min="790" max="790" width="10.5703125" style="431" bestFit="1" customWidth="1"/>
    <col min="791" max="791" width="9.28515625" style="431" bestFit="1" customWidth="1"/>
    <col min="792" max="1024" width="9.140625" style="431"/>
    <col min="1025" max="1025" width="3" style="431" customWidth="1"/>
    <col min="1026" max="1026" width="92.140625" style="431" customWidth="1"/>
    <col min="1027" max="1027" width="17.140625" style="431" customWidth="1"/>
    <col min="1028" max="1028" width="18" style="431" customWidth="1"/>
    <col min="1029" max="1029" width="15.7109375" style="431" customWidth="1"/>
    <col min="1030" max="1030" width="16" style="431" customWidth="1"/>
    <col min="1031" max="1044" width="15.7109375" style="431" customWidth="1"/>
    <col min="1045" max="1045" width="14.28515625" style="431" customWidth="1"/>
    <col min="1046" max="1046" width="10.5703125" style="431" bestFit="1" customWidth="1"/>
    <col min="1047" max="1047" width="9.28515625" style="431" bestFit="1" customWidth="1"/>
    <col min="1048" max="1280" width="9.140625" style="431"/>
    <col min="1281" max="1281" width="3" style="431" customWidth="1"/>
    <col min="1282" max="1282" width="92.140625" style="431" customWidth="1"/>
    <col min="1283" max="1283" width="17.140625" style="431" customWidth="1"/>
    <col min="1284" max="1284" width="18" style="431" customWidth="1"/>
    <col min="1285" max="1285" width="15.7109375" style="431" customWidth="1"/>
    <col min="1286" max="1286" width="16" style="431" customWidth="1"/>
    <col min="1287" max="1300" width="15.7109375" style="431" customWidth="1"/>
    <col min="1301" max="1301" width="14.28515625" style="431" customWidth="1"/>
    <col min="1302" max="1302" width="10.5703125" style="431" bestFit="1" customWidth="1"/>
    <col min="1303" max="1303" width="9.28515625" style="431" bestFit="1" customWidth="1"/>
    <col min="1304" max="1536" width="9.140625" style="431"/>
    <col min="1537" max="1537" width="3" style="431" customWidth="1"/>
    <col min="1538" max="1538" width="92.140625" style="431" customWidth="1"/>
    <col min="1539" max="1539" width="17.140625" style="431" customWidth="1"/>
    <col min="1540" max="1540" width="18" style="431" customWidth="1"/>
    <col min="1541" max="1541" width="15.7109375" style="431" customWidth="1"/>
    <col min="1542" max="1542" width="16" style="431" customWidth="1"/>
    <col min="1543" max="1556" width="15.7109375" style="431" customWidth="1"/>
    <col min="1557" max="1557" width="14.28515625" style="431" customWidth="1"/>
    <col min="1558" max="1558" width="10.5703125" style="431" bestFit="1" customWidth="1"/>
    <col min="1559" max="1559" width="9.28515625" style="431" bestFit="1" customWidth="1"/>
    <col min="1560" max="1792" width="9.140625" style="431"/>
    <col min="1793" max="1793" width="3" style="431" customWidth="1"/>
    <col min="1794" max="1794" width="92.140625" style="431" customWidth="1"/>
    <col min="1795" max="1795" width="17.140625" style="431" customWidth="1"/>
    <col min="1796" max="1796" width="18" style="431" customWidth="1"/>
    <col min="1797" max="1797" width="15.7109375" style="431" customWidth="1"/>
    <col min="1798" max="1798" width="16" style="431" customWidth="1"/>
    <col min="1799" max="1812" width="15.7109375" style="431" customWidth="1"/>
    <col min="1813" max="1813" width="14.28515625" style="431" customWidth="1"/>
    <col min="1814" max="1814" width="10.5703125" style="431" bestFit="1" customWidth="1"/>
    <col min="1815" max="1815" width="9.28515625" style="431" bestFit="1" customWidth="1"/>
    <col min="1816" max="2048" width="9.140625" style="431"/>
    <col min="2049" max="2049" width="3" style="431" customWidth="1"/>
    <col min="2050" max="2050" width="92.140625" style="431" customWidth="1"/>
    <col min="2051" max="2051" width="17.140625" style="431" customWidth="1"/>
    <col min="2052" max="2052" width="18" style="431" customWidth="1"/>
    <col min="2053" max="2053" width="15.7109375" style="431" customWidth="1"/>
    <col min="2054" max="2054" width="16" style="431" customWidth="1"/>
    <col min="2055" max="2068" width="15.7109375" style="431" customWidth="1"/>
    <col min="2069" max="2069" width="14.28515625" style="431" customWidth="1"/>
    <col min="2070" max="2070" width="10.5703125" style="431" bestFit="1" customWidth="1"/>
    <col min="2071" max="2071" width="9.28515625" style="431" bestFit="1" customWidth="1"/>
    <col min="2072" max="2304" width="9.140625" style="431"/>
    <col min="2305" max="2305" width="3" style="431" customWidth="1"/>
    <col min="2306" max="2306" width="92.140625" style="431" customWidth="1"/>
    <col min="2307" max="2307" width="17.140625" style="431" customWidth="1"/>
    <col min="2308" max="2308" width="18" style="431" customWidth="1"/>
    <col min="2309" max="2309" width="15.7109375" style="431" customWidth="1"/>
    <col min="2310" max="2310" width="16" style="431" customWidth="1"/>
    <col min="2311" max="2324" width="15.7109375" style="431" customWidth="1"/>
    <col min="2325" max="2325" width="14.28515625" style="431" customWidth="1"/>
    <col min="2326" max="2326" width="10.5703125" style="431" bestFit="1" customWidth="1"/>
    <col min="2327" max="2327" width="9.28515625" style="431" bestFit="1" customWidth="1"/>
    <col min="2328" max="2560" width="9.140625" style="431"/>
    <col min="2561" max="2561" width="3" style="431" customWidth="1"/>
    <col min="2562" max="2562" width="92.140625" style="431" customWidth="1"/>
    <col min="2563" max="2563" width="17.140625" style="431" customWidth="1"/>
    <col min="2564" max="2564" width="18" style="431" customWidth="1"/>
    <col min="2565" max="2565" width="15.7109375" style="431" customWidth="1"/>
    <col min="2566" max="2566" width="16" style="431" customWidth="1"/>
    <col min="2567" max="2580" width="15.7109375" style="431" customWidth="1"/>
    <col min="2581" max="2581" width="14.28515625" style="431" customWidth="1"/>
    <col min="2582" max="2582" width="10.5703125" style="431" bestFit="1" customWidth="1"/>
    <col min="2583" max="2583" width="9.28515625" style="431" bestFit="1" customWidth="1"/>
    <col min="2584" max="2816" width="9.140625" style="431"/>
    <col min="2817" max="2817" width="3" style="431" customWidth="1"/>
    <col min="2818" max="2818" width="92.140625" style="431" customWidth="1"/>
    <col min="2819" max="2819" width="17.140625" style="431" customWidth="1"/>
    <col min="2820" max="2820" width="18" style="431" customWidth="1"/>
    <col min="2821" max="2821" width="15.7109375" style="431" customWidth="1"/>
    <col min="2822" max="2822" width="16" style="431" customWidth="1"/>
    <col min="2823" max="2836" width="15.7109375" style="431" customWidth="1"/>
    <col min="2837" max="2837" width="14.28515625" style="431" customWidth="1"/>
    <col min="2838" max="2838" width="10.5703125" style="431" bestFit="1" customWidth="1"/>
    <col min="2839" max="2839" width="9.28515625" style="431" bestFit="1" customWidth="1"/>
    <col min="2840" max="3072" width="9.140625" style="431"/>
    <col min="3073" max="3073" width="3" style="431" customWidth="1"/>
    <col min="3074" max="3074" width="92.140625" style="431" customWidth="1"/>
    <col min="3075" max="3075" width="17.140625" style="431" customWidth="1"/>
    <col min="3076" max="3076" width="18" style="431" customWidth="1"/>
    <col min="3077" max="3077" width="15.7109375" style="431" customWidth="1"/>
    <col min="3078" max="3078" width="16" style="431" customWidth="1"/>
    <col min="3079" max="3092" width="15.7109375" style="431" customWidth="1"/>
    <col min="3093" max="3093" width="14.28515625" style="431" customWidth="1"/>
    <col min="3094" max="3094" width="10.5703125" style="431" bestFit="1" customWidth="1"/>
    <col min="3095" max="3095" width="9.28515625" style="431" bestFit="1" customWidth="1"/>
    <col min="3096" max="3328" width="9.140625" style="431"/>
    <col min="3329" max="3329" width="3" style="431" customWidth="1"/>
    <col min="3330" max="3330" width="92.140625" style="431" customWidth="1"/>
    <col min="3331" max="3331" width="17.140625" style="431" customWidth="1"/>
    <col min="3332" max="3332" width="18" style="431" customWidth="1"/>
    <col min="3333" max="3333" width="15.7109375" style="431" customWidth="1"/>
    <col min="3334" max="3334" width="16" style="431" customWidth="1"/>
    <col min="3335" max="3348" width="15.7109375" style="431" customWidth="1"/>
    <col min="3349" max="3349" width="14.28515625" style="431" customWidth="1"/>
    <col min="3350" max="3350" width="10.5703125" style="431" bestFit="1" customWidth="1"/>
    <col min="3351" max="3351" width="9.28515625" style="431" bestFit="1" customWidth="1"/>
    <col min="3352" max="3584" width="9.140625" style="431"/>
    <col min="3585" max="3585" width="3" style="431" customWidth="1"/>
    <col min="3586" max="3586" width="92.140625" style="431" customWidth="1"/>
    <col min="3587" max="3587" width="17.140625" style="431" customWidth="1"/>
    <col min="3588" max="3588" width="18" style="431" customWidth="1"/>
    <col min="3589" max="3589" width="15.7109375" style="431" customWidth="1"/>
    <col min="3590" max="3590" width="16" style="431" customWidth="1"/>
    <col min="3591" max="3604" width="15.7109375" style="431" customWidth="1"/>
    <col min="3605" max="3605" width="14.28515625" style="431" customWidth="1"/>
    <col min="3606" max="3606" width="10.5703125" style="431" bestFit="1" customWidth="1"/>
    <col min="3607" max="3607" width="9.28515625" style="431" bestFit="1" customWidth="1"/>
    <col min="3608" max="3840" width="9.140625" style="431"/>
    <col min="3841" max="3841" width="3" style="431" customWidth="1"/>
    <col min="3842" max="3842" width="92.140625" style="431" customWidth="1"/>
    <col min="3843" max="3843" width="17.140625" style="431" customWidth="1"/>
    <col min="3844" max="3844" width="18" style="431" customWidth="1"/>
    <col min="3845" max="3845" width="15.7109375" style="431" customWidth="1"/>
    <col min="3846" max="3846" width="16" style="431" customWidth="1"/>
    <col min="3847" max="3860" width="15.7109375" style="431" customWidth="1"/>
    <col min="3861" max="3861" width="14.28515625" style="431" customWidth="1"/>
    <col min="3862" max="3862" width="10.5703125" style="431" bestFit="1" customWidth="1"/>
    <col min="3863" max="3863" width="9.28515625" style="431" bestFit="1" customWidth="1"/>
    <col min="3864" max="4096" width="9.140625" style="431"/>
    <col min="4097" max="4097" width="3" style="431" customWidth="1"/>
    <col min="4098" max="4098" width="92.140625" style="431" customWidth="1"/>
    <col min="4099" max="4099" width="17.140625" style="431" customWidth="1"/>
    <col min="4100" max="4100" width="18" style="431" customWidth="1"/>
    <col min="4101" max="4101" width="15.7109375" style="431" customWidth="1"/>
    <col min="4102" max="4102" width="16" style="431" customWidth="1"/>
    <col min="4103" max="4116" width="15.7109375" style="431" customWidth="1"/>
    <col min="4117" max="4117" width="14.28515625" style="431" customWidth="1"/>
    <col min="4118" max="4118" width="10.5703125" style="431" bestFit="1" customWidth="1"/>
    <col min="4119" max="4119" width="9.28515625" style="431" bestFit="1" customWidth="1"/>
    <col min="4120" max="4352" width="9.140625" style="431"/>
    <col min="4353" max="4353" width="3" style="431" customWidth="1"/>
    <col min="4354" max="4354" width="92.140625" style="431" customWidth="1"/>
    <col min="4355" max="4355" width="17.140625" style="431" customWidth="1"/>
    <col min="4356" max="4356" width="18" style="431" customWidth="1"/>
    <col min="4357" max="4357" width="15.7109375" style="431" customWidth="1"/>
    <col min="4358" max="4358" width="16" style="431" customWidth="1"/>
    <col min="4359" max="4372" width="15.7109375" style="431" customWidth="1"/>
    <col min="4373" max="4373" width="14.28515625" style="431" customWidth="1"/>
    <col min="4374" max="4374" width="10.5703125" style="431" bestFit="1" customWidth="1"/>
    <col min="4375" max="4375" width="9.28515625" style="431" bestFit="1" customWidth="1"/>
    <col min="4376" max="4608" width="9.140625" style="431"/>
    <col min="4609" max="4609" width="3" style="431" customWidth="1"/>
    <col min="4610" max="4610" width="92.140625" style="431" customWidth="1"/>
    <col min="4611" max="4611" width="17.140625" style="431" customWidth="1"/>
    <col min="4612" max="4612" width="18" style="431" customWidth="1"/>
    <col min="4613" max="4613" width="15.7109375" style="431" customWidth="1"/>
    <col min="4614" max="4614" width="16" style="431" customWidth="1"/>
    <col min="4615" max="4628" width="15.7109375" style="431" customWidth="1"/>
    <col min="4629" max="4629" width="14.28515625" style="431" customWidth="1"/>
    <col min="4630" max="4630" width="10.5703125" style="431" bestFit="1" customWidth="1"/>
    <col min="4631" max="4631" width="9.28515625" style="431" bestFit="1" customWidth="1"/>
    <col min="4632" max="4864" width="9.140625" style="431"/>
    <col min="4865" max="4865" width="3" style="431" customWidth="1"/>
    <col min="4866" max="4866" width="92.140625" style="431" customWidth="1"/>
    <col min="4867" max="4867" width="17.140625" style="431" customWidth="1"/>
    <col min="4868" max="4868" width="18" style="431" customWidth="1"/>
    <col min="4869" max="4869" width="15.7109375" style="431" customWidth="1"/>
    <col min="4870" max="4870" width="16" style="431" customWidth="1"/>
    <col min="4871" max="4884" width="15.7109375" style="431" customWidth="1"/>
    <col min="4885" max="4885" width="14.28515625" style="431" customWidth="1"/>
    <col min="4886" max="4886" width="10.5703125" style="431" bestFit="1" customWidth="1"/>
    <col min="4887" max="4887" width="9.28515625" style="431" bestFit="1" customWidth="1"/>
    <col min="4888" max="5120" width="9.140625" style="431"/>
    <col min="5121" max="5121" width="3" style="431" customWidth="1"/>
    <col min="5122" max="5122" width="92.140625" style="431" customWidth="1"/>
    <col min="5123" max="5123" width="17.140625" style="431" customWidth="1"/>
    <col min="5124" max="5124" width="18" style="431" customWidth="1"/>
    <col min="5125" max="5125" width="15.7109375" style="431" customWidth="1"/>
    <col min="5126" max="5126" width="16" style="431" customWidth="1"/>
    <col min="5127" max="5140" width="15.7109375" style="431" customWidth="1"/>
    <col min="5141" max="5141" width="14.28515625" style="431" customWidth="1"/>
    <col min="5142" max="5142" width="10.5703125" style="431" bestFit="1" customWidth="1"/>
    <col min="5143" max="5143" width="9.28515625" style="431" bestFit="1" customWidth="1"/>
    <col min="5144" max="5376" width="9.140625" style="431"/>
    <col min="5377" max="5377" width="3" style="431" customWidth="1"/>
    <col min="5378" max="5378" width="92.140625" style="431" customWidth="1"/>
    <col min="5379" max="5379" width="17.140625" style="431" customWidth="1"/>
    <col min="5380" max="5380" width="18" style="431" customWidth="1"/>
    <col min="5381" max="5381" width="15.7109375" style="431" customWidth="1"/>
    <col min="5382" max="5382" width="16" style="431" customWidth="1"/>
    <col min="5383" max="5396" width="15.7109375" style="431" customWidth="1"/>
    <col min="5397" max="5397" width="14.28515625" style="431" customWidth="1"/>
    <col min="5398" max="5398" width="10.5703125" style="431" bestFit="1" customWidth="1"/>
    <col min="5399" max="5399" width="9.28515625" style="431" bestFit="1" customWidth="1"/>
    <col min="5400" max="5632" width="9.140625" style="431"/>
    <col min="5633" max="5633" width="3" style="431" customWidth="1"/>
    <col min="5634" max="5634" width="92.140625" style="431" customWidth="1"/>
    <col min="5635" max="5635" width="17.140625" style="431" customWidth="1"/>
    <col min="5636" max="5636" width="18" style="431" customWidth="1"/>
    <col min="5637" max="5637" width="15.7109375" style="431" customWidth="1"/>
    <col min="5638" max="5638" width="16" style="431" customWidth="1"/>
    <col min="5639" max="5652" width="15.7109375" style="431" customWidth="1"/>
    <col min="5653" max="5653" width="14.28515625" style="431" customWidth="1"/>
    <col min="5654" max="5654" width="10.5703125" style="431" bestFit="1" customWidth="1"/>
    <col min="5655" max="5655" width="9.28515625" style="431" bestFit="1" customWidth="1"/>
    <col min="5656" max="5888" width="9.140625" style="431"/>
    <col min="5889" max="5889" width="3" style="431" customWidth="1"/>
    <col min="5890" max="5890" width="92.140625" style="431" customWidth="1"/>
    <col min="5891" max="5891" width="17.140625" style="431" customWidth="1"/>
    <col min="5892" max="5892" width="18" style="431" customWidth="1"/>
    <col min="5893" max="5893" width="15.7109375" style="431" customWidth="1"/>
    <col min="5894" max="5894" width="16" style="431" customWidth="1"/>
    <col min="5895" max="5908" width="15.7109375" style="431" customWidth="1"/>
    <col min="5909" max="5909" width="14.28515625" style="431" customWidth="1"/>
    <col min="5910" max="5910" width="10.5703125" style="431" bestFit="1" customWidth="1"/>
    <col min="5911" max="5911" width="9.28515625" style="431" bestFit="1" customWidth="1"/>
    <col min="5912" max="6144" width="9.140625" style="431"/>
    <col min="6145" max="6145" width="3" style="431" customWidth="1"/>
    <col min="6146" max="6146" width="92.140625" style="431" customWidth="1"/>
    <col min="6147" max="6147" width="17.140625" style="431" customWidth="1"/>
    <col min="6148" max="6148" width="18" style="431" customWidth="1"/>
    <col min="6149" max="6149" width="15.7109375" style="431" customWidth="1"/>
    <col min="6150" max="6150" width="16" style="431" customWidth="1"/>
    <col min="6151" max="6164" width="15.7109375" style="431" customWidth="1"/>
    <col min="6165" max="6165" width="14.28515625" style="431" customWidth="1"/>
    <col min="6166" max="6166" width="10.5703125" style="431" bestFit="1" customWidth="1"/>
    <col min="6167" max="6167" width="9.28515625" style="431" bestFit="1" customWidth="1"/>
    <col min="6168" max="6400" width="9.140625" style="431"/>
    <col min="6401" max="6401" width="3" style="431" customWidth="1"/>
    <col min="6402" max="6402" width="92.140625" style="431" customWidth="1"/>
    <col min="6403" max="6403" width="17.140625" style="431" customWidth="1"/>
    <col min="6404" max="6404" width="18" style="431" customWidth="1"/>
    <col min="6405" max="6405" width="15.7109375" style="431" customWidth="1"/>
    <col min="6406" max="6406" width="16" style="431" customWidth="1"/>
    <col min="6407" max="6420" width="15.7109375" style="431" customWidth="1"/>
    <col min="6421" max="6421" width="14.28515625" style="431" customWidth="1"/>
    <col min="6422" max="6422" width="10.5703125" style="431" bestFit="1" customWidth="1"/>
    <col min="6423" max="6423" width="9.28515625" style="431" bestFit="1" customWidth="1"/>
    <col min="6424" max="6656" width="9.140625" style="431"/>
    <col min="6657" max="6657" width="3" style="431" customWidth="1"/>
    <col min="6658" max="6658" width="92.140625" style="431" customWidth="1"/>
    <col min="6659" max="6659" width="17.140625" style="431" customWidth="1"/>
    <col min="6660" max="6660" width="18" style="431" customWidth="1"/>
    <col min="6661" max="6661" width="15.7109375" style="431" customWidth="1"/>
    <col min="6662" max="6662" width="16" style="431" customWidth="1"/>
    <col min="6663" max="6676" width="15.7109375" style="431" customWidth="1"/>
    <col min="6677" max="6677" width="14.28515625" style="431" customWidth="1"/>
    <col min="6678" max="6678" width="10.5703125" style="431" bestFit="1" customWidth="1"/>
    <col min="6679" max="6679" width="9.28515625" style="431" bestFit="1" customWidth="1"/>
    <col min="6680" max="6912" width="9.140625" style="431"/>
    <col min="6913" max="6913" width="3" style="431" customWidth="1"/>
    <col min="6914" max="6914" width="92.140625" style="431" customWidth="1"/>
    <col min="6915" max="6915" width="17.140625" style="431" customWidth="1"/>
    <col min="6916" max="6916" width="18" style="431" customWidth="1"/>
    <col min="6917" max="6917" width="15.7109375" style="431" customWidth="1"/>
    <col min="6918" max="6918" width="16" style="431" customWidth="1"/>
    <col min="6919" max="6932" width="15.7109375" style="431" customWidth="1"/>
    <col min="6933" max="6933" width="14.28515625" style="431" customWidth="1"/>
    <col min="6934" max="6934" width="10.5703125" style="431" bestFit="1" customWidth="1"/>
    <col min="6935" max="6935" width="9.28515625" style="431" bestFit="1" customWidth="1"/>
    <col min="6936" max="7168" width="9.140625" style="431"/>
    <col min="7169" max="7169" width="3" style="431" customWidth="1"/>
    <col min="7170" max="7170" width="92.140625" style="431" customWidth="1"/>
    <col min="7171" max="7171" width="17.140625" style="431" customWidth="1"/>
    <col min="7172" max="7172" width="18" style="431" customWidth="1"/>
    <col min="7173" max="7173" width="15.7109375" style="431" customWidth="1"/>
    <col min="7174" max="7174" width="16" style="431" customWidth="1"/>
    <col min="7175" max="7188" width="15.7109375" style="431" customWidth="1"/>
    <col min="7189" max="7189" width="14.28515625" style="431" customWidth="1"/>
    <col min="7190" max="7190" width="10.5703125" style="431" bestFit="1" customWidth="1"/>
    <col min="7191" max="7191" width="9.28515625" style="431" bestFit="1" customWidth="1"/>
    <col min="7192" max="7424" width="9.140625" style="431"/>
    <col min="7425" max="7425" width="3" style="431" customWidth="1"/>
    <col min="7426" max="7426" width="92.140625" style="431" customWidth="1"/>
    <col min="7427" max="7427" width="17.140625" style="431" customWidth="1"/>
    <col min="7428" max="7428" width="18" style="431" customWidth="1"/>
    <col min="7429" max="7429" width="15.7109375" style="431" customWidth="1"/>
    <col min="7430" max="7430" width="16" style="431" customWidth="1"/>
    <col min="7431" max="7444" width="15.7109375" style="431" customWidth="1"/>
    <col min="7445" max="7445" width="14.28515625" style="431" customWidth="1"/>
    <col min="7446" max="7446" width="10.5703125" style="431" bestFit="1" customWidth="1"/>
    <col min="7447" max="7447" width="9.28515625" style="431" bestFit="1" customWidth="1"/>
    <col min="7448" max="7680" width="9.140625" style="431"/>
    <col min="7681" max="7681" width="3" style="431" customWidth="1"/>
    <col min="7682" max="7682" width="92.140625" style="431" customWidth="1"/>
    <col min="7683" max="7683" width="17.140625" style="431" customWidth="1"/>
    <col min="7684" max="7684" width="18" style="431" customWidth="1"/>
    <col min="7685" max="7685" width="15.7109375" style="431" customWidth="1"/>
    <col min="7686" max="7686" width="16" style="431" customWidth="1"/>
    <col min="7687" max="7700" width="15.7109375" style="431" customWidth="1"/>
    <col min="7701" max="7701" width="14.28515625" style="431" customWidth="1"/>
    <col min="7702" max="7702" width="10.5703125" style="431" bestFit="1" customWidth="1"/>
    <col min="7703" max="7703" width="9.28515625" style="431" bestFit="1" customWidth="1"/>
    <col min="7704" max="7936" width="9.140625" style="431"/>
    <col min="7937" max="7937" width="3" style="431" customWidth="1"/>
    <col min="7938" max="7938" width="92.140625" style="431" customWidth="1"/>
    <col min="7939" max="7939" width="17.140625" style="431" customWidth="1"/>
    <col min="7940" max="7940" width="18" style="431" customWidth="1"/>
    <col min="7941" max="7941" width="15.7109375" style="431" customWidth="1"/>
    <col min="7942" max="7942" width="16" style="431" customWidth="1"/>
    <col min="7943" max="7956" width="15.7109375" style="431" customWidth="1"/>
    <col min="7957" max="7957" width="14.28515625" style="431" customWidth="1"/>
    <col min="7958" max="7958" width="10.5703125" style="431" bestFit="1" customWidth="1"/>
    <col min="7959" max="7959" width="9.28515625" style="431" bestFit="1" customWidth="1"/>
    <col min="7960" max="8192" width="9.140625" style="431"/>
    <col min="8193" max="8193" width="3" style="431" customWidth="1"/>
    <col min="8194" max="8194" width="92.140625" style="431" customWidth="1"/>
    <col min="8195" max="8195" width="17.140625" style="431" customWidth="1"/>
    <col min="8196" max="8196" width="18" style="431" customWidth="1"/>
    <col min="8197" max="8197" width="15.7109375" style="431" customWidth="1"/>
    <col min="8198" max="8198" width="16" style="431" customWidth="1"/>
    <col min="8199" max="8212" width="15.7109375" style="431" customWidth="1"/>
    <col min="8213" max="8213" width="14.28515625" style="431" customWidth="1"/>
    <col min="8214" max="8214" width="10.5703125" style="431" bestFit="1" customWidth="1"/>
    <col min="8215" max="8215" width="9.28515625" style="431" bestFit="1" customWidth="1"/>
    <col min="8216" max="8448" width="9.140625" style="431"/>
    <col min="8449" max="8449" width="3" style="431" customWidth="1"/>
    <col min="8450" max="8450" width="92.140625" style="431" customWidth="1"/>
    <col min="8451" max="8451" width="17.140625" style="431" customWidth="1"/>
    <col min="8452" max="8452" width="18" style="431" customWidth="1"/>
    <col min="8453" max="8453" width="15.7109375" style="431" customWidth="1"/>
    <col min="8454" max="8454" width="16" style="431" customWidth="1"/>
    <col min="8455" max="8468" width="15.7109375" style="431" customWidth="1"/>
    <col min="8469" max="8469" width="14.28515625" style="431" customWidth="1"/>
    <col min="8470" max="8470" width="10.5703125" style="431" bestFit="1" customWidth="1"/>
    <col min="8471" max="8471" width="9.28515625" style="431" bestFit="1" customWidth="1"/>
    <col min="8472" max="8704" width="9.140625" style="431"/>
    <col min="8705" max="8705" width="3" style="431" customWidth="1"/>
    <col min="8706" max="8706" width="92.140625" style="431" customWidth="1"/>
    <col min="8707" max="8707" width="17.140625" style="431" customWidth="1"/>
    <col min="8708" max="8708" width="18" style="431" customWidth="1"/>
    <col min="8709" max="8709" width="15.7109375" style="431" customWidth="1"/>
    <col min="8710" max="8710" width="16" style="431" customWidth="1"/>
    <col min="8711" max="8724" width="15.7109375" style="431" customWidth="1"/>
    <col min="8725" max="8725" width="14.28515625" style="431" customWidth="1"/>
    <col min="8726" max="8726" width="10.5703125" style="431" bestFit="1" customWidth="1"/>
    <col min="8727" max="8727" width="9.28515625" style="431" bestFit="1" customWidth="1"/>
    <col min="8728" max="8960" width="9.140625" style="431"/>
    <col min="8961" max="8961" width="3" style="431" customWidth="1"/>
    <col min="8962" max="8962" width="92.140625" style="431" customWidth="1"/>
    <col min="8963" max="8963" width="17.140625" style="431" customWidth="1"/>
    <col min="8964" max="8964" width="18" style="431" customWidth="1"/>
    <col min="8965" max="8965" width="15.7109375" style="431" customWidth="1"/>
    <col min="8966" max="8966" width="16" style="431" customWidth="1"/>
    <col min="8967" max="8980" width="15.7109375" style="431" customWidth="1"/>
    <col min="8981" max="8981" width="14.28515625" style="431" customWidth="1"/>
    <col min="8982" max="8982" width="10.5703125" style="431" bestFit="1" customWidth="1"/>
    <col min="8983" max="8983" width="9.28515625" style="431" bestFit="1" customWidth="1"/>
    <col min="8984" max="9216" width="9.140625" style="431"/>
    <col min="9217" max="9217" width="3" style="431" customWidth="1"/>
    <col min="9218" max="9218" width="92.140625" style="431" customWidth="1"/>
    <col min="9219" max="9219" width="17.140625" style="431" customWidth="1"/>
    <col min="9220" max="9220" width="18" style="431" customWidth="1"/>
    <col min="9221" max="9221" width="15.7109375" style="431" customWidth="1"/>
    <col min="9222" max="9222" width="16" style="431" customWidth="1"/>
    <col min="9223" max="9236" width="15.7109375" style="431" customWidth="1"/>
    <col min="9237" max="9237" width="14.28515625" style="431" customWidth="1"/>
    <col min="9238" max="9238" width="10.5703125" style="431" bestFit="1" customWidth="1"/>
    <col min="9239" max="9239" width="9.28515625" style="431" bestFit="1" customWidth="1"/>
    <col min="9240" max="9472" width="9.140625" style="431"/>
    <col min="9473" max="9473" width="3" style="431" customWidth="1"/>
    <col min="9474" max="9474" width="92.140625" style="431" customWidth="1"/>
    <col min="9475" max="9475" width="17.140625" style="431" customWidth="1"/>
    <col min="9476" max="9476" width="18" style="431" customWidth="1"/>
    <col min="9477" max="9477" width="15.7109375" style="431" customWidth="1"/>
    <col min="9478" max="9478" width="16" style="431" customWidth="1"/>
    <col min="9479" max="9492" width="15.7109375" style="431" customWidth="1"/>
    <col min="9493" max="9493" width="14.28515625" style="431" customWidth="1"/>
    <col min="9494" max="9494" width="10.5703125" style="431" bestFit="1" customWidth="1"/>
    <col min="9495" max="9495" width="9.28515625" style="431" bestFit="1" customWidth="1"/>
    <col min="9496" max="9728" width="9.140625" style="431"/>
    <col min="9729" max="9729" width="3" style="431" customWidth="1"/>
    <col min="9730" max="9730" width="92.140625" style="431" customWidth="1"/>
    <col min="9731" max="9731" width="17.140625" style="431" customWidth="1"/>
    <col min="9732" max="9732" width="18" style="431" customWidth="1"/>
    <col min="9733" max="9733" width="15.7109375" style="431" customWidth="1"/>
    <col min="9734" max="9734" width="16" style="431" customWidth="1"/>
    <col min="9735" max="9748" width="15.7109375" style="431" customWidth="1"/>
    <col min="9749" max="9749" width="14.28515625" style="431" customWidth="1"/>
    <col min="9750" max="9750" width="10.5703125" style="431" bestFit="1" customWidth="1"/>
    <col min="9751" max="9751" width="9.28515625" style="431" bestFit="1" customWidth="1"/>
    <col min="9752" max="9984" width="9.140625" style="431"/>
    <col min="9985" max="9985" width="3" style="431" customWidth="1"/>
    <col min="9986" max="9986" width="92.140625" style="431" customWidth="1"/>
    <col min="9987" max="9987" width="17.140625" style="431" customWidth="1"/>
    <col min="9988" max="9988" width="18" style="431" customWidth="1"/>
    <col min="9989" max="9989" width="15.7109375" style="431" customWidth="1"/>
    <col min="9990" max="9990" width="16" style="431" customWidth="1"/>
    <col min="9991" max="10004" width="15.7109375" style="431" customWidth="1"/>
    <col min="10005" max="10005" width="14.28515625" style="431" customWidth="1"/>
    <col min="10006" max="10006" width="10.5703125" style="431" bestFit="1" customWidth="1"/>
    <col min="10007" max="10007" width="9.28515625" style="431" bestFit="1" customWidth="1"/>
    <col min="10008" max="10240" width="9.140625" style="431"/>
    <col min="10241" max="10241" width="3" style="431" customWidth="1"/>
    <col min="10242" max="10242" width="92.140625" style="431" customWidth="1"/>
    <col min="10243" max="10243" width="17.140625" style="431" customWidth="1"/>
    <col min="10244" max="10244" width="18" style="431" customWidth="1"/>
    <col min="10245" max="10245" width="15.7109375" style="431" customWidth="1"/>
    <col min="10246" max="10246" width="16" style="431" customWidth="1"/>
    <col min="10247" max="10260" width="15.7109375" style="431" customWidth="1"/>
    <col min="10261" max="10261" width="14.28515625" style="431" customWidth="1"/>
    <col min="10262" max="10262" width="10.5703125" style="431" bestFit="1" customWidth="1"/>
    <col min="10263" max="10263" width="9.28515625" style="431" bestFit="1" customWidth="1"/>
    <col min="10264" max="10496" width="9.140625" style="431"/>
    <col min="10497" max="10497" width="3" style="431" customWidth="1"/>
    <col min="10498" max="10498" width="92.140625" style="431" customWidth="1"/>
    <col min="10499" max="10499" width="17.140625" style="431" customWidth="1"/>
    <col min="10500" max="10500" width="18" style="431" customWidth="1"/>
    <col min="10501" max="10501" width="15.7109375" style="431" customWidth="1"/>
    <col min="10502" max="10502" width="16" style="431" customWidth="1"/>
    <col min="10503" max="10516" width="15.7109375" style="431" customWidth="1"/>
    <col min="10517" max="10517" width="14.28515625" style="431" customWidth="1"/>
    <col min="10518" max="10518" width="10.5703125" style="431" bestFit="1" customWidth="1"/>
    <col min="10519" max="10519" width="9.28515625" style="431" bestFit="1" customWidth="1"/>
    <col min="10520" max="10752" width="9.140625" style="431"/>
    <col min="10753" max="10753" width="3" style="431" customWidth="1"/>
    <col min="10754" max="10754" width="92.140625" style="431" customWidth="1"/>
    <col min="10755" max="10755" width="17.140625" style="431" customWidth="1"/>
    <col min="10756" max="10756" width="18" style="431" customWidth="1"/>
    <col min="10757" max="10757" width="15.7109375" style="431" customWidth="1"/>
    <col min="10758" max="10758" width="16" style="431" customWidth="1"/>
    <col min="10759" max="10772" width="15.7109375" style="431" customWidth="1"/>
    <col min="10773" max="10773" width="14.28515625" style="431" customWidth="1"/>
    <col min="10774" max="10774" width="10.5703125" style="431" bestFit="1" customWidth="1"/>
    <col min="10775" max="10775" width="9.28515625" style="431" bestFit="1" customWidth="1"/>
    <col min="10776" max="11008" width="9.140625" style="431"/>
    <col min="11009" max="11009" width="3" style="431" customWidth="1"/>
    <col min="11010" max="11010" width="92.140625" style="431" customWidth="1"/>
    <col min="11011" max="11011" width="17.140625" style="431" customWidth="1"/>
    <col min="11012" max="11012" width="18" style="431" customWidth="1"/>
    <col min="11013" max="11013" width="15.7109375" style="431" customWidth="1"/>
    <col min="11014" max="11014" width="16" style="431" customWidth="1"/>
    <col min="11015" max="11028" width="15.7109375" style="431" customWidth="1"/>
    <col min="11029" max="11029" width="14.28515625" style="431" customWidth="1"/>
    <col min="11030" max="11030" width="10.5703125" style="431" bestFit="1" customWidth="1"/>
    <col min="11031" max="11031" width="9.28515625" style="431" bestFit="1" customWidth="1"/>
    <col min="11032" max="11264" width="9.140625" style="431"/>
    <col min="11265" max="11265" width="3" style="431" customWidth="1"/>
    <col min="11266" max="11266" width="92.140625" style="431" customWidth="1"/>
    <col min="11267" max="11267" width="17.140625" style="431" customWidth="1"/>
    <col min="11268" max="11268" width="18" style="431" customWidth="1"/>
    <col min="11269" max="11269" width="15.7109375" style="431" customWidth="1"/>
    <col min="11270" max="11270" width="16" style="431" customWidth="1"/>
    <col min="11271" max="11284" width="15.7109375" style="431" customWidth="1"/>
    <col min="11285" max="11285" width="14.28515625" style="431" customWidth="1"/>
    <col min="11286" max="11286" width="10.5703125" style="431" bestFit="1" customWidth="1"/>
    <col min="11287" max="11287" width="9.28515625" style="431" bestFit="1" customWidth="1"/>
    <col min="11288" max="11520" width="9.140625" style="431"/>
    <col min="11521" max="11521" width="3" style="431" customWidth="1"/>
    <col min="11522" max="11522" width="92.140625" style="431" customWidth="1"/>
    <col min="11523" max="11523" width="17.140625" style="431" customWidth="1"/>
    <col min="11524" max="11524" width="18" style="431" customWidth="1"/>
    <col min="11525" max="11525" width="15.7109375" style="431" customWidth="1"/>
    <col min="11526" max="11526" width="16" style="431" customWidth="1"/>
    <col min="11527" max="11540" width="15.7109375" style="431" customWidth="1"/>
    <col min="11541" max="11541" width="14.28515625" style="431" customWidth="1"/>
    <col min="11542" max="11542" width="10.5703125" style="431" bestFit="1" customWidth="1"/>
    <col min="11543" max="11543" width="9.28515625" style="431" bestFit="1" customWidth="1"/>
    <col min="11544" max="11776" width="9.140625" style="431"/>
    <col min="11777" max="11777" width="3" style="431" customWidth="1"/>
    <col min="11778" max="11778" width="92.140625" style="431" customWidth="1"/>
    <col min="11779" max="11779" width="17.140625" style="431" customWidth="1"/>
    <col min="11780" max="11780" width="18" style="431" customWidth="1"/>
    <col min="11781" max="11781" width="15.7109375" style="431" customWidth="1"/>
    <col min="11782" max="11782" width="16" style="431" customWidth="1"/>
    <col min="11783" max="11796" width="15.7109375" style="431" customWidth="1"/>
    <col min="11797" max="11797" width="14.28515625" style="431" customWidth="1"/>
    <col min="11798" max="11798" width="10.5703125" style="431" bestFit="1" customWidth="1"/>
    <col min="11799" max="11799" width="9.28515625" style="431" bestFit="1" customWidth="1"/>
    <col min="11800" max="12032" width="9.140625" style="431"/>
    <col min="12033" max="12033" width="3" style="431" customWidth="1"/>
    <col min="12034" max="12034" width="92.140625" style="431" customWidth="1"/>
    <col min="12035" max="12035" width="17.140625" style="431" customWidth="1"/>
    <col min="12036" max="12036" width="18" style="431" customWidth="1"/>
    <col min="12037" max="12037" width="15.7109375" style="431" customWidth="1"/>
    <col min="12038" max="12038" width="16" style="431" customWidth="1"/>
    <col min="12039" max="12052" width="15.7109375" style="431" customWidth="1"/>
    <col min="12053" max="12053" width="14.28515625" style="431" customWidth="1"/>
    <col min="12054" max="12054" width="10.5703125" style="431" bestFit="1" customWidth="1"/>
    <col min="12055" max="12055" width="9.28515625" style="431" bestFit="1" customWidth="1"/>
    <col min="12056" max="12288" width="9.140625" style="431"/>
    <col min="12289" max="12289" width="3" style="431" customWidth="1"/>
    <col min="12290" max="12290" width="92.140625" style="431" customWidth="1"/>
    <col min="12291" max="12291" width="17.140625" style="431" customWidth="1"/>
    <col min="12292" max="12292" width="18" style="431" customWidth="1"/>
    <col min="12293" max="12293" width="15.7109375" style="431" customWidth="1"/>
    <col min="12294" max="12294" width="16" style="431" customWidth="1"/>
    <col min="12295" max="12308" width="15.7109375" style="431" customWidth="1"/>
    <col min="12309" max="12309" width="14.28515625" style="431" customWidth="1"/>
    <col min="12310" max="12310" width="10.5703125" style="431" bestFit="1" customWidth="1"/>
    <col min="12311" max="12311" width="9.28515625" style="431" bestFit="1" customWidth="1"/>
    <col min="12312" max="12544" width="9.140625" style="431"/>
    <col min="12545" max="12545" width="3" style="431" customWidth="1"/>
    <col min="12546" max="12546" width="92.140625" style="431" customWidth="1"/>
    <col min="12547" max="12547" width="17.140625" style="431" customWidth="1"/>
    <col min="12548" max="12548" width="18" style="431" customWidth="1"/>
    <col min="12549" max="12549" width="15.7109375" style="431" customWidth="1"/>
    <col min="12550" max="12550" width="16" style="431" customWidth="1"/>
    <col min="12551" max="12564" width="15.7109375" style="431" customWidth="1"/>
    <col min="12565" max="12565" width="14.28515625" style="431" customWidth="1"/>
    <col min="12566" max="12566" width="10.5703125" style="431" bestFit="1" customWidth="1"/>
    <col min="12567" max="12567" width="9.28515625" style="431" bestFit="1" customWidth="1"/>
    <col min="12568" max="12800" width="9.140625" style="431"/>
    <col min="12801" max="12801" width="3" style="431" customWidth="1"/>
    <col min="12802" max="12802" width="92.140625" style="431" customWidth="1"/>
    <col min="12803" max="12803" width="17.140625" style="431" customWidth="1"/>
    <col min="12804" max="12804" width="18" style="431" customWidth="1"/>
    <col min="12805" max="12805" width="15.7109375" style="431" customWidth="1"/>
    <col min="12806" max="12806" width="16" style="431" customWidth="1"/>
    <col min="12807" max="12820" width="15.7109375" style="431" customWidth="1"/>
    <col min="12821" max="12821" width="14.28515625" style="431" customWidth="1"/>
    <col min="12822" max="12822" width="10.5703125" style="431" bestFit="1" customWidth="1"/>
    <col min="12823" max="12823" width="9.28515625" style="431" bestFit="1" customWidth="1"/>
    <col min="12824" max="13056" width="9.140625" style="431"/>
    <col min="13057" max="13057" width="3" style="431" customWidth="1"/>
    <col min="13058" max="13058" width="92.140625" style="431" customWidth="1"/>
    <col min="13059" max="13059" width="17.140625" style="431" customWidth="1"/>
    <col min="13060" max="13060" width="18" style="431" customWidth="1"/>
    <col min="13061" max="13061" width="15.7109375" style="431" customWidth="1"/>
    <col min="13062" max="13062" width="16" style="431" customWidth="1"/>
    <col min="13063" max="13076" width="15.7109375" style="431" customWidth="1"/>
    <col min="13077" max="13077" width="14.28515625" style="431" customWidth="1"/>
    <col min="13078" max="13078" width="10.5703125" style="431" bestFit="1" customWidth="1"/>
    <col min="13079" max="13079" width="9.28515625" style="431" bestFit="1" customWidth="1"/>
    <col min="13080" max="13312" width="9.140625" style="431"/>
    <col min="13313" max="13313" width="3" style="431" customWidth="1"/>
    <col min="13314" max="13314" width="92.140625" style="431" customWidth="1"/>
    <col min="13315" max="13315" width="17.140625" style="431" customWidth="1"/>
    <col min="13316" max="13316" width="18" style="431" customWidth="1"/>
    <col min="13317" max="13317" width="15.7109375" style="431" customWidth="1"/>
    <col min="13318" max="13318" width="16" style="431" customWidth="1"/>
    <col min="13319" max="13332" width="15.7109375" style="431" customWidth="1"/>
    <col min="13333" max="13333" width="14.28515625" style="431" customWidth="1"/>
    <col min="13334" max="13334" width="10.5703125" style="431" bestFit="1" customWidth="1"/>
    <col min="13335" max="13335" width="9.28515625" style="431" bestFit="1" customWidth="1"/>
    <col min="13336" max="13568" width="9.140625" style="431"/>
    <col min="13569" max="13569" width="3" style="431" customWidth="1"/>
    <col min="13570" max="13570" width="92.140625" style="431" customWidth="1"/>
    <col min="13571" max="13571" width="17.140625" style="431" customWidth="1"/>
    <col min="13572" max="13572" width="18" style="431" customWidth="1"/>
    <col min="13573" max="13573" width="15.7109375" style="431" customWidth="1"/>
    <col min="13574" max="13574" width="16" style="431" customWidth="1"/>
    <col min="13575" max="13588" width="15.7109375" style="431" customWidth="1"/>
    <col min="13589" max="13589" width="14.28515625" style="431" customWidth="1"/>
    <col min="13590" max="13590" width="10.5703125" style="431" bestFit="1" customWidth="1"/>
    <col min="13591" max="13591" width="9.28515625" style="431" bestFit="1" customWidth="1"/>
    <col min="13592" max="13824" width="9.140625" style="431"/>
    <col min="13825" max="13825" width="3" style="431" customWidth="1"/>
    <col min="13826" max="13826" width="92.140625" style="431" customWidth="1"/>
    <col min="13827" max="13827" width="17.140625" style="431" customWidth="1"/>
    <col min="13828" max="13828" width="18" style="431" customWidth="1"/>
    <col min="13829" max="13829" width="15.7109375" style="431" customWidth="1"/>
    <col min="13830" max="13830" width="16" style="431" customWidth="1"/>
    <col min="13831" max="13844" width="15.7109375" style="431" customWidth="1"/>
    <col min="13845" max="13845" width="14.28515625" style="431" customWidth="1"/>
    <col min="13846" max="13846" width="10.5703125" style="431" bestFit="1" customWidth="1"/>
    <col min="13847" max="13847" width="9.28515625" style="431" bestFit="1" customWidth="1"/>
    <col min="13848" max="14080" width="9.140625" style="431"/>
    <col min="14081" max="14081" width="3" style="431" customWidth="1"/>
    <col min="14082" max="14082" width="92.140625" style="431" customWidth="1"/>
    <col min="14083" max="14083" width="17.140625" style="431" customWidth="1"/>
    <col min="14084" max="14084" width="18" style="431" customWidth="1"/>
    <col min="14085" max="14085" width="15.7109375" style="431" customWidth="1"/>
    <col min="14086" max="14086" width="16" style="431" customWidth="1"/>
    <col min="14087" max="14100" width="15.7109375" style="431" customWidth="1"/>
    <col min="14101" max="14101" width="14.28515625" style="431" customWidth="1"/>
    <col min="14102" max="14102" width="10.5703125" style="431" bestFit="1" customWidth="1"/>
    <col min="14103" max="14103" width="9.28515625" style="431" bestFit="1" customWidth="1"/>
    <col min="14104" max="14336" width="9.140625" style="431"/>
    <col min="14337" max="14337" width="3" style="431" customWidth="1"/>
    <col min="14338" max="14338" width="92.140625" style="431" customWidth="1"/>
    <col min="14339" max="14339" width="17.140625" style="431" customWidth="1"/>
    <col min="14340" max="14340" width="18" style="431" customWidth="1"/>
    <col min="14341" max="14341" width="15.7109375" style="431" customWidth="1"/>
    <col min="14342" max="14342" width="16" style="431" customWidth="1"/>
    <col min="14343" max="14356" width="15.7109375" style="431" customWidth="1"/>
    <col min="14357" max="14357" width="14.28515625" style="431" customWidth="1"/>
    <col min="14358" max="14358" width="10.5703125" style="431" bestFit="1" customWidth="1"/>
    <col min="14359" max="14359" width="9.28515625" style="431" bestFit="1" customWidth="1"/>
    <col min="14360" max="14592" width="9.140625" style="431"/>
    <col min="14593" max="14593" width="3" style="431" customWidth="1"/>
    <col min="14594" max="14594" width="92.140625" style="431" customWidth="1"/>
    <col min="14595" max="14595" width="17.140625" style="431" customWidth="1"/>
    <col min="14596" max="14596" width="18" style="431" customWidth="1"/>
    <col min="14597" max="14597" width="15.7109375" style="431" customWidth="1"/>
    <col min="14598" max="14598" width="16" style="431" customWidth="1"/>
    <col min="14599" max="14612" width="15.7109375" style="431" customWidth="1"/>
    <col min="14613" max="14613" width="14.28515625" style="431" customWidth="1"/>
    <col min="14614" max="14614" width="10.5703125" style="431" bestFit="1" customWidth="1"/>
    <col min="14615" max="14615" width="9.28515625" style="431" bestFit="1" customWidth="1"/>
    <col min="14616" max="14848" width="9.140625" style="431"/>
    <col min="14849" max="14849" width="3" style="431" customWidth="1"/>
    <col min="14850" max="14850" width="92.140625" style="431" customWidth="1"/>
    <col min="14851" max="14851" width="17.140625" style="431" customWidth="1"/>
    <col min="14852" max="14852" width="18" style="431" customWidth="1"/>
    <col min="14853" max="14853" width="15.7109375" style="431" customWidth="1"/>
    <col min="14854" max="14854" width="16" style="431" customWidth="1"/>
    <col min="14855" max="14868" width="15.7109375" style="431" customWidth="1"/>
    <col min="14869" max="14869" width="14.28515625" style="431" customWidth="1"/>
    <col min="14870" max="14870" width="10.5703125" style="431" bestFit="1" customWidth="1"/>
    <col min="14871" max="14871" width="9.28515625" style="431" bestFit="1" customWidth="1"/>
    <col min="14872" max="15104" width="9.140625" style="431"/>
    <col min="15105" max="15105" width="3" style="431" customWidth="1"/>
    <col min="15106" max="15106" width="92.140625" style="431" customWidth="1"/>
    <col min="15107" max="15107" width="17.140625" style="431" customWidth="1"/>
    <col min="15108" max="15108" width="18" style="431" customWidth="1"/>
    <col min="15109" max="15109" width="15.7109375" style="431" customWidth="1"/>
    <col min="15110" max="15110" width="16" style="431" customWidth="1"/>
    <col min="15111" max="15124" width="15.7109375" style="431" customWidth="1"/>
    <col min="15125" max="15125" width="14.28515625" style="431" customWidth="1"/>
    <col min="15126" max="15126" width="10.5703125" style="431" bestFit="1" customWidth="1"/>
    <col min="15127" max="15127" width="9.28515625" style="431" bestFit="1" customWidth="1"/>
    <col min="15128" max="15360" width="9.140625" style="431"/>
    <col min="15361" max="15361" width="3" style="431" customWidth="1"/>
    <col min="15362" max="15362" width="92.140625" style="431" customWidth="1"/>
    <col min="15363" max="15363" width="17.140625" style="431" customWidth="1"/>
    <col min="15364" max="15364" width="18" style="431" customWidth="1"/>
    <col min="15365" max="15365" width="15.7109375" style="431" customWidth="1"/>
    <col min="15366" max="15366" width="16" style="431" customWidth="1"/>
    <col min="15367" max="15380" width="15.7109375" style="431" customWidth="1"/>
    <col min="15381" max="15381" width="14.28515625" style="431" customWidth="1"/>
    <col min="15382" max="15382" width="10.5703125" style="431" bestFit="1" customWidth="1"/>
    <col min="15383" max="15383" width="9.28515625" style="431" bestFit="1" customWidth="1"/>
    <col min="15384" max="15616" width="9.140625" style="431"/>
    <col min="15617" max="15617" width="3" style="431" customWidth="1"/>
    <col min="15618" max="15618" width="92.140625" style="431" customWidth="1"/>
    <col min="15619" max="15619" width="17.140625" style="431" customWidth="1"/>
    <col min="15620" max="15620" width="18" style="431" customWidth="1"/>
    <col min="15621" max="15621" width="15.7109375" style="431" customWidth="1"/>
    <col min="15622" max="15622" width="16" style="431" customWidth="1"/>
    <col min="15623" max="15636" width="15.7109375" style="431" customWidth="1"/>
    <col min="15637" max="15637" width="14.28515625" style="431" customWidth="1"/>
    <col min="15638" max="15638" width="10.5703125" style="431" bestFit="1" customWidth="1"/>
    <col min="15639" max="15639" width="9.28515625" style="431" bestFit="1" customWidth="1"/>
    <col min="15640" max="15872" width="9.140625" style="431"/>
    <col min="15873" max="15873" width="3" style="431" customWidth="1"/>
    <col min="15874" max="15874" width="92.140625" style="431" customWidth="1"/>
    <col min="15875" max="15875" width="17.140625" style="431" customWidth="1"/>
    <col min="15876" max="15876" width="18" style="431" customWidth="1"/>
    <col min="15877" max="15877" width="15.7109375" style="431" customWidth="1"/>
    <col min="15878" max="15878" width="16" style="431" customWidth="1"/>
    <col min="15879" max="15892" width="15.7109375" style="431" customWidth="1"/>
    <col min="15893" max="15893" width="14.28515625" style="431" customWidth="1"/>
    <col min="15894" max="15894" width="10.5703125" style="431" bestFit="1" customWidth="1"/>
    <col min="15895" max="15895" width="9.28515625" style="431" bestFit="1" customWidth="1"/>
    <col min="15896" max="16128" width="9.140625" style="431"/>
    <col min="16129" max="16129" width="3" style="431" customWidth="1"/>
    <col min="16130" max="16130" width="92.140625" style="431" customWidth="1"/>
    <col min="16131" max="16131" width="17.140625" style="431" customWidth="1"/>
    <col min="16132" max="16132" width="18" style="431" customWidth="1"/>
    <col min="16133" max="16133" width="15.7109375" style="431" customWidth="1"/>
    <col min="16134" max="16134" width="16" style="431" customWidth="1"/>
    <col min="16135" max="16148" width="15.7109375" style="431" customWidth="1"/>
    <col min="16149" max="16149" width="14.28515625" style="431" customWidth="1"/>
    <col min="16150" max="16150" width="10.5703125" style="431" bestFit="1" customWidth="1"/>
    <col min="16151" max="16151" width="9.28515625" style="431" bestFit="1" customWidth="1"/>
    <col min="16152" max="16384" width="9.140625" style="431"/>
  </cols>
  <sheetData>
    <row r="1" spans="1:20" ht="25.5" customHeight="1" x14ac:dyDescent="0.35">
      <c r="A1" s="3679" t="s">
        <v>92</v>
      </c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3679"/>
      <c r="O1" s="3679"/>
      <c r="P1" s="3679"/>
      <c r="Q1" s="3679"/>
      <c r="R1" s="3679"/>
      <c r="S1" s="3679"/>
      <c r="T1" s="3679"/>
    </row>
    <row r="2" spans="1:20" ht="26.25" customHeight="1" x14ac:dyDescent="0.35">
      <c r="A2" s="4089" t="s">
        <v>93</v>
      </c>
      <c r="B2" s="4089"/>
      <c r="C2" s="4089"/>
      <c r="D2" s="4089"/>
      <c r="E2" s="4089"/>
      <c r="F2" s="4089"/>
      <c r="G2" s="4089"/>
      <c r="H2" s="4089"/>
      <c r="I2" s="4089"/>
      <c r="J2" s="4089"/>
      <c r="K2" s="4089"/>
      <c r="L2" s="4089"/>
      <c r="M2" s="4089"/>
      <c r="N2" s="4089"/>
      <c r="O2" s="4089"/>
      <c r="P2" s="4089"/>
      <c r="Q2" s="4089"/>
      <c r="R2" s="4089"/>
      <c r="S2" s="4089"/>
      <c r="T2" s="4089"/>
    </row>
    <row r="3" spans="1:20" ht="28.5" customHeight="1" x14ac:dyDescent="0.35">
      <c r="A3" s="3679" t="s">
        <v>361</v>
      </c>
      <c r="B3" s="3679"/>
      <c r="C3" s="3679"/>
      <c r="D3" s="3679"/>
      <c r="E3" s="3679"/>
      <c r="F3" s="3679"/>
      <c r="G3" s="3679"/>
      <c r="H3" s="3679"/>
      <c r="I3" s="3679"/>
      <c r="J3" s="3679"/>
      <c r="K3" s="3679"/>
      <c r="L3" s="3679"/>
      <c r="M3" s="3679"/>
      <c r="N3" s="3679"/>
      <c r="O3" s="3679"/>
      <c r="P3" s="3679"/>
      <c r="Q3" s="3679"/>
      <c r="R3" s="3679"/>
      <c r="S3" s="3679"/>
      <c r="T3" s="3679"/>
    </row>
    <row r="4" spans="1:20" ht="33" customHeight="1" thickBot="1" x14ac:dyDescent="0.4">
      <c r="B4" s="119"/>
    </row>
    <row r="5" spans="1:20" ht="33" customHeight="1" x14ac:dyDescent="0.35">
      <c r="B5" s="4090" t="s">
        <v>9</v>
      </c>
      <c r="C5" s="4093" t="s">
        <v>0</v>
      </c>
      <c r="D5" s="4106"/>
      <c r="E5" s="4106"/>
      <c r="F5" s="4093" t="s">
        <v>1</v>
      </c>
      <c r="G5" s="4106"/>
      <c r="H5" s="4109"/>
      <c r="I5" s="4094" t="s">
        <v>2</v>
      </c>
      <c r="J5" s="4106"/>
      <c r="K5" s="4106"/>
      <c r="L5" s="4093" t="s">
        <v>3</v>
      </c>
      <c r="M5" s="4106"/>
      <c r="N5" s="4109"/>
      <c r="O5" s="4093">
        <v>5</v>
      </c>
      <c r="P5" s="4106"/>
      <c r="Q5" s="4106"/>
      <c r="R5" s="4100" t="s">
        <v>6</v>
      </c>
      <c r="S5" s="4101"/>
      <c r="T5" s="4102"/>
    </row>
    <row r="6" spans="1:20" ht="33" customHeight="1" thickBot="1" x14ac:dyDescent="0.4">
      <c r="B6" s="4091"/>
      <c r="C6" s="4107"/>
      <c r="D6" s="4108"/>
      <c r="E6" s="4108"/>
      <c r="F6" s="4110"/>
      <c r="G6" s="4111"/>
      <c r="H6" s="4112"/>
      <c r="I6" s="4111"/>
      <c r="J6" s="4111"/>
      <c r="K6" s="4111"/>
      <c r="L6" s="4113"/>
      <c r="M6" s="4114"/>
      <c r="N6" s="4115"/>
      <c r="O6" s="4107"/>
      <c r="P6" s="4108"/>
      <c r="Q6" s="4108"/>
      <c r="R6" s="4103"/>
      <c r="S6" s="4104"/>
      <c r="T6" s="4105"/>
    </row>
    <row r="7" spans="1:20" ht="99.75" customHeight="1" thickBot="1" x14ac:dyDescent="0.4">
      <c r="B7" s="4092"/>
      <c r="C7" s="1571" t="s">
        <v>26</v>
      </c>
      <c r="D7" s="1572" t="s">
        <v>27</v>
      </c>
      <c r="E7" s="1573" t="s">
        <v>4</v>
      </c>
      <c r="F7" s="1571" t="s">
        <v>94</v>
      </c>
      <c r="G7" s="1572" t="s">
        <v>27</v>
      </c>
      <c r="H7" s="1573" t="s">
        <v>4</v>
      </c>
      <c r="I7" s="1571" t="s">
        <v>94</v>
      </c>
      <c r="J7" s="1572" t="s">
        <v>27</v>
      </c>
      <c r="K7" s="1573" t="s">
        <v>4</v>
      </c>
      <c r="L7" s="1571" t="s">
        <v>94</v>
      </c>
      <c r="M7" s="1572" t="s">
        <v>27</v>
      </c>
      <c r="N7" s="1573" t="s">
        <v>4</v>
      </c>
      <c r="O7" s="1571" t="s">
        <v>94</v>
      </c>
      <c r="P7" s="1572" t="s">
        <v>27</v>
      </c>
      <c r="Q7" s="1574" t="s">
        <v>4</v>
      </c>
      <c r="R7" s="1571" t="s">
        <v>26</v>
      </c>
      <c r="S7" s="1572" t="s">
        <v>27</v>
      </c>
      <c r="T7" s="1574" t="s">
        <v>4</v>
      </c>
    </row>
    <row r="8" spans="1:20" ht="34.5" customHeight="1" x14ac:dyDescent="0.35">
      <c r="B8" s="1575" t="s">
        <v>22</v>
      </c>
      <c r="C8" s="1576"/>
      <c r="D8" s="1577"/>
      <c r="E8" s="1578"/>
      <c r="F8" s="1579"/>
      <c r="G8" s="1579"/>
      <c r="H8" s="120"/>
      <c r="I8" s="1580"/>
      <c r="J8" s="1577"/>
      <c r="K8" s="1578"/>
      <c r="L8" s="1579"/>
      <c r="M8" s="1579"/>
      <c r="N8" s="120"/>
      <c r="O8" s="1581"/>
      <c r="P8" s="1582"/>
      <c r="Q8" s="1578"/>
      <c r="R8" s="1585"/>
      <c r="S8" s="1585"/>
      <c r="T8" s="1586"/>
    </row>
    <row r="9" spans="1:20" ht="31.5" customHeight="1" x14ac:dyDescent="0.35">
      <c r="B9" s="874" t="s">
        <v>85</v>
      </c>
      <c r="C9" s="875">
        <v>0</v>
      </c>
      <c r="D9" s="876">
        <v>18</v>
      </c>
      <c r="E9" s="877">
        <f>SUM(C9:D9)</f>
        <v>18</v>
      </c>
      <c r="F9" s="875">
        <v>0</v>
      </c>
      <c r="G9" s="876">
        <v>12</v>
      </c>
      <c r="H9" s="878">
        <f t="shared" ref="H9:H15" si="0">SUM(F9:G9)</f>
        <v>12</v>
      </c>
      <c r="I9" s="875">
        <v>0</v>
      </c>
      <c r="J9" s="876">
        <v>23</v>
      </c>
      <c r="K9" s="878">
        <f t="shared" ref="K9:K15" si="1">SUM(I9:J9)</f>
        <v>23</v>
      </c>
      <c r="L9" s="875">
        <v>13</v>
      </c>
      <c r="M9" s="876">
        <v>3</v>
      </c>
      <c r="N9" s="878">
        <f t="shared" ref="N9:N14" si="2">SUM(L9:M9)</f>
        <v>16</v>
      </c>
      <c r="O9" s="875">
        <v>6</v>
      </c>
      <c r="P9" s="876">
        <v>5</v>
      </c>
      <c r="Q9" s="878">
        <f t="shared" ref="Q9:Q15" si="3">SUM(O9:P9)</f>
        <v>11</v>
      </c>
      <c r="R9" s="879">
        <f t="shared" ref="R9:S15" si="4">C9+F9+I9+L9+O9</f>
        <v>19</v>
      </c>
      <c r="S9" s="880">
        <f>D9+G9+J9+M9+P9</f>
        <v>61</v>
      </c>
      <c r="T9" s="881">
        <f t="shared" ref="T9:T15" si="5">SUM(R9:S9)</f>
        <v>80</v>
      </c>
    </row>
    <row r="10" spans="1:20" ht="31.5" customHeight="1" x14ac:dyDescent="0.35">
      <c r="B10" s="882" t="s">
        <v>95</v>
      </c>
      <c r="C10" s="875">
        <v>0</v>
      </c>
      <c r="D10" s="876">
        <v>23</v>
      </c>
      <c r="E10" s="877">
        <v>23</v>
      </c>
      <c r="F10" s="875">
        <v>0</v>
      </c>
      <c r="G10" s="876">
        <v>17</v>
      </c>
      <c r="H10" s="878">
        <f t="shared" si="0"/>
        <v>17</v>
      </c>
      <c r="I10" s="883">
        <v>0</v>
      </c>
      <c r="J10" s="876">
        <v>17</v>
      </c>
      <c r="K10" s="878">
        <f t="shared" si="1"/>
        <v>17</v>
      </c>
      <c r="L10" s="875">
        <v>11</v>
      </c>
      <c r="M10" s="876">
        <v>1</v>
      </c>
      <c r="N10" s="878">
        <f t="shared" si="2"/>
        <v>12</v>
      </c>
      <c r="O10" s="875">
        <v>7</v>
      </c>
      <c r="P10" s="876">
        <v>3</v>
      </c>
      <c r="Q10" s="878">
        <f t="shared" si="3"/>
        <v>10</v>
      </c>
      <c r="R10" s="879">
        <f t="shared" si="4"/>
        <v>18</v>
      </c>
      <c r="S10" s="880">
        <f>D10+G10+J10+M10+P10</f>
        <v>61</v>
      </c>
      <c r="T10" s="881">
        <f>SUM(R10:S10)</f>
        <v>79</v>
      </c>
    </row>
    <row r="11" spans="1:20" ht="31.5" customHeight="1" x14ac:dyDescent="0.35">
      <c r="B11" s="882" t="s">
        <v>96</v>
      </c>
      <c r="C11" s="875">
        <v>0</v>
      </c>
      <c r="D11" s="876">
        <v>0</v>
      </c>
      <c r="E11" s="877">
        <f>SUM(C11:D11)</f>
        <v>0</v>
      </c>
      <c r="F11" s="875">
        <v>0</v>
      </c>
      <c r="G11" s="876">
        <v>18</v>
      </c>
      <c r="H11" s="878">
        <f t="shared" si="0"/>
        <v>18</v>
      </c>
      <c r="I11" s="875">
        <v>0</v>
      </c>
      <c r="J11" s="876">
        <v>28</v>
      </c>
      <c r="K11" s="878">
        <f t="shared" si="1"/>
        <v>28</v>
      </c>
      <c r="L11" s="875">
        <v>9</v>
      </c>
      <c r="M11" s="876">
        <v>3</v>
      </c>
      <c r="N11" s="878">
        <f t="shared" si="2"/>
        <v>12</v>
      </c>
      <c r="O11" s="875">
        <v>1</v>
      </c>
      <c r="P11" s="876">
        <v>5</v>
      </c>
      <c r="Q11" s="878">
        <f t="shared" si="3"/>
        <v>6</v>
      </c>
      <c r="R11" s="879">
        <f t="shared" si="4"/>
        <v>10</v>
      </c>
      <c r="S11" s="880">
        <f t="shared" si="4"/>
        <v>54</v>
      </c>
      <c r="T11" s="881">
        <f t="shared" si="5"/>
        <v>64</v>
      </c>
    </row>
    <row r="12" spans="1:20" ht="31.5" customHeight="1" x14ac:dyDescent="0.35">
      <c r="B12" s="882" t="s">
        <v>97</v>
      </c>
      <c r="C12" s="875">
        <f>C32+C22</f>
        <v>0</v>
      </c>
      <c r="D12" s="876">
        <v>0</v>
      </c>
      <c r="E12" s="877">
        <f>SUM(C12:D12)</f>
        <v>0</v>
      </c>
      <c r="F12" s="875">
        <f>F32+F22</f>
        <v>0</v>
      </c>
      <c r="G12" s="876">
        <v>0</v>
      </c>
      <c r="H12" s="878">
        <f t="shared" si="0"/>
        <v>0</v>
      </c>
      <c r="I12" s="875">
        <v>0</v>
      </c>
      <c r="J12" s="876">
        <v>0</v>
      </c>
      <c r="K12" s="878">
        <f t="shared" si="1"/>
        <v>0</v>
      </c>
      <c r="L12" s="875">
        <v>0</v>
      </c>
      <c r="M12" s="876">
        <v>0</v>
      </c>
      <c r="N12" s="878">
        <f>SUM(L12:M12)</f>
        <v>0</v>
      </c>
      <c r="O12" s="875">
        <v>0</v>
      </c>
      <c r="P12" s="876">
        <v>0</v>
      </c>
      <c r="Q12" s="878">
        <v>0</v>
      </c>
      <c r="R12" s="879">
        <f t="shared" si="4"/>
        <v>0</v>
      </c>
      <c r="S12" s="880">
        <f>D12+G12+J12+M12+P12</f>
        <v>0</v>
      </c>
      <c r="T12" s="881">
        <f t="shared" si="5"/>
        <v>0</v>
      </c>
    </row>
    <row r="13" spans="1:20" ht="27.75" customHeight="1" x14ac:dyDescent="0.35">
      <c r="B13" s="882" t="s">
        <v>83</v>
      </c>
      <c r="C13" s="875">
        <v>0</v>
      </c>
      <c r="D13" s="876">
        <v>12</v>
      </c>
      <c r="E13" s="877">
        <f>SUM(C13:D13)</f>
        <v>12</v>
      </c>
      <c r="F13" s="875">
        <v>15</v>
      </c>
      <c r="G13" s="876">
        <v>8</v>
      </c>
      <c r="H13" s="878">
        <f t="shared" si="0"/>
        <v>23</v>
      </c>
      <c r="I13" s="875">
        <v>0</v>
      </c>
      <c r="J13" s="876">
        <v>13</v>
      </c>
      <c r="K13" s="878">
        <f t="shared" si="1"/>
        <v>13</v>
      </c>
      <c r="L13" s="875">
        <v>13</v>
      </c>
      <c r="M13" s="876">
        <v>1</v>
      </c>
      <c r="N13" s="878">
        <f>SUM(L13:M13)</f>
        <v>14</v>
      </c>
      <c r="O13" s="875">
        <v>4</v>
      </c>
      <c r="P13" s="876">
        <v>14</v>
      </c>
      <c r="Q13" s="878">
        <f t="shared" si="3"/>
        <v>18</v>
      </c>
      <c r="R13" s="884">
        <f t="shared" si="4"/>
        <v>32</v>
      </c>
      <c r="S13" s="885">
        <f>D13+G13+J13+M13+P13</f>
        <v>48</v>
      </c>
      <c r="T13" s="886">
        <f t="shared" si="5"/>
        <v>80</v>
      </c>
    </row>
    <row r="14" spans="1:20" ht="34.5" customHeight="1" x14ac:dyDescent="0.35">
      <c r="B14" s="882" t="s">
        <v>98</v>
      </c>
      <c r="C14" s="875">
        <f>C33+C24</f>
        <v>0</v>
      </c>
      <c r="D14" s="876">
        <v>11</v>
      </c>
      <c r="E14" s="877">
        <f>SUM(C14:D14)</f>
        <v>11</v>
      </c>
      <c r="F14" s="875">
        <f>F33+F24</f>
        <v>0</v>
      </c>
      <c r="G14" s="876">
        <v>18</v>
      </c>
      <c r="H14" s="878">
        <f t="shared" si="0"/>
        <v>18</v>
      </c>
      <c r="I14" s="875">
        <v>0</v>
      </c>
      <c r="J14" s="876">
        <v>18</v>
      </c>
      <c r="K14" s="878">
        <f t="shared" si="1"/>
        <v>18</v>
      </c>
      <c r="L14" s="875">
        <v>0</v>
      </c>
      <c r="M14" s="876">
        <v>6</v>
      </c>
      <c r="N14" s="878">
        <f t="shared" si="2"/>
        <v>6</v>
      </c>
      <c r="O14" s="875">
        <v>0</v>
      </c>
      <c r="P14" s="876">
        <v>14</v>
      </c>
      <c r="Q14" s="878">
        <f t="shared" si="3"/>
        <v>14</v>
      </c>
      <c r="R14" s="884">
        <f t="shared" si="4"/>
        <v>0</v>
      </c>
      <c r="S14" s="885">
        <f>D14+G14+J14+M14+P14</f>
        <v>67</v>
      </c>
      <c r="T14" s="886">
        <f t="shared" si="5"/>
        <v>67</v>
      </c>
    </row>
    <row r="15" spans="1:20" ht="81" customHeight="1" thickBot="1" x14ac:dyDescent="0.4">
      <c r="B15" s="874" t="s">
        <v>99</v>
      </c>
      <c r="C15" s="875">
        <v>0</v>
      </c>
      <c r="D15" s="876">
        <v>15</v>
      </c>
      <c r="E15" s="877">
        <v>15</v>
      </c>
      <c r="F15" s="875">
        <v>0</v>
      </c>
      <c r="G15" s="876">
        <v>30</v>
      </c>
      <c r="H15" s="887">
        <f t="shared" si="0"/>
        <v>30</v>
      </c>
      <c r="I15" s="875">
        <v>0</v>
      </c>
      <c r="J15" s="876">
        <v>26</v>
      </c>
      <c r="K15" s="887">
        <f t="shared" si="1"/>
        <v>26</v>
      </c>
      <c r="L15" s="875">
        <v>0</v>
      </c>
      <c r="M15" s="876">
        <v>6</v>
      </c>
      <c r="N15" s="887">
        <f>SUM(L15:M15)</f>
        <v>6</v>
      </c>
      <c r="O15" s="875">
        <v>4</v>
      </c>
      <c r="P15" s="876">
        <v>9</v>
      </c>
      <c r="Q15" s="878">
        <f t="shared" si="3"/>
        <v>13</v>
      </c>
      <c r="R15" s="884">
        <f t="shared" si="4"/>
        <v>4</v>
      </c>
      <c r="S15" s="885">
        <f>D15+G15+J15+M15+P15</f>
        <v>86</v>
      </c>
      <c r="T15" s="886">
        <f t="shared" si="5"/>
        <v>90</v>
      </c>
    </row>
    <row r="16" spans="1:20" ht="34.5" customHeight="1" thickBot="1" x14ac:dyDescent="0.4">
      <c r="B16" s="1575" t="s">
        <v>16</v>
      </c>
      <c r="C16" s="1589">
        <f>SUM(C9:C15)</f>
        <v>0</v>
      </c>
      <c r="D16" s="1590">
        <f t="shared" ref="D16:R16" si="6">SUM(D9:D15)</f>
        <v>79</v>
      </c>
      <c r="E16" s="1591">
        <f>SUM(E9:E15)</f>
        <v>79</v>
      </c>
      <c r="F16" s="1592">
        <f t="shared" si="6"/>
        <v>15</v>
      </c>
      <c r="G16" s="1590">
        <f>SUM(G9:G15)</f>
        <v>103</v>
      </c>
      <c r="H16" s="1594">
        <f>SUM(H9:H15)</f>
        <v>118</v>
      </c>
      <c r="I16" s="1589">
        <f t="shared" si="6"/>
        <v>0</v>
      </c>
      <c r="J16" s="1590">
        <f t="shared" si="6"/>
        <v>125</v>
      </c>
      <c r="K16" s="1591">
        <f t="shared" si="6"/>
        <v>125</v>
      </c>
      <c r="L16" s="1592">
        <f t="shared" si="6"/>
        <v>46</v>
      </c>
      <c r="M16" s="1590">
        <f t="shared" si="6"/>
        <v>20</v>
      </c>
      <c r="N16" s="1594">
        <f t="shared" si="6"/>
        <v>66</v>
      </c>
      <c r="O16" s="1589">
        <f t="shared" si="6"/>
        <v>22</v>
      </c>
      <c r="P16" s="1590">
        <f t="shared" si="6"/>
        <v>50</v>
      </c>
      <c r="Q16" s="1591">
        <f t="shared" si="6"/>
        <v>72</v>
      </c>
      <c r="R16" s="1592">
        <f t="shared" si="6"/>
        <v>83</v>
      </c>
      <c r="S16" s="1590">
        <f>SUM(S9:S15)</f>
        <v>377</v>
      </c>
      <c r="T16" s="1591">
        <f>SUM(T9:T15)</f>
        <v>460</v>
      </c>
    </row>
    <row r="17" spans="2:20" ht="30.75" customHeight="1" thickBot="1" x14ac:dyDescent="0.4">
      <c r="B17" s="1595" t="s">
        <v>23</v>
      </c>
      <c r="C17" s="1596"/>
      <c r="D17" s="1597"/>
      <c r="E17" s="1598"/>
      <c r="F17" s="1599"/>
      <c r="G17" s="1597"/>
      <c r="H17" s="1598"/>
      <c r="I17" s="1599"/>
      <c r="J17" s="1597"/>
      <c r="K17" s="1598"/>
      <c r="L17" s="1599"/>
      <c r="M17" s="1597"/>
      <c r="N17" s="1598"/>
      <c r="O17" s="1596"/>
      <c r="P17" s="1597"/>
      <c r="Q17" s="1598"/>
      <c r="R17" s="1599"/>
      <c r="S17" s="1599"/>
      <c r="T17" s="1661"/>
    </row>
    <row r="18" spans="2:20" ht="30.75" customHeight="1" thickBot="1" x14ac:dyDescent="0.4">
      <c r="B18" s="1601" t="s">
        <v>11</v>
      </c>
      <c r="C18" s="1602"/>
      <c r="D18" s="1603"/>
      <c r="E18" s="1594"/>
      <c r="F18" s="1602"/>
      <c r="G18" s="1603"/>
      <c r="H18" s="1591"/>
      <c r="I18" s="1604"/>
      <c r="J18" s="1603" t="s">
        <v>7</v>
      </c>
      <c r="K18" s="1594"/>
      <c r="L18" s="1602"/>
      <c r="M18" s="1603"/>
      <c r="N18" s="1594"/>
      <c r="O18" s="1589"/>
      <c r="P18" s="1590"/>
      <c r="Q18" s="1594"/>
      <c r="R18" s="1650"/>
      <c r="S18" s="1650"/>
      <c r="T18" s="1662"/>
    </row>
    <row r="19" spans="2:20" ht="30" customHeight="1" x14ac:dyDescent="0.35">
      <c r="B19" s="874" t="s">
        <v>85</v>
      </c>
      <c r="C19" s="875">
        <v>0</v>
      </c>
      <c r="D19" s="876">
        <v>18</v>
      </c>
      <c r="E19" s="877">
        <f>SUM(C19:D19)</f>
        <v>18</v>
      </c>
      <c r="F19" s="875">
        <v>0</v>
      </c>
      <c r="G19" s="876">
        <v>11</v>
      </c>
      <c r="H19" s="878">
        <f t="shared" ref="H19:H24" si="7">SUM(F19:G19)</f>
        <v>11</v>
      </c>
      <c r="I19" s="875">
        <v>0</v>
      </c>
      <c r="J19" s="876">
        <v>23</v>
      </c>
      <c r="K19" s="878">
        <f t="shared" ref="K19:K25" si="8">SUM(I19:J19)</f>
        <v>23</v>
      </c>
      <c r="L19" s="875">
        <v>13</v>
      </c>
      <c r="M19" s="876">
        <v>3</v>
      </c>
      <c r="N19" s="878">
        <f t="shared" ref="N19:N25" si="9">SUM(L19:M19)</f>
        <v>16</v>
      </c>
      <c r="O19" s="875">
        <v>6</v>
      </c>
      <c r="P19" s="876">
        <v>5</v>
      </c>
      <c r="Q19" s="878">
        <f>SUM(O19:P19)</f>
        <v>11</v>
      </c>
      <c r="R19" s="1584">
        <f t="shared" ref="R19:S25" si="10">C19+F19+I19+L19+O19</f>
        <v>19</v>
      </c>
      <c r="S19" s="1663">
        <f t="shared" si="10"/>
        <v>60</v>
      </c>
      <c r="T19" s="1664">
        <f t="shared" ref="T19:T25" si="11">SUM(R19:S19)</f>
        <v>79</v>
      </c>
    </row>
    <row r="20" spans="2:20" ht="30" customHeight="1" x14ac:dyDescent="0.35">
      <c r="B20" s="882" t="s">
        <v>95</v>
      </c>
      <c r="C20" s="875">
        <v>0</v>
      </c>
      <c r="D20" s="876">
        <v>23</v>
      </c>
      <c r="E20" s="877">
        <f>SUM(C20:D20)</f>
        <v>23</v>
      </c>
      <c r="F20" s="875">
        <v>0</v>
      </c>
      <c r="G20" s="876">
        <v>17</v>
      </c>
      <c r="H20" s="878">
        <f t="shared" si="7"/>
        <v>17</v>
      </c>
      <c r="I20" s="883">
        <v>0</v>
      </c>
      <c r="J20" s="876">
        <v>16</v>
      </c>
      <c r="K20" s="878">
        <f t="shared" si="8"/>
        <v>16</v>
      </c>
      <c r="L20" s="875">
        <v>11</v>
      </c>
      <c r="M20" s="876">
        <v>1</v>
      </c>
      <c r="N20" s="878">
        <f t="shared" si="9"/>
        <v>12</v>
      </c>
      <c r="O20" s="875">
        <v>7</v>
      </c>
      <c r="P20" s="876">
        <v>3</v>
      </c>
      <c r="Q20" s="878">
        <f t="shared" ref="Q20:Q25" si="12">SUM(O20:P20)</f>
        <v>10</v>
      </c>
      <c r="R20" s="888">
        <f t="shared" si="10"/>
        <v>18</v>
      </c>
      <c r="S20" s="885">
        <f>D20+G20+J20+M20+P20</f>
        <v>60</v>
      </c>
      <c r="T20" s="886">
        <f>SUM(R20:S20)</f>
        <v>78</v>
      </c>
    </row>
    <row r="21" spans="2:20" ht="48" customHeight="1" x14ac:dyDescent="0.35">
      <c r="B21" s="882" t="s">
        <v>96</v>
      </c>
      <c r="C21" s="875">
        <v>0</v>
      </c>
      <c r="D21" s="876">
        <v>0</v>
      </c>
      <c r="E21" s="877">
        <f>SUM(C21:D21)</f>
        <v>0</v>
      </c>
      <c r="F21" s="875">
        <v>0</v>
      </c>
      <c r="G21" s="876">
        <v>18</v>
      </c>
      <c r="H21" s="878">
        <f t="shared" si="7"/>
        <v>18</v>
      </c>
      <c r="I21" s="875">
        <v>0</v>
      </c>
      <c r="J21" s="876">
        <v>28</v>
      </c>
      <c r="K21" s="878">
        <f t="shared" si="8"/>
        <v>28</v>
      </c>
      <c r="L21" s="875">
        <v>9</v>
      </c>
      <c r="M21" s="876">
        <v>3</v>
      </c>
      <c r="N21" s="878">
        <f t="shared" si="9"/>
        <v>12</v>
      </c>
      <c r="O21" s="875">
        <v>1</v>
      </c>
      <c r="P21" s="876">
        <v>5</v>
      </c>
      <c r="Q21" s="878">
        <f t="shared" si="12"/>
        <v>6</v>
      </c>
      <c r="R21" s="888">
        <f t="shared" si="10"/>
        <v>10</v>
      </c>
      <c r="S21" s="885">
        <f t="shared" si="10"/>
        <v>54</v>
      </c>
      <c r="T21" s="886">
        <f t="shared" si="11"/>
        <v>64</v>
      </c>
    </row>
    <row r="22" spans="2:20" ht="30" customHeight="1" x14ac:dyDescent="0.35">
      <c r="B22" s="882" t="s">
        <v>97</v>
      </c>
      <c r="C22" s="875">
        <f>C42+C32</f>
        <v>0</v>
      </c>
      <c r="D22" s="876">
        <v>0</v>
      </c>
      <c r="E22" s="877">
        <f>SUM(C22:D22)</f>
        <v>0</v>
      </c>
      <c r="F22" s="875">
        <f>F42+F32</f>
        <v>0</v>
      </c>
      <c r="G22" s="876">
        <v>0</v>
      </c>
      <c r="H22" s="878">
        <f t="shared" si="7"/>
        <v>0</v>
      </c>
      <c r="I22" s="875">
        <v>0</v>
      </c>
      <c r="J22" s="876">
        <v>0</v>
      </c>
      <c r="K22" s="878">
        <f t="shared" si="8"/>
        <v>0</v>
      </c>
      <c r="L22" s="875">
        <v>0</v>
      </c>
      <c r="M22" s="876">
        <v>0</v>
      </c>
      <c r="N22" s="878">
        <f t="shared" si="9"/>
        <v>0</v>
      </c>
      <c r="O22" s="875">
        <v>0</v>
      </c>
      <c r="P22" s="876">
        <v>0</v>
      </c>
      <c r="Q22" s="878">
        <v>0</v>
      </c>
      <c r="R22" s="888">
        <f t="shared" si="10"/>
        <v>0</v>
      </c>
      <c r="S22" s="885">
        <f t="shared" si="10"/>
        <v>0</v>
      </c>
      <c r="T22" s="886">
        <f t="shared" si="11"/>
        <v>0</v>
      </c>
    </row>
    <row r="23" spans="2:20" ht="25.5" customHeight="1" x14ac:dyDescent="0.35">
      <c r="B23" s="882" t="s">
        <v>83</v>
      </c>
      <c r="C23" s="875">
        <v>0</v>
      </c>
      <c r="D23" s="876">
        <v>12</v>
      </c>
      <c r="E23" s="877">
        <v>12</v>
      </c>
      <c r="F23" s="875">
        <v>15</v>
      </c>
      <c r="G23" s="876">
        <v>7</v>
      </c>
      <c r="H23" s="878">
        <f t="shared" si="7"/>
        <v>22</v>
      </c>
      <c r="I23" s="875">
        <v>0</v>
      </c>
      <c r="J23" s="876">
        <v>13</v>
      </c>
      <c r="K23" s="878">
        <f t="shared" si="8"/>
        <v>13</v>
      </c>
      <c r="L23" s="875">
        <v>13</v>
      </c>
      <c r="M23" s="876">
        <v>1</v>
      </c>
      <c r="N23" s="878">
        <f t="shared" si="9"/>
        <v>14</v>
      </c>
      <c r="O23" s="875">
        <v>4</v>
      </c>
      <c r="P23" s="876">
        <v>14</v>
      </c>
      <c r="Q23" s="878">
        <f t="shared" si="12"/>
        <v>18</v>
      </c>
      <c r="R23" s="888">
        <f t="shared" si="10"/>
        <v>32</v>
      </c>
      <c r="S23" s="885">
        <f t="shared" si="10"/>
        <v>47</v>
      </c>
      <c r="T23" s="886">
        <f t="shared" si="11"/>
        <v>79</v>
      </c>
    </row>
    <row r="24" spans="2:20" ht="31.5" customHeight="1" x14ac:dyDescent="0.35">
      <c r="B24" s="882" t="s">
        <v>98</v>
      </c>
      <c r="C24" s="875">
        <f>C43+C34</f>
        <v>0</v>
      </c>
      <c r="D24" s="876">
        <v>11</v>
      </c>
      <c r="E24" s="877">
        <f>SUM(C24:D24)</f>
        <v>11</v>
      </c>
      <c r="F24" s="875">
        <f>F43+F34</f>
        <v>0</v>
      </c>
      <c r="G24" s="876">
        <v>18</v>
      </c>
      <c r="H24" s="878">
        <f t="shared" si="7"/>
        <v>18</v>
      </c>
      <c r="I24" s="875">
        <v>0</v>
      </c>
      <c r="J24" s="876">
        <v>17</v>
      </c>
      <c r="K24" s="878">
        <f t="shared" si="8"/>
        <v>17</v>
      </c>
      <c r="L24" s="875">
        <v>0</v>
      </c>
      <c r="M24" s="876">
        <v>6</v>
      </c>
      <c r="N24" s="878">
        <f t="shared" si="9"/>
        <v>6</v>
      </c>
      <c r="O24" s="875">
        <v>0</v>
      </c>
      <c r="P24" s="876">
        <v>13</v>
      </c>
      <c r="Q24" s="878">
        <f t="shared" si="12"/>
        <v>13</v>
      </c>
      <c r="R24" s="888">
        <f t="shared" si="10"/>
        <v>0</v>
      </c>
      <c r="S24" s="885">
        <f t="shared" si="10"/>
        <v>65</v>
      </c>
      <c r="T24" s="886">
        <f t="shared" si="11"/>
        <v>65</v>
      </c>
    </row>
    <row r="25" spans="2:20" ht="63" customHeight="1" thickBot="1" x14ac:dyDescent="0.4">
      <c r="B25" s="874" t="s">
        <v>99</v>
      </c>
      <c r="C25" s="875">
        <v>0</v>
      </c>
      <c r="D25" s="876">
        <v>15</v>
      </c>
      <c r="E25" s="877">
        <v>15</v>
      </c>
      <c r="F25" s="875">
        <v>0</v>
      </c>
      <c r="G25" s="876">
        <v>30</v>
      </c>
      <c r="H25" s="887">
        <v>30</v>
      </c>
      <c r="I25" s="875">
        <v>0</v>
      </c>
      <c r="J25" s="876">
        <v>26</v>
      </c>
      <c r="K25" s="887">
        <f t="shared" si="8"/>
        <v>26</v>
      </c>
      <c r="L25" s="875">
        <v>0</v>
      </c>
      <c r="M25" s="876">
        <v>5</v>
      </c>
      <c r="N25" s="887">
        <f t="shared" si="9"/>
        <v>5</v>
      </c>
      <c r="O25" s="875">
        <v>4</v>
      </c>
      <c r="P25" s="876">
        <v>9</v>
      </c>
      <c r="Q25" s="878">
        <f t="shared" si="12"/>
        <v>13</v>
      </c>
      <c r="R25" s="889">
        <f t="shared" si="10"/>
        <v>4</v>
      </c>
      <c r="S25" s="880">
        <f t="shared" si="10"/>
        <v>85</v>
      </c>
      <c r="T25" s="881">
        <f t="shared" si="11"/>
        <v>89</v>
      </c>
    </row>
    <row r="26" spans="2:20" ht="27.75" customHeight="1" thickBot="1" x14ac:dyDescent="0.4">
      <c r="B26" s="1611" t="s">
        <v>8</v>
      </c>
      <c r="C26" s="1589">
        <f t="shared" ref="C26:Q26" si="13">SUM(C19:C25)</f>
        <v>0</v>
      </c>
      <c r="D26" s="1590">
        <f t="shared" si="13"/>
        <v>79</v>
      </c>
      <c r="E26" s="1591">
        <f t="shared" si="13"/>
        <v>79</v>
      </c>
      <c r="F26" s="1592">
        <f t="shared" si="13"/>
        <v>15</v>
      </c>
      <c r="G26" s="1590">
        <f t="shared" si="13"/>
        <v>101</v>
      </c>
      <c r="H26" s="1594">
        <f t="shared" si="13"/>
        <v>116</v>
      </c>
      <c r="I26" s="1589">
        <f t="shared" si="13"/>
        <v>0</v>
      </c>
      <c r="J26" s="1590">
        <f t="shared" si="13"/>
        <v>123</v>
      </c>
      <c r="K26" s="1591">
        <f t="shared" si="13"/>
        <v>123</v>
      </c>
      <c r="L26" s="1592">
        <f t="shared" si="13"/>
        <v>46</v>
      </c>
      <c r="M26" s="1590">
        <f t="shared" si="13"/>
        <v>19</v>
      </c>
      <c r="N26" s="1594">
        <f t="shared" si="13"/>
        <v>65</v>
      </c>
      <c r="O26" s="1589">
        <f t="shared" si="13"/>
        <v>22</v>
      </c>
      <c r="P26" s="1590">
        <f t="shared" si="13"/>
        <v>49</v>
      </c>
      <c r="Q26" s="1594">
        <f t="shared" si="13"/>
        <v>71</v>
      </c>
      <c r="R26" s="1589">
        <f>SUM(R19:R25)</f>
        <v>83</v>
      </c>
      <c r="S26" s="1590">
        <f>SUM(S19:S25)</f>
        <v>371</v>
      </c>
      <c r="T26" s="1591">
        <f>SUM(T19:T25)</f>
        <v>454</v>
      </c>
    </row>
    <row r="27" spans="2:20" ht="45.75" customHeight="1" x14ac:dyDescent="0.35">
      <c r="B27" s="1616" t="s">
        <v>25</v>
      </c>
      <c r="C27" s="1617"/>
      <c r="D27" s="1618"/>
      <c r="E27" s="1619"/>
      <c r="F27" s="1617"/>
      <c r="G27" s="1618"/>
      <c r="H27" s="1620"/>
      <c r="I27" s="1618"/>
      <c r="J27" s="1618"/>
      <c r="K27" s="1619"/>
      <c r="L27" s="1617"/>
      <c r="M27" s="1618"/>
      <c r="N27" s="1620"/>
      <c r="O27" s="1618"/>
      <c r="P27" s="1618"/>
      <c r="Q27" s="1619"/>
      <c r="R27" s="856"/>
      <c r="S27" s="857"/>
      <c r="T27" s="890"/>
    </row>
    <row r="28" spans="2:20" ht="24.95" customHeight="1" x14ac:dyDescent="0.35">
      <c r="B28" s="874" t="s">
        <v>85</v>
      </c>
      <c r="C28" s="847">
        <v>0</v>
      </c>
      <c r="D28" s="848">
        <v>0</v>
      </c>
      <c r="E28" s="849">
        <f t="shared" ref="E28:E34" si="14">SUM(C28:D28)</f>
        <v>0</v>
      </c>
      <c r="F28" s="847">
        <v>0</v>
      </c>
      <c r="G28" s="848">
        <v>1</v>
      </c>
      <c r="H28" s="1621">
        <f t="shared" ref="H28:H34" si="15">SUM(F28:G28)</f>
        <v>1</v>
      </c>
      <c r="I28" s="850">
        <v>0</v>
      </c>
      <c r="J28" s="848">
        <v>0</v>
      </c>
      <c r="K28" s="849">
        <f t="shared" ref="K28:K34" si="16">SUM(I28:J28)</f>
        <v>0</v>
      </c>
      <c r="L28" s="891">
        <v>0</v>
      </c>
      <c r="M28" s="892">
        <v>0</v>
      </c>
      <c r="N28" s="878">
        <f t="shared" ref="N28:N34" si="17">SUM(L28:M28)</f>
        <v>0</v>
      </c>
      <c r="O28" s="850">
        <v>0</v>
      </c>
      <c r="P28" s="848">
        <v>0</v>
      </c>
      <c r="Q28" s="849">
        <f t="shared" ref="Q28:Q34" si="18">SUM(O28:P28)</f>
        <v>0</v>
      </c>
      <c r="R28" s="858">
        <f t="shared" ref="R28:S34" si="19">C28+F28+I28+L28+O28</f>
        <v>0</v>
      </c>
      <c r="S28" s="859">
        <f t="shared" si="19"/>
        <v>1</v>
      </c>
      <c r="T28" s="860">
        <f t="shared" ref="T28:T34" si="20">SUM(R28:S28)</f>
        <v>1</v>
      </c>
    </row>
    <row r="29" spans="2:20" ht="24.95" customHeight="1" x14ac:dyDescent="0.35">
      <c r="B29" s="882" t="s">
        <v>95</v>
      </c>
      <c r="C29" s="1605">
        <v>0</v>
      </c>
      <c r="D29" s="1606">
        <v>0</v>
      </c>
      <c r="E29" s="1607">
        <f t="shared" si="14"/>
        <v>0</v>
      </c>
      <c r="F29" s="1605">
        <v>0</v>
      </c>
      <c r="G29" s="1606">
        <v>0</v>
      </c>
      <c r="H29" s="893">
        <f t="shared" si="15"/>
        <v>0</v>
      </c>
      <c r="I29" s="1579">
        <v>0</v>
      </c>
      <c r="J29" s="1606">
        <v>1</v>
      </c>
      <c r="K29" s="1607">
        <f>SUM(I29:J29)</f>
        <v>1</v>
      </c>
      <c r="L29" s="1605">
        <v>0</v>
      </c>
      <c r="M29" s="1606">
        <v>0</v>
      </c>
      <c r="N29" s="1621">
        <v>0</v>
      </c>
      <c r="O29" s="1579">
        <v>0</v>
      </c>
      <c r="P29" s="1606">
        <v>0</v>
      </c>
      <c r="Q29" s="1607">
        <v>0</v>
      </c>
      <c r="R29" s="1584">
        <f t="shared" si="19"/>
        <v>0</v>
      </c>
      <c r="S29" s="1663">
        <f t="shared" si="19"/>
        <v>1</v>
      </c>
      <c r="T29" s="1664">
        <f t="shared" si="20"/>
        <v>1</v>
      </c>
    </row>
    <row r="30" spans="2:20" ht="24.95" customHeight="1" x14ac:dyDescent="0.35">
      <c r="B30" s="882" t="s">
        <v>96</v>
      </c>
      <c r="C30" s="891">
        <v>0</v>
      </c>
      <c r="D30" s="892">
        <v>0</v>
      </c>
      <c r="E30" s="877">
        <f>SUM(C30:D30)</f>
        <v>0</v>
      </c>
      <c r="F30" s="891">
        <v>0</v>
      </c>
      <c r="G30" s="892">
        <v>0</v>
      </c>
      <c r="H30" s="878">
        <f t="shared" si="15"/>
        <v>0</v>
      </c>
      <c r="I30" s="894">
        <v>0</v>
      </c>
      <c r="J30" s="892">
        <v>0</v>
      </c>
      <c r="K30" s="877">
        <f t="shared" si="16"/>
        <v>0</v>
      </c>
      <c r="L30" s="891">
        <v>0</v>
      </c>
      <c r="M30" s="892">
        <v>0</v>
      </c>
      <c r="N30" s="878">
        <f t="shared" si="17"/>
        <v>0</v>
      </c>
      <c r="O30" s="894">
        <v>0</v>
      </c>
      <c r="P30" s="892">
        <v>0</v>
      </c>
      <c r="Q30" s="877">
        <f t="shared" si="18"/>
        <v>0</v>
      </c>
      <c r="R30" s="888">
        <f t="shared" si="19"/>
        <v>0</v>
      </c>
      <c r="S30" s="885">
        <f t="shared" si="19"/>
        <v>0</v>
      </c>
      <c r="T30" s="886">
        <f t="shared" si="20"/>
        <v>0</v>
      </c>
    </row>
    <row r="31" spans="2:20" ht="24.95" customHeight="1" x14ac:dyDescent="0.35">
      <c r="B31" s="882" t="s">
        <v>97</v>
      </c>
      <c r="C31" s="847">
        <v>0</v>
      </c>
      <c r="D31" s="848">
        <v>0</v>
      </c>
      <c r="E31" s="849">
        <f>SUM(C31:D31)</f>
        <v>0</v>
      </c>
      <c r="F31" s="847">
        <v>0</v>
      </c>
      <c r="G31" s="848">
        <v>0</v>
      </c>
      <c r="H31" s="1621">
        <f t="shared" si="15"/>
        <v>0</v>
      </c>
      <c r="I31" s="850">
        <v>0</v>
      </c>
      <c r="J31" s="848">
        <v>0</v>
      </c>
      <c r="K31" s="849">
        <f>SUM(I31:J31)</f>
        <v>0</v>
      </c>
      <c r="L31" s="847">
        <v>0</v>
      </c>
      <c r="M31" s="848">
        <v>0</v>
      </c>
      <c r="N31" s="844">
        <f>SUM(L31:M31)</f>
        <v>0</v>
      </c>
      <c r="O31" s="850">
        <v>0</v>
      </c>
      <c r="P31" s="848">
        <v>0</v>
      </c>
      <c r="Q31" s="849">
        <v>0</v>
      </c>
      <c r="R31" s="858">
        <f t="shared" si="19"/>
        <v>0</v>
      </c>
      <c r="S31" s="859">
        <f t="shared" si="19"/>
        <v>0</v>
      </c>
      <c r="T31" s="860">
        <f t="shared" si="20"/>
        <v>0</v>
      </c>
    </row>
    <row r="32" spans="2:20" ht="27.75" customHeight="1" x14ac:dyDescent="0.35">
      <c r="B32" s="882" t="s">
        <v>83</v>
      </c>
      <c r="C32" s="891">
        <v>0</v>
      </c>
      <c r="D32" s="892">
        <v>0</v>
      </c>
      <c r="E32" s="877">
        <v>0</v>
      </c>
      <c r="F32" s="891">
        <v>0</v>
      </c>
      <c r="G32" s="892">
        <v>1</v>
      </c>
      <c r="H32" s="878">
        <f t="shared" si="15"/>
        <v>1</v>
      </c>
      <c r="I32" s="894">
        <v>0</v>
      </c>
      <c r="J32" s="892">
        <v>0</v>
      </c>
      <c r="K32" s="877">
        <f>SUM(I32:J32)</f>
        <v>0</v>
      </c>
      <c r="L32" s="891">
        <v>0</v>
      </c>
      <c r="M32" s="892">
        <v>0</v>
      </c>
      <c r="N32" s="878">
        <f t="shared" si="17"/>
        <v>0</v>
      </c>
      <c r="O32" s="894">
        <v>0</v>
      </c>
      <c r="P32" s="892">
        <v>0</v>
      </c>
      <c r="Q32" s="877">
        <v>0</v>
      </c>
      <c r="R32" s="888">
        <f t="shared" si="19"/>
        <v>0</v>
      </c>
      <c r="S32" s="885">
        <f t="shared" si="19"/>
        <v>1</v>
      </c>
      <c r="T32" s="886">
        <f t="shared" si="20"/>
        <v>1</v>
      </c>
    </row>
    <row r="33" spans="2:21" ht="29.25" customHeight="1" x14ac:dyDescent="0.35">
      <c r="B33" s="882" t="s">
        <v>98</v>
      </c>
      <c r="C33" s="891">
        <v>0</v>
      </c>
      <c r="D33" s="892">
        <v>0</v>
      </c>
      <c r="E33" s="877">
        <f>SUM(C33:D33)</f>
        <v>0</v>
      </c>
      <c r="F33" s="891">
        <v>0</v>
      </c>
      <c r="G33" s="892">
        <v>0</v>
      </c>
      <c r="H33" s="878">
        <f t="shared" si="15"/>
        <v>0</v>
      </c>
      <c r="I33" s="894">
        <v>0</v>
      </c>
      <c r="J33" s="892">
        <v>1</v>
      </c>
      <c r="K33" s="877">
        <f t="shared" si="16"/>
        <v>1</v>
      </c>
      <c r="L33" s="891">
        <v>0</v>
      </c>
      <c r="M33" s="892">
        <v>0</v>
      </c>
      <c r="N33" s="878">
        <f t="shared" si="17"/>
        <v>0</v>
      </c>
      <c r="O33" s="894">
        <v>0</v>
      </c>
      <c r="P33" s="892">
        <v>1</v>
      </c>
      <c r="Q33" s="877">
        <f t="shared" si="18"/>
        <v>1</v>
      </c>
      <c r="R33" s="888">
        <f t="shared" si="19"/>
        <v>0</v>
      </c>
      <c r="S33" s="885">
        <f t="shared" si="19"/>
        <v>2</v>
      </c>
      <c r="T33" s="886">
        <f t="shared" si="20"/>
        <v>2</v>
      </c>
    </row>
    <row r="34" spans="2:21" ht="54" customHeight="1" thickBot="1" x14ac:dyDescent="0.4">
      <c r="B34" s="874" t="s">
        <v>99</v>
      </c>
      <c r="C34" s="891">
        <v>0</v>
      </c>
      <c r="D34" s="892">
        <v>0</v>
      </c>
      <c r="E34" s="877">
        <f t="shared" si="14"/>
        <v>0</v>
      </c>
      <c r="F34" s="891">
        <v>0</v>
      </c>
      <c r="G34" s="892">
        <v>0</v>
      </c>
      <c r="H34" s="878">
        <f t="shared" si="15"/>
        <v>0</v>
      </c>
      <c r="I34" s="894">
        <v>0</v>
      </c>
      <c r="J34" s="892">
        <v>0</v>
      </c>
      <c r="K34" s="877">
        <f t="shared" si="16"/>
        <v>0</v>
      </c>
      <c r="L34" s="891">
        <v>0</v>
      </c>
      <c r="M34" s="892">
        <v>1</v>
      </c>
      <c r="N34" s="878">
        <f t="shared" si="17"/>
        <v>1</v>
      </c>
      <c r="O34" s="894">
        <v>0</v>
      </c>
      <c r="P34" s="892">
        <v>0</v>
      </c>
      <c r="Q34" s="877">
        <f t="shared" si="18"/>
        <v>0</v>
      </c>
      <c r="R34" s="888">
        <f t="shared" si="19"/>
        <v>0</v>
      </c>
      <c r="S34" s="885">
        <f t="shared" si="19"/>
        <v>1</v>
      </c>
      <c r="T34" s="886">
        <f t="shared" si="20"/>
        <v>1</v>
      </c>
    </row>
    <row r="35" spans="2:21" ht="27" customHeight="1" thickBot="1" x14ac:dyDescent="0.4">
      <c r="B35" s="1622" t="s">
        <v>13</v>
      </c>
      <c r="C35" s="1591">
        <f t="shared" ref="C35:R35" si="21">SUM(C28:C34)</f>
        <v>0</v>
      </c>
      <c r="D35" s="1589">
        <f>SUM(D28:D34)</f>
        <v>0</v>
      </c>
      <c r="E35" s="1623">
        <f>SUM(E28:E34)</f>
        <v>0</v>
      </c>
      <c r="F35" s="1589">
        <f t="shared" si="21"/>
        <v>0</v>
      </c>
      <c r="G35" s="1589">
        <f>SUM(G28:G34)</f>
        <v>2</v>
      </c>
      <c r="H35" s="1624">
        <f>SUM(H28:H34)</f>
        <v>2</v>
      </c>
      <c r="I35" s="1592">
        <f t="shared" si="21"/>
        <v>0</v>
      </c>
      <c r="J35" s="1589">
        <f>SUM(J28:J34)</f>
        <v>2</v>
      </c>
      <c r="K35" s="1589">
        <f>SUM(K28:K34)</f>
        <v>2</v>
      </c>
      <c r="L35" s="1589">
        <f t="shared" si="21"/>
        <v>0</v>
      </c>
      <c r="M35" s="1589">
        <f>SUM(M28:M34)</f>
        <v>1</v>
      </c>
      <c r="N35" s="1589">
        <f>SUM(N28:N34)</f>
        <v>1</v>
      </c>
      <c r="O35" s="1589">
        <f t="shared" si="21"/>
        <v>0</v>
      </c>
      <c r="P35" s="1589">
        <f t="shared" si="21"/>
        <v>1</v>
      </c>
      <c r="Q35" s="1623">
        <f t="shared" si="21"/>
        <v>1</v>
      </c>
      <c r="R35" s="1589">
        <f t="shared" si="21"/>
        <v>0</v>
      </c>
      <c r="S35" s="1589">
        <f>SUM(S28:S34)</f>
        <v>6</v>
      </c>
      <c r="T35" s="1624">
        <f>SUM(T28:T34)</f>
        <v>6</v>
      </c>
    </row>
    <row r="36" spans="2:21" ht="30.75" customHeight="1" thickBot="1" x14ac:dyDescent="0.4">
      <c r="B36" s="851" t="s">
        <v>10</v>
      </c>
      <c r="C36" s="1665">
        <f t="shared" ref="C36:R36" si="22">C26</f>
        <v>0</v>
      </c>
      <c r="D36" s="1666">
        <f t="shared" si="22"/>
        <v>79</v>
      </c>
      <c r="E36" s="1667">
        <f t="shared" si="22"/>
        <v>79</v>
      </c>
      <c r="F36" s="1668">
        <f t="shared" si="22"/>
        <v>15</v>
      </c>
      <c r="G36" s="1666">
        <f>G26</f>
        <v>101</v>
      </c>
      <c r="H36" s="1669">
        <f>H26</f>
        <v>116</v>
      </c>
      <c r="I36" s="1665">
        <f t="shared" si="22"/>
        <v>0</v>
      </c>
      <c r="J36" s="1666">
        <f t="shared" si="22"/>
        <v>123</v>
      </c>
      <c r="K36" s="1667">
        <f t="shared" si="22"/>
        <v>123</v>
      </c>
      <c r="L36" s="1668">
        <f t="shared" si="22"/>
        <v>46</v>
      </c>
      <c r="M36" s="1666">
        <f t="shared" si="22"/>
        <v>19</v>
      </c>
      <c r="N36" s="1669">
        <f t="shared" si="22"/>
        <v>65</v>
      </c>
      <c r="O36" s="1665">
        <f t="shared" si="22"/>
        <v>22</v>
      </c>
      <c r="P36" s="1666">
        <f t="shared" si="22"/>
        <v>49</v>
      </c>
      <c r="Q36" s="1667">
        <f t="shared" si="22"/>
        <v>71</v>
      </c>
      <c r="R36" s="1668">
        <f t="shared" si="22"/>
        <v>83</v>
      </c>
      <c r="S36" s="1666">
        <f>S26</f>
        <v>371</v>
      </c>
      <c r="T36" s="1667">
        <f>T26</f>
        <v>454</v>
      </c>
      <c r="U36" s="121"/>
    </row>
    <row r="37" spans="2:21" ht="37.5" customHeight="1" thickBot="1" x14ac:dyDescent="0.4">
      <c r="B37" s="1627" t="s">
        <v>17</v>
      </c>
      <c r="C37" s="1670">
        <f t="shared" ref="C37:R37" si="23">C35</f>
        <v>0</v>
      </c>
      <c r="D37" s="1671">
        <f>D35</f>
        <v>0</v>
      </c>
      <c r="E37" s="1672">
        <f>E35</f>
        <v>0</v>
      </c>
      <c r="F37" s="1673">
        <f t="shared" si="23"/>
        <v>0</v>
      </c>
      <c r="G37" s="1671">
        <f>G35</f>
        <v>2</v>
      </c>
      <c r="H37" s="1674">
        <f>H35</f>
        <v>2</v>
      </c>
      <c r="I37" s="1670">
        <f t="shared" si="23"/>
        <v>0</v>
      </c>
      <c r="J37" s="1671">
        <f>J35</f>
        <v>2</v>
      </c>
      <c r="K37" s="1672">
        <f>K35</f>
        <v>2</v>
      </c>
      <c r="L37" s="1673">
        <f t="shared" si="23"/>
        <v>0</v>
      </c>
      <c r="M37" s="1671">
        <f>M35</f>
        <v>1</v>
      </c>
      <c r="N37" s="1674">
        <f>N35</f>
        <v>1</v>
      </c>
      <c r="O37" s="1670">
        <f t="shared" si="23"/>
        <v>0</v>
      </c>
      <c r="P37" s="1671">
        <f t="shared" si="23"/>
        <v>1</v>
      </c>
      <c r="Q37" s="1672">
        <f t="shared" si="23"/>
        <v>1</v>
      </c>
      <c r="R37" s="1673">
        <f t="shared" si="23"/>
        <v>0</v>
      </c>
      <c r="S37" s="1671">
        <f>S35</f>
        <v>6</v>
      </c>
      <c r="T37" s="1672">
        <f>T35</f>
        <v>6</v>
      </c>
    </row>
    <row r="38" spans="2:21" ht="36" customHeight="1" thickBot="1" x14ac:dyDescent="0.4">
      <c r="B38" s="1632" t="s">
        <v>18</v>
      </c>
      <c r="C38" s="1675">
        <f t="shared" ref="C38:R38" si="24">SUM(C36:C37)</f>
        <v>0</v>
      </c>
      <c r="D38" s="1676">
        <f t="shared" si="24"/>
        <v>79</v>
      </c>
      <c r="E38" s="1677">
        <f t="shared" si="24"/>
        <v>79</v>
      </c>
      <c r="F38" s="1678">
        <f t="shared" si="24"/>
        <v>15</v>
      </c>
      <c r="G38" s="1676">
        <f>SUM(G36:G37)</f>
        <v>103</v>
      </c>
      <c r="H38" s="1679">
        <f>SUM(H36:H37)</f>
        <v>118</v>
      </c>
      <c r="I38" s="1675">
        <f t="shared" si="24"/>
        <v>0</v>
      </c>
      <c r="J38" s="1676">
        <f t="shared" si="24"/>
        <v>125</v>
      </c>
      <c r="K38" s="1677">
        <f t="shared" si="24"/>
        <v>125</v>
      </c>
      <c r="L38" s="1678">
        <f t="shared" si="24"/>
        <v>46</v>
      </c>
      <c r="M38" s="1676">
        <f t="shared" si="24"/>
        <v>20</v>
      </c>
      <c r="N38" s="1679">
        <f t="shared" si="24"/>
        <v>66</v>
      </c>
      <c r="O38" s="1675">
        <f t="shared" si="24"/>
        <v>22</v>
      </c>
      <c r="P38" s="1676">
        <f t="shared" si="24"/>
        <v>50</v>
      </c>
      <c r="Q38" s="1677">
        <f t="shared" si="24"/>
        <v>72</v>
      </c>
      <c r="R38" s="1678">
        <f t="shared" si="24"/>
        <v>83</v>
      </c>
      <c r="S38" s="1676">
        <f>SUM(S36:S37)</f>
        <v>377</v>
      </c>
      <c r="T38" s="1677">
        <f>SUM(T36:T37)</f>
        <v>460</v>
      </c>
    </row>
    <row r="39" spans="2:21" x14ac:dyDescent="0.35">
      <c r="B39" s="44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</row>
    <row r="40" spans="2:21" ht="1.5" customHeight="1" x14ac:dyDescent="0.35">
      <c r="B40" s="44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</row>
    <row r="41" spans="2:21" x14ac:dyDescent="0.35">
      <c r="B41" s="4088"/>
      <c r="C41" s="4088"/>
      <c r="D41" s="4088"/>
      <c r="E41" s="4088"/>
      <c r="F41" s="4088"/>
      <c r="G41" s="4088"/>
      <c r="H41" s="4088"/>
      <c r="I41" s="4088"/>
      <c r="J41" s="4088"/>
      <c r="K41" s="4088"/>
      <c r="L41" s="4088"/>
      <c r="M41" s="4088"/>
      <c r="N41" s="4088"/>
      <c r="O41" s="4088"/>
      <c r="P41" s="4088"/>
      <c r="Q41" s="4088"/>
      <c r="R41" s="4088"/>
      <c r="S41" s="4088"/>
      <c r="T41" s="4088"/>
    </row>
    <row r="42" spans="2:21" x14ac:dyDescent="0.35">
      <c r="B42" s="44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</row>
    <row r="44" spans="2:21" x14ac:dyDescent="0.35">
      <c r="B44" s="121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spans="2:21" x14ac:dyDescent="0.3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7" zoomScale="50" zoomScaleNormal="50" workbookViewId="0">
      <selection activeCell="P10" sqref="P10"/>
    </sheetView>
  </sheetViews>
  <sheetFormatPr defaultRowHeight="25.5" x14ac:dyDescent="0.35"/>
  <cols>
    <col min="1" max="1" width="95.140625" style="431" customWidth="1"/>
    <col min="2" max="13" width="18.7109375" style="431" customWidth="1"/>
    <col min="14" max="15" width="10.7109375" style="431" customWidth="1"/>
    <col min="16" max="16" width="9.140625" style="431"/>
    <col min="17" max="17" width="12.85546875" style="431" customWidth="1"/>
    <col min="18" max="18" width="23.42578125" style="431" customWidth="1"/>
    <col min="19" max="20" width="9.140625" style="431"/>
    <col min="21" max="21" width="10.5703125" style="431" bestFit="1" customWidth="1"/>
    <col min="22" max="22" width="11.28515625" style="431" customWidth="1"/>
    <col min="23" max="256" width="9.140625" style="431"/>
    <col min="257" max="257" width="95.140625" style="431" customWidth="1"/>
    <col min="258" max="269" width="18.7109375" style="431" customWidth="1"/>
    <col min="270" max="271" width="10.7109375" style="431" customWidth="1"/>
    <col min="272" max="272" width="9.140625" style="431"/>
    <col min="273" max="273" width="12.85546875" style="431" customWidth="1"/>
    <col min="274" max="274" width="23.42578125" style="431" customWidth="1"/>
    <col min="275" max="276" width="9.140625" style="431"/>
    <col min="277" max="277" width="10.5703125" style="431" bestFit="1" customWidth="1"/>
    <col min="278" max="278" width="11.28515625" style="431" customWidth="1"/>
    <col min="279" max="512" width="9.140625" style="431"/>
    <col min="513" max="513" width="95.140625" style="431" customWidth="1"/>
    <col min="514" max="525" width="18.7109375" style="431" customWidth="1"/>
    <col min="526" max="527" width="10.7109375" style="431" customWidth="1"/>
    <col min="528" max="528" width="9.140625" style="431"/>
    <col min="529" max="529" width="12.85546875" style="431" customWidth="1"/>
    <col min="530" max="530" width="23.42578125" style="431" customWidth="1"/>
    <col min="531" max="532" width="9.140625" style="431"/>
    <col min="533" max="533" width="10.5703125" style="431" bestFit="1" customWidth="1"/>
    <col min="534" max="534" width="11.28515625" style="431" customWidth="1"/>
    <col min="535" max="768" width="9.140625" style="431"/>
    <col min="769" max="769" width="95.140625" style="431" customWidth="1"/>
    <col min="770" max="781" width="18.7109375" style="431" customWidth="1"/>
    <col min="782" max="783" width="10.7109375" style="431" customWidth="1"/>
    <col min="784" max="784" width="9.140625" style="431"/>
    <col min="785" max="785" width="12.85546875" style="431" customWidth="1"/>
    <col min="786" max="786" width="23.42578125" style="431" customWidth="1"/>
    <col min="787" max="788" width="9.140625" style="431"/>
    <col min="789" max="789" width="10.5703125" style="431" bestFit="1" customWidth="1"/>
    <col min="790" max="790" width="11.28515625" style="431" customWidth="1"/>
    <col min="791" max="1024" width="9.140625" style="431"/>
    <col min="1025" max="1025" width="95.140625" style="431" customWidth="1"/>
    <col min="1026" max="1037" width="18.7109375" style="431" customWidth="1"/>
    <col min="1038" max="1039" width="10.7109375" style="431" customWidth="1"/>
    <col min="1040" max="1040" width="9.140625" style="431"/>
    <col min="1041" max="1041" width="12.85546875" style="431" customWidth="1"/>
    <col min="1042" max="1042" width="23.42578125" style="431" customWidth="1"/>
    <col min="1043" max="1044" width="9.140625" style="431"/>
    <col min="1045" max="1045" width="10.5703125" style="431" bestFit="1" customWidth="1"/>
    <col min="1046" max="1046" width="11.28515625" style="431" customWidth="1"/>
    <col min="1047" max="1280" width="9.140625" style="431"/>
    <col min="1281" max="1281" width="95.140625" style="431" customWidth="1"/>
    <col min="1282" max="1293" width="18.7109375" style="431" customWidth="1"/>
    <col min="1294" max="1295" width="10.7109375" style="431" customWidth="1"/>
    <col min="1296" max="1296" width="9.140625" style="431"/>
    <col min="1297" max="1297" width="12.85546875" style="431" customWidth="1"/>
    <col min="1298" max="1298" width="23.42578125" style="431" customWidth="1"/>
    <col min="1299" max="1300" width="9.140625" style="431"/>
    <col min="1301" max="1301" width="10.5703125" style="431" bestFit="1" customWidth="1"/>
    <col min="1302" max="1302" width="11.28515625" style="431" customWidth="1"/>
    <col min="1303" max="1536" width="9.140625" style="431"/>
    <col min="1537" max="1537" width="95.140625" style="431" customWidth="1"/>
    <col min="1538" max="1549" width="18.7109375" style="431" customWidth="1"/>
    <col min="1550" max="1551" width="10.7109375" style="431" customWidth="1"/>
    <col min="1552" max="1552" width="9.140625" style="431"/>
    <col min="1553" max="1553" width="12.85546875" style="431" customWidth="1"/>
    <col min="1554" max="1554" width="23.42578125" style="431" customWidth="1"/>
    <col min="1555" max="1556" width="9.140625" style="431"/>
    <col min="1557" max="1557" width="10.5703125" style="431" bestFit="1" customWidth="1"/>
    <col min="1558" max="1558" width="11.28515625" style="431" customWidth="1"/>
    <col min="1559" max="1792" width="9.140625" style="431"/>
    <col min="1793" max="1793" width="95.140625" style="431" customWidth="1"/>
    <col min="1794" max="1805" width="18.7109375" style="431" customWidth="1"/>
    <col min="1806" max="1807" width="10.7109375" style="431" customWidth="1"/>
    <col min="1808" max="1808" width="9.140625" style="431"/>
    <col min="1809" max="1809" width="12.85546875" style="431" customWidth="1"/>
    <col min="1810" max="1810" width="23.42578125" style="431" customWidth="1"/>
    <col min="1811" max="1812" width="9.140625" style="431"/>
    <col min="1813" max="1813" width="10.5703125" style="431" bestFit="1" customWidth="1"/>
    <col min="1814" max="1814" width="11.28515625" style="431" customWidth="1"/>
    <col min="1815" max="2048" width="9.140625" style="431"/>
    <col min="2049" max="2049" width="95.140625" style="431" customWidth="1"/>
    <col min="2050" max="2061" width="18.7109375" style="431" customWidth="1"/>
    <col min="2062" max="2063" width="10.7109375" style="431" customWidth="1"/>
    <col min="2064" max="2064" width="9.140625" style="431"/>
    <col min="2065" max="2065" width="12.85546875" style="431" customWidth="1"/>
    <col min="2066" max="2066" width="23.42578125" style="431" customWidth="1"/>
    <col min="2067" max="2068" width="9.140625" style="431"/>
    <col min="2069" max="2069" width="10.5703125" style="431" bestFit="1" customWidth="1"/>
    <col min="2070" max="2070" width="11.28515625" style="431" customWidth="1"/>
    <col min="2071" max="2304" width="9.140625" style="431"/>
    <col min="2305" max="2305" width="95.140625" style="431" customWidth="1"/>
    <col min="2306" max="2317" width="18.7109375" style="431" customWidth="1"/>
    <col min="2318" max="2319" width="10.7109375" style="431" customWidth="1"/>
    <col min="2320" max="2320" width="9.140625" style="431"/>
    <col min="2321" max="2321" width="12.85546875" style="431" customWidth="1"/>
    <col min="2322" max="2322" width="23.42578125" style="431" customWidth="1"/>
    <col min="2323" max="2324" width="9.140625" style="431"/>
    <col min="2325" max="2325" width="10.5703125" style="431" bestFit="1" customWidth="1"/>
    <col min="2326" max="2326" width="11.28515625" style="431" customWidth="1"/>
    <col min="2327" max="2560" width="9.140625" style="431"/>
    <col min="2561" max="2561" width="95.140625" style="431" customWidth="1"/>
    <col min="2562" max="2573" width="18.7109375" style="431" customWidth="1"/>
    <col min="2574" max="2575" width="10.7109375" style="431" customWidth="1"/>
    <col min="2576" max="2576" width="9.140625" style="431"/>
    <col min="2577" max="2577" width="12.85546875" style="431" customWidth="1"/>
    <col min="2578" max="2578" width="23.42578125" style="431" customWidth="1"/>
    <col min="2579" max="2580" width="9.140625" style="431"/>
    <col min="2581" max="2581" width="10.5703125" style="431" bestFit="1" customWidth="1"/>
    <col min="2582" max="2582" width="11.28515625" style="431" customWidth="1"/>
    <col min="2583" max="2816" width="9.140625" style="431"/>
    <col min="2817" max="2817" width="95.140625" style="431" customWidth="1"/>
    <col min="2818" max="2829" width="18.7109375" style="431" customWidth="1"/>
    <col min="2830" max="2831" width="10.7109375" style="431" customWidth="1"/>
    <col min="2832" max="2832" width="9.140625" style="431"/>
    <col min="2833" max="2833" width="12.85546875" style="431" customWidth="1"/>
    <col min="2834" max="2834" width="23.42578125" style="431" customWidth="1"/>
    <col min="2835" max="2836" width="9.140625" style="431"/>
    <col min="2837" max="2837" width="10.5703125" style="431" bestFit="1" customWidth="1"/>
    <col min="2838" max="2838" width="11.28515625" style="431" customWidth="1"/>
    <col min="2839" max="3072" width="9.140625" style="431"/>
    <col min="3073" max="3073" width="95.140625" style="431" customWidth="1"/>
    <col min="3074" max="3085" width="18.7109375" style="431" customWidth="1"/>
    <col min="3086" max="3087" width="10.7109375" style="431" customWidth="1"/>
    <col min="3088" max="3088" width="9.140625" style="431"/>
    <col min="3089" max="3089" width="12.85546875" style="431" customWidth="1"/>
    <col min="3090" max="3090" width="23.42578125" style="431" customWidth="1"/>
    <col min="3091" max="3092" width="9.140625" style="431"/>
    <col min="3093" max="3093" width="10.5703125" style="431" bestFit="1" customWidth="1"/>
    <col min="3094" max="3094" width="11.28515625" style="431" customWidth="1"/>
    <col min="3095" max="3328" width="9.140625" style="431"/>
    <col min="3329" max="3329" width="95.140625" style="431" customWidth="1"/>
    <col min="3330" max="3341" width="18.7109375" style="431" customWidth="1"/>
    <col min="3342" max="3343" width="10.7109375" style="431" customWidth="1"/>
    <col min="3344" max="3344" width="9.140625" style="431"/>
    <col min="3345" max="3345" width="12.85546875" style="431" customWidth="1"/>
    <col min="3346" max="3346" width="23.42578125" style="431" customWidth="1"/>
    <col min="3347" max="3348" width="9.140625" style="431"/>
    <col min="3349" max="3349" width="10.5703125" style="431" bestFit="1" customWidth="1"/>
    <col min="3350" max="3350" width="11.28515625" style="431" customWidth="1"/>
    <col min="3351" max="3584" width="9.140625" style="431"/>
    <col min="3585" max="3585" width="95.140625" style="431" customWidth="1"/>
    <col min="3586" max="3597" width="18.7109375" style="431" customWidth="1"/>
    <col min="3598" max="3599" width="10.7109375" style="431" customWidth="1"/>
    <col min="3600" max="3600" width="9.140625" style="431"/>
    <col min="3601" max="3601" width="12.85546875" style="431" customWidth="1"/>
    <col min="3602" max="3602" width="23.42578125" style="431" customWidth="1"/>
    <col min="3603" max="3604" width="9.140625" style="431"/>
    <col min="3605" max="3605" width="10.5703125" style="431" bestFit="1" customWidth="1"/>
    <col min="3606" max="3606" width="11.28515625" style="431" customWidth="1"/>
    <col min="3607" max="3840" width="9.140625" style="431"/>
    <col min="3841" max="3841" width="95.140625" style="431" customWidth="1"/>
    <col min="3842" max="3853" width="18.7109375" style="431" customWidth="1"/>
    <col min="3854" max="3855" width="10.7109375" style="431" customWidth="1"/>
    <col min="3856" max="3856" width="9.140625" style="431"/>
    <col min="3857" max="3857" width="12.85546875" style="431" customWidth="1"/>
    <col min="3858" max="3858" width="23.42578125" style="431" customWidth="1"/>
    <col min="3859" max="3860" width="9.140625" style="431"/>
    <col min="3861" max="3861" width="10.5703125" style="431" bestFit="1" customWidth="1"/>
    <col min="3862" max="3862" width="11.28515625" style="431" customWidth="1"/>
    <col min="3863" max="4096" width="9.140625" style="431"/>
    <col min="4097" max="4097" width="95.140625" style="431" customWidth="1"/>
    <col min="4098" max="4109" width="18.7109375" style="431" customWidth="1"/>
    <col min="4110" max="4111" width="10.7109375" style="431" customWidth="1"/>
    <col min="4112" max="4112" width="9.140625" style="431"/>
    <col min="4113" max="4113" width="12.85546875" style="431" customWidth="1"/>
    <col min="4114" max="4114" width="23.42578125" style="431" customWidth="1"/>
    <col min="4115" max="4116" width="9.140625" style="431"/>
    <col min="4117" max="4117" width="10.5703125" style="431" bestFit="1" customWidth="1"/>
    <col min="4118" max="4118" width="11.28515625" style="431" customWidth="1"/>
    <col min="4119" max="4352" width="9.140625" style="431"/>
    <col min="4353" max="4353" width="95.140625" style="431" customWidth="1"/>
    <col min="4354" max="4365" width="18.7109375" style="431" customWidth="1"/>
    <col min="4366" max="4367" width="10.7109375" style="431" customWidth="1"/>
    <col min="4368" max="4368" width="9.140625" style="431"/>
    <col min="4369" max="4369" width="12.85546875" style="431" customWidth="1"/>
    <col min="4370" max="4370" width="23.42578125" style="431" customWidth="1"/>
    <col min="4371" max="4372" width="9.140625" style="431"/>
    <col min="4373" max="4373" width="10.5703125" style="431" bestFit="1" customWidth="1"/>
    <col min="4374" max="4374" width="11.28515625" style="431" customWidth="1"/>
    <col min="4375" max="4608" width="9.140625" style="431"/>
    <col min="4609" max="4609" width="95.140625" style="431" customWidth="1"/>
    <col min="4610" max="4621" width="18.7109375" style="431" customWidth="1"/>
    <col min="4622" max="4623" width="10.7109375" style="431" customWidth="1"/>
    <col min="4624" max="4624" width="9.140625" style="431"/>
    <col min="4625" max="4625" width="12.85546875" style="431" customWidth="1"/>
    <col min="4626" max="4626" width="23.42578125" style="431" customWidth="1"/>
    <col min="4627" max="4628" width="9.140625" style="431"/>
    <col min="4629" max="4629" width="10.5703125" style="431" bestFit="1" customWidth="1"/>
    <col min="4630" max="4630" width="11.28515625" style="431" customWidth="1"/>
    <col min="4631" max="4864" width="9.140625" style="431"/>
    <col min="4865" max="4865" width="95.140625" style="431" customWidth="1"/>
    <col min="4866" max="4877" width="18.7109375" style="431" customWidth="1"/>
    <col min="4878" max="4879" width="10.7109375" style="431" customWidth="1"/>
    <col min="4880" max="4880" width="9.140625" style="431"/>
    <col min="4881" max="4881" width="12.85546875" style="431" customWidth="1"/>
    <col min="4882" max="4882" width="23.42578125" style="431" customWidth="1"/>
    <col min="4883" max="4884" width="9.140625" style="431"/>
    <col min="4885" max="4885" width="10.5703125" style="431" bestFit="1" customWidth="1"/>
    <col min="4886" max="4886" width="11.28515625" style="431" customWidth="1"/>
    <col min="4887" max="5120" width="9.140625" style="431"/>
    <col min="5121" max="5121" width="95.140625" style="431" customWidth="1"/>
    <col min="5122" max="5133" width="18.7109375" style="431" customWidth="1"/>
    <col min="5134" max="5135" width="10.7109375" style="431" customWidth="1"/>
    <col min="5136" max="5136" width="9.140625" style="431"/>
    <col min="5137" max="5137" width="12.85546875" style="431" customWidth="1"/>
    <col min="5138" max="5138" width="23.42578125" style="431" customWidth="1"/>
    <col min="5139" max="5140" width="9.140625" style="431"/>
    <col min="5141" max="5141" width="10.5703125" style="431" bestFit="1" customWidth="1"/>
    <col min="5142" max="5142" width="11.28515625" style="431" customWidth="1"/>
    <col min="5143" max="5376" width="9.140625" style="431"/>
    <col min="5377" max="5377" width="95.140625" style="431" customWidth="1"/>
    <col min="5378" max="5389" width="18.7109375" style="431" customWidth="1"/>
    <col min="5390" max="5391" width="10.7109375" style="431" customWidth="1"/>
    <col min="5392" max="5392" width="9.140625" style="431"/>
    <col min="5393" max="5393" width="12.85546875" style="431" customWidth="1"/>
    <col min="5394" max="5394" width="23.42578125" style="431" customWidth="1"/>
    <col min="5395" max="5396" width="9.140625" style="431"/>
    <col min="5397" max="5397" width="10.5703125" style="431" bestFit="1" customWidth="1"/>
    <col min="5398" max="5398" width="11.28515625" style="431" customWidth="1"/>
    <col min="5399" max="5632" width="9.140625" style="431"/>
    <col min="5633" max="5633" width="95.140625" style="431" customWidth="1"/>
    <col min="5634" max="5645" width="18.7109375" style="431" customWidth="1"/>
    <col min="5646" max="5647" width="10.7109375" style="431" customWidth="1"/>
    <col min="5648" max="5648" width="9.140625" style="431"/>
    <col min="5649" max="5649" width="12.85546875" style="431" customWidth="1"/>
    <col min="5650" max="5650" width="23.42578125" style="431" customWidth="1"/>
    <col min="5651" max="5652" width="9.140625" style="431"/>
    <col min="5653" max="5653" width="10.5703125" style="431" bestFit="1" customWidth="1"/>
    <col min="5654" max="5654" width="11.28515625" style="431" customWidth="1"/>
    <col min="5655" max="5888" width="9.140625" style="431"/>
    <col min="5889" max="5889" width="95.140625" style="431" customWidth="1"/>
    <col min="5890" max="5901" width="18.7109375" style="431" customWidth="1"/>
    <col min="5902" max="5903" width="10.7109375" style="431" customWidth="1"/>
    <col min="5904" max="5904" width="9.140625" style="431"/>
    <col min="5905" max="5905" width="12.85546875" style="431" customWidth="1"/>
    <col min="5906" max="5906" width="23.42578125" style="431" customWidth="1"/>
    <col min="5907" max="5908" width="9.140625" style="431"/>
    <col min="5909" max="5909" width="10.5703125" style="431" bestFit="1" customWidth="1"/>
    <col min="5910" max="5910" width="11.28515625" style="431" customWidth="1"/>
    <col min="5911" max="6144" width="9.140625" style="431"/>
    <col min="6145" max="6145" width="95.140625" style="431" customWidth="1"/>
    <col min="6146" max="6157" width="18.7109375" style="431" customWidth="1"/>
    <col min="6158" max="6159" width="10.7109375" style="431" customWidth="1"/>
    <col min="6160" max="6160" width="9.140625" style="431"/>
    <col min="6161" max="6161" width="12.85546875" style="431" customWidth="1"/>
    <col min="6162" max="6162" width="23.42578125" style="431" customWidth="1"/>
    <col min="6163" max="6164" width="9.140625" style="431"/>
    <col min="6165" max="6165" width="10.5703125" style="431" bestFit="1" customWidth="1"/>
    <col min="6166" max="6166" width="11.28515625" style="431" customWidth="1"/>
    <col min="6167" max="6400" width="9.140625" style="431"/>
    <col min="6401" max="6401" width="95.140625" style="431" customWidth="1"/>
    <col min="6402" max="6413" width="18.7109375" style="431" customWidth="1"/>
    <col min="6414" max="6415" width="10.7109375" style="431" customWidth="1"/>
    <col min="6416" max="6416" width="9.140625" style="431"/>
    <col min="6417" max="6417" width="12.85546875" style="431" customWidth="1"/>
    <col min="6418" max="6418" width="23.42578125" style="431" customWidth="1"/>
    <col min="6419" max="6420" width="9.140625" style="431"/>
    <col min="6421" max="6421" width="10.5703125" style="431" bestFit="1" customWidth="1"/>
    <col min="6422" max="6422" width="11.28515625" style="431" customWidth="1"/>
    <col min="6423" max="6656" width="9.140625" style="431"/>
    <col min="6657" max="6657" width="95.140625" style="431" customWidth="1"/>
    <col min="6658" max="6669" width="18.7109375" style="431" customWidth="1"/>
    <col min="6670" max="6671" width="10.7109375" style="431" customWidth="1"/>
    <col min="6672" max="6672" width="9.140625" style="431"/>
    <col min="6673" max="6673" width="12.85546875" style="431" customWidth="1"/>
    <col min="6674" max="6674" width="23.42578125" style="431" customWidth="1"/>
    <col min="6675" max="6676" width="9.140625" style="431"/>
    <col min="6677" max="6677" width="10.5703125" style="431" bestFit="1" customWidth="1"/>
    <col min="6678" max="6678" width="11.28515625" style="431" customWidth="1"/>
    <col min="6679" max="6912" width="9.140625" style="431"/>
    <col min="6913" max="6913" width="95.140625" style="431" customWidth="1"/>
    <col min="6914" max="6925" width="18.7109375" style="431" customWidth="1"/>
    <col min="6926" max="6927" width="10.7109375" style="431" customWidth="1"/>
    <col min="6928" max="6928" width="9.140625" style="431"/>
    <col min="6929" max="6929" width="12.85546875" style="431" customWidth="1"/>
    <col min="6930" max="6930" width="23.42578125" style="431" customWidth="1"/>
    <col min="6931" max="6932" width="9.140625" style="431"/>
    <col min="6933" max="6933" width="10.5703125" style="431" bestFit="1" customWidth="1"/>
    <col min="6934" max="6934" width="11.28515625" style="431" customWidth="1"/>
    <col min="6935" max="7168" width="9.140625" style="431"/>
    <col min="7169" max="7169" width="95.140625" style="431" customWidth="1"/>
    <col min="7170" max="7181" width="18.7109375" style="431" customWidth="1"/>
    <col min="7182" max="7183" width="10.7109375" style="431" customWidth="1"/>
    <col min="7184" max="7184" width="9.140625" style="431"/>
    <col min="7185" max="7185" width="12.85546875" style="431" customWidth="1"/>
    <col min="7186" max="7186" width="23.42578125" style="431" customWidth="1"/>
    <col min="7187" max="7188" width="9.140625" style="431"/>
    <col min="7189" max="7189" width="10.5703125" style="431" bestFit="1" customWidth="1"/>
    <col min="7190" max="7190" width="11.28515625" style="431" customWidth="1"/>
    <col min="7191" max="7424" width="9.140625" style="431"/>
    <col min="7425" max="7425" width="95.140625" style="431" customWidth="1"/>
    <col min="7426" max="7437" width="18.7109375" style="431" customWidth="1"/>
    <col min="7438" max="7439" width="10.7109375" style="431" customWidth="1"/>
    <col min="7440" max="7440" width="9.140625" style="431"/>
    <col min="7441" max="7441" width="12.85546875" style="431" customWidth="1"/>
    <col min="7442" max="7442" width="23.42578125" style="431" customWidth="1"/>
    <col min="7443" max="7444" width="9.140625" style="431"/>
    <col min="7445" max="7445" width="10.5703125" style="431" bestFit="1" customWidth="1"/>
    <col min="7446" max="7446" width="11.28515625" style="431" customWidth="1"/>
    <col min="7447" max="7680" width="9.140625" style="431"/>
    <col min="7681" max="7681" width="95.140625" style="431" customWidth="1"/>
    <col min="7682" max="7693" width="18.7109375" style="431" customWidth="1"/>
    <col min="7694" max="7695" width="10.7109375" style="431" customWidth="1"/>
    <col min="7696" max="7696" width="9.140625" style="431"/>
    <col min="7697" max="7697" width="12.85546875" style="431" customWidth="1"/>
    <col min="7698" max="7698" width="23.42578125" style="431" customWidth="1"/>
    <col min="7699" max="7700" width="9.140625" style="431"/>
    <col min="7701" max="7701" width="10.5703125" style="431" bestFit="1" customWidth="1"/>
    <col min="7702" max="7702" width="11.28515625" style="431" customWidth="1"/>
    <col min="7703" max="7936" width="9.140625" style="431"/>
    <col min="7937" max="7937" width="95.140625" style="431" customWidth="1"/>
    <col min="7938" max="7949" width="18.7109375" style="431" customWidth="1"/>
    <col min="7950" max="7951" width="10.7109375" style="431" customWidth="1"/>
    <col min="7952" max="7952" width="9.140625" style="431"/>
    <col min="7953" max="7953" width="12.85546875" style="431" customWidth="1"/>
    <col min="7954" max="7954" width="23.42578125" style="431" customWidth="1"/>
    <col min="7955" max="7956" width="9.140625" style="431"/>
    <col min="7957" max="7957" width="10.5703125" style="431" bestFit="1" customWidth="1"/>
    <col min="7958" max="7958" width="11.28515625" style="431" customWidth="1"/>
    <col min="7959" max="8192" width="9.140625" style="431"/>
    <col min="8193" max="8193" width="95.140625" style="431" customWidth="1"/>
    <col min="8194" max="8205" width="18.7109375" style="431" customWidth="1"/>
    <col min="8206" max="8207" width="10.7109375" style="431" customWidth="1"/>
    <col min="8208" max="8208" width="9.140625" style="431"/>
    <col min="8209" max="8209" width="12.85546875" style="431" customWidth="1"/>
    <col min="8210" max="8210" width="23.42578125" style="431" customWidth="1"/>
    <col min="8211" max="8212" width="9.140625" style="431"/>
    <col min="8213" max="8213" width="10.5703125" style="431" bestFit="1" customWidth="1"/>
    <col min="8214" max="8214" width="11.28515625" style="431" customWidth="1"/>
    <col min="8215" max="8448" width="9.140625" style="431"/>
    <col min="8449" max="8449" width="95.140625" style="431" customWidth="1"/>
    <col min="8450" max="8461" width="18.7109375" style="431" customWidth="1"/>
    <col min="8462" max="8463" width="10.7109375" style="431" customWidth="1"/>
    <col min="8464" max="8464" width="9.140625" style="431"/>
    <col min="8465" max="8465" width="12.85546875" style="431" customWidth="1"/>
    <col min="8466" max="8466" width="23.42578125" style="431" customWidth="1"/>
    <col min="8467" max="8468" width="9.140625" style="431"/>
    <col min="8469" max="8469" width="10.5703125" style="431" bestFit="1" customWidth="1"/>
    <col min="8470" max="8470" width="11.28515625" style="431" customWidth="1"/>
    <col min="8471" max="8704" width="9.140625" style="431"/>
    <col min="8705" max="8705" width="95.140625" style="431" customWidth="1"/>
    <col min="8706" max="8717" width="18.7109375" style="431" customWidth="1"/>
    <col min="8718" max="8719" width="10.7109375" style="431" customWidth="1"/>
    <col min="8720" max="8720" width="9.140625" style="431"/>
    <col min="8721" max="8721" width="12.85546875" style="431" customWidth="1"/>
    <col min="8722" max="8722" width="23.42578125" style="431" customWidth="1"/>
    <col min="8723" max="8724" width="9.140625" style="431"/>
    <col min="8725" max="8725" width="10.5703125" style="431" bestFit="1" customWidth="1"/>
    <col min="8726" max="8726" width="11.28515625" style="431" customWidth="1"/>
    <col min="8727" max="8960" width="9.140625" style="431"/>
    <col min="8961" max="8961" width="95.140625" style="431" customWidth="1"/>
    <col min="8962" max="8973" width="18.7109375" style="431" customWidth="1"/>
    <col min="8974" max="8975" width="10.7109375" style="431" customWidth="1"/>
    <col min="8976" max="8976" width="9.140625" style="431"/>
    <col min="8977" max="8977" width="12.85546875" style="431" customWidth="1"/>
    <col min="8978" max="8978" width="23.42578125" style="431" customWidth="1"/>
    <col min="8979" max="8980" width="9.140625" style="431"/>
    <col min="8981" max="8981" width="10.5703125" style="431" bestFit="1" customWidth="1"/>
    <col min="8982" max="8982" width="11.28515625" style="431" customWidth="1"/>
    <col min="8983" max="9216" width="9.140625" style="431"/>
    <col min="9217" max="9217" width="95.140625" style="431" customWidth="1"/>
    <col min="9218" max="9229" width="18.7109375" style="431" customWidth="1"/>
    <col min="9230" max="9231" width="10.7109375" style="431" customWidth="1"/>
    <col min="9232" max="9232" width="9.140625" style="431"/>
    <col min="9233" max="9233" width="12.85546875" style="431" customWidth="1"/>
    <col min="9234" max="9234" width="23.42578125" style="431" customWidth="1"/>
    <col min="9235" max="9236" width="9.140625" style="431"/>
    <col min="9237" max="9237" width="10.5703125" style="431" bestFit="1" customWidth="1"/>
    <col min="9238" max="9238" width="11.28515625" style="431" customWidth="1"/>
    <col min="9239" max="9472" width="9.140625" style="431"/>
    <col min="9473" max="9473" width="95.140625" style="431" customWidth="1"/>
    <col min="9474" max="9485" width="18.7109375" style="431" customWidth="1"/>
    <col min="9486" max="9487" width="10.7109375" style="431" customWidth="1"/>
    <col min="9488" max="9488" width="9.140625" style="431"/>
    <col min="9489" max="9489" width="12.85546875" style="431" customWidth="1"/>
    <col min="9490" max="9490" width="23.42578125" style="431" customWidth="1"/>
    <col min="9491" max="9492" width="9.140625" style="431"/>
    <col min="9493" max="9493" width="10.5703125" style="431" bestFit="1" customWidth="1"/>
    <col min="9494" max="9494" width="11.28515625" style="431" customWidth="1"/>
    <col min="9495" max="9728" width="9.140625" style="431"/>
    <col min="9729" max="9729" width="95.140625" style="431" customWidth="1"/>
    <col min="9730" max="9741" width="18.7109375" style="431" customWidth="1"/>
    <col min="9742" max="9743" width="10.7109375" style="431" customWidth="1"/>
    <col min="9744" max="9744" width="9.140625" style="431"/>
    <col min="9745" max="9745" width="12.85546875" style="431" customWidth="1"/>
    <col min="9746" max="9746" width="23.42578125" style="431" customWidth="1"/>
    <col min="9747" max="9748" width="9.140625" style="431"/>
    <col min="9749" max="9749" width="10.5703125" style="431" bestFit="1" customWidth="1"/>
    <col min="9750" max="9750" width="11.28515625" style="431" customWidth="1"/>
    <col min="9751" max="9984" width="9.140625" style="431"/>
    <col min="9985" max="9985" width="95.140625" style="431" customWidth="1"/>
    <col min="9986" max="9997" width="18.7109375" style="431" customWidth="1"/>
    <col min="9998" max="9999" width="10.7109375" style="431" customWidth="1"/>
    <col min="10000" max="10000" width="9.140625" style="431"/>
    <col min="10001" max="10001" width="12.85546875" style="431" customWidth="1"/>
    <col min="10002" max="10002" width="23.42578125" style="431" customWidth="1"/>
    <col min="10003" max="10004" width="9.140625" style="431"/>
    <col min="10005" max="10005" width="10.5703125" style="431" bestFit="1" customWidth="1"/>
    <col min="10006" max="10006" width="11.28515625" style="431" customWidth="1"/>
    <col min="10007" max="10240" width="9.140625" style="431"/>
    <col min="10241" max="10241" width="95.140625" style="431" customWidth="1"/>
    <col min="10242" max="10253" width="18.7109375" style="431" customWidth="1"/>
    <col min="10254" max="10255" width="10.7109375" style="431" customWidth="1"/>
    <col min="10256" max="10256" width="9.140625" style="431"/>
    <col min="10257" max="10257" width="12.85546875" style="431" customWidth="1"/>
    <col min="10258" max="10258" width="23.42578125" style="431" customWidth="1"/>
    <col min="10259" max="10260" width="9.140625" style="431"/>
    <col min="10261" max="10261" width="10.5703125" style="431" bestFit="1" customWidth="1"/>
    <col min="10262" max="10262" width="11.28515625" style="431" customWidth="1"/>
    <col min="10263" max="10496" width="9.140625" style="431"/>
    <col min="10497" max="10497" width="95.140625" style="431" customWidth="1"/>
    <col min="10498" max="10509" width="18.7109375" style="431" customWidth="1"/>
    <col min="10510" max="10511" width="10.7109375" style="431" customWidth="1"/>
    <col min="10512" max="10512" width="9.140625" style="431"/>
    <col min="10513" max="10513" width="12.85546875" style="431" customWidth="1"/>
    <col min="10514" max="10514" width="23.42578125" style="431" customWidth="1"/>
    <col min="10515" max="10516" width="9.140625" style="431"/>
    <col min="10517" max="10517" width="10.5703125" style="431" bestFit="1" customWidth="1"/>
    <col min="10518" max="10518" width="11.28515625" style="431" customWidth="1"/>
    <col min="10519" max="10752" width="9.140625" style="431"/>
    <col min="10753" max="10753" width="95.140625" style="431" customWidth="1"/>
    <col min="10754" max="10765" width="18.7109375" style="431" customWidth="1"/>
    <col min="10766" max="10767" width="10.7109375" style="431" customWidth="1"/>
    <col min="10768" max="10768" width="9.140625" style="431"/>
    <col min="10769" max="10769" width="12.85546875" style="431" customWidth="1"/>
    <col min="10770" max="10770" width="23.42578125" style="431" customWidth="1"/>
    <col min="10771" max="10772" width="9.140625" style="431"/>
    <col min="10773" max="10773" width="10.5703125" style="431" bestFit="1" customWidth="1"/>
    <col min="10774" max="10774" width="11.28515625" style="431" customWidth="1"/>
    <col min="10775" max="11008" width="9.140625" style="431"/>
    <col min="11009" max="11009" width="95.140625" style="431" customWidth="1"/>
    <col min="11010" max="11021" width="18.7109375" style="431" customWidth="1"/>
    <col min="11022" max="11023" width="10.7109375" style="431" customWidth="1"/>
    <col min="11024" max="11024" width="9.140625" style="431"/>
    <col min="11025" max="11025" width="12.85546875" style="431" customWidth="1"/>
    <col min="11026" max="11026" width="23.42578125" style="431" customWidth="1"/>
    <col min="11027" max="11028" width="9.140625" style="431"/>
    <col min="11029" max="11029" width="10.5703125" style="431" bestFit="1" customWidth="1"/>
    <col min="11030" max="11030" width="11.28515625" style="431" customWidth="1"/>
    <col min="11031" max="11264" width="9.140625" style="431"/>
    <col min="11265" max="11265" width="95.140625" style="431" customWidth="1"/>
    <col min="11266" max="11277" width="18.7109375" style="431" customWidth="1"/>
    <col min="11278" max="11279" width="10.7109375" style="431" customWidth="1"/>
    <col min="11280" max="11280" width="9.140625" style="431"/>
    <col min="11281" max="11281" width="12.85546875" style="431" customWidth="1"/>
    <col min="11282" max="11282" width="23.42578125" style="431" customWidth="1"/>
    <col min="11283" max="11284" width="9.140625" style="431"/>
    <col min="11285" max="11285" width="10.5703125" style="431" bestFit="1" customWidth="1"/>
    <col min="11286" max="11286" width="11.28515625" style="431" customWidth="1"/>
    <col min="11287" max="11520" width="9.140625" style="431"/>
    <col min="11521" max="11521" width="95.140625" style="431" customWidth="1"/>
    <col min="11522" max="11533" width="18.7109375" style="431" customWidth="1"/>
    <col min="11534" max="11535" width="10.7109375" style="431" customWidth="1"/>
    <col min="11536" max="11536" width="9.140625" style="431"/>
    <col min="11537" max="11537" width="12.85546875" style="431" customWidth="1"/>
    <col min="11538" max="11538" width="23.42578125" style="431" customWidth="1"/>
    <col min="11539" max="11540" width="9.140625" style="431"/>
    <col min="11541" max="11541" width="10.5703125" style="431" bestFit="1" customWidth="1"/>
    <col min="11542" max="11542" width="11.28515625" style="431" customWidth="1"/>
    <col min="11543" max="11776" width="9.140625" style="431"/>
    <col min="11777" max="11777" width="95.140625" style="431" customWidth="1"/>
    <col min="11778" max="11789" width="18.7109375" style="431" customWidth="1"/>
    <col min="11790" max="11791" width="10.7109375" style="431" customWidth="1"/>
    <col min="11792" max="11792" width="9.140625" style="431"/>
    <col min="11793" max="11793" width="12.85546875" style="431" customWidth="1"/>
    <col min="11794" max="11794" width="23.42578125" style="431" customWidth="1"/>
    <col min="11795" max="11796" width="9.140625" style="431"/>
    <col min="11797" max="11797" width="10.5703125" style="431" bestFit="1" customWidth="1"/>
    <col min="11798" max="11798" width="11.28515625" style="431" customWidth="1"/>
    <col min="11799" max="12032" width="9.140625" style="431"/>
    <col min="12033" max="12033" width="95.140625" style="431" customWidth="1"/>
    <col min="12034" max="12045" width="18.7109375" style="431" customWidth="1"/>
    <col min="12046" max="12047" width="10.7109375" style="431" customWidth="1"/>
    <col min="12048" max="12048" width="9.140625" style="431"/>
    <col min="12049" max="12049" width="12.85546875" style="431" customWidth="1"/>
    <col min="12050" max="12050" width="23.42578125" style="431" customWidth="1"/>
    <col min="12051" max="12052" width="9.140625" style="431"/>
    <col min="12053" max="12053" width="10.5703125" style="431" bestFit="1" customWidth="1"/>
    <col min="12054" max="12054" width="11.28515625" style="431" customWidth="1"/>
    <col min="12055" max="12288" width="9.140625" style="431"/>
    <col min="12289" max="12289" width="95.140625" style="431" customWidth="1"/>
    <col min="12290" max="12301" width="18.7109375" style="431" customWidth="1"/>
    <col min="12302" max="12303" width="10.7109375" style="431" customWidth="1"/>
    <col min="12304" max="12304" width="9.140625" style="431"/>
    <col min="12305" max="12305" width="12.85546875" style="431" customWidth="1"/>
    <col min="12306" max="12306" width="23.42578125" style="431" customWidth="1"/>
    <col min="12307" max="12308" width="9.140625" style="431"/>
    <col min="12309" max="12309" width="10.5703125" style="431" bestFit="1" customWidth="1"/>
    <col min="12310" max="12310" width="11.28515625" style="431" customWidth="1"/>
    <col min="12311" max="12544" width="9.140625" style="431"/>
    <col min="12545" max="12545" width="95.140625" style="431" customWidth="1"/>
    <col min="12546" max="12557" width="18.7109375" style="431" customWidth="1"/>
    <col min="12558" max="12559" width="10.7109375" style="431" customWidth="1"/>
    <col min="12560" max="12560" width="9.140625" style="431"/>
    <col min="12561" max="12561" width="12.85546875" style="431" customWidth="1"/>
    <col min="12562" max="12562" width="23.42578125" style="431" customWidth="1"/>
    <col min="12563" max="12564" width="9.140625" style="431"/>
    <col min="12565" max="12565" width="10.5703125" style="431" bestFit="1" customWidth="1"/>
    <col min="12566" max="12566" width="11.28515625" style="431" customWidth="1"/>
    <col min="12567" max="12800" width="9.140625" style="431"/>
    <col min="12801" max="12801" width="95.140625" style="431" customWidth="1"/>
    <col min="12802" max="12813" width="18.7109375" style="431" customWidth="1"/>
    <col min="12814" max="12815" width="10.7109375" style="431" customWidth="1"/>
    <col min="12816" max="12816" width="9.140625" style="431"/>
    <col min="12817" max="12817" width="12.85546875" style="431" customWidth="1"/>
    <col min="12818" max="12818" width="23.42578125" style="431" customWidth="1"/>
    <col min="12819" max="12820" width="9.140625" style="431"/>
    <col min="12821" max="12821" width="10.5703125" style="431" bestFit="1" customWidth="1"/>
    <col min="12822" max="12822" width="11.28515625" style="431" customWidth="1"/>
    <col min="12823" max="13056" width="9.140625" style="431"/>
    <col min="13057" max="13057" width="95.140625" style="431" customWidth="1"/>
    <col min="13058" max="13069" width="18.7109375" style="431" customWidth="1"/>
    <col min="13070" max="13071" width="10.7109375" style="431" customWidth="1"/>
    <col min="13072" max="13072" width="9.140625" style="431"/>
    <col min="13073" max="13073" width="12.85546875" style="431" customWidth="1"/>
    <col min="13074" max="13074" width="23.42578125" style="431" customWidth="1"/>
    <col min="13075" max="13076" width="9.140625" style="431"/>
    <col min="13077" max="13077" width="10.5703125" style="431" bestFit="1" customWidth="1"/>
    <col min="13078" max="13078" width="11.28515625" style="431" customWidth="1"/>
    <col min="13079" max="13312" width="9.140625" style="431"/>
    <col min="13313" max="13313" width="95.140625" style="431" customWidth="1"/>
    <col min="13314" max="13325" width="18.7109375" style="431" customWidth="1"/>
    <col min="13326" max="13327" width="10.7109375" style="431" customWidth="1"/>
    <col min="13328" max="13328" width="9.140625" style="431"/>
    <col min="13329" max="13329" width="12.85546875" style="431" customWidth="1"/>
    <col min="13330" max="13330" width="23.42578125" style="431" customWidth="1"/>
    <col min="13331" max="13332" width="9.140625" style="431"/>
    <col min="13333" max="13333" width="10.5703125" style="431" bestFit="1" customWidth="1"/>
    <col min="13334" max="13334" width="11.28515625" style="431" customWidth="1"/>
    <col min="13335" max="13568" width="9.140625" style="431"/>
    <col min="13569" max="13569" width="95.140625" style="431" customWidth="1"/>
    <col min="13570" max="13581" width="18.7109375" style="431" customWidth="1"/>
    <col min="13582" max="13583" width="10.7109375" style="431" customWidth="1"/>
    <col min="13584" max="13584" width="9.140625" style="431"/>
    <col min="13585" max="13585" width="12.85546875" style="431" customWidth="1"/>
    <col min="13586" max="13586" width="23.42578125" style="431" customWidth="1"/>
    <col min="13587" max="13588" width="9.140625" style="431"/>
    <col min="13589" max="13589" width="10.5703125" style="431" bestFit="1" customWidth="1"/>
    <col min="13590" max="13590" width="11.28515625" style="431" customWidth="1"/>
    <col min="13591" max="13824" width="9.140625" style="431"/>
    <col min="13825" max="13825" width="95.140625" style="431" customWidth="1"/>
    <col min="13826" max="13837" width="18.7109375" style="431" customWidth="1"/>
    <col min="13838" max="13839" width="10.7109375" style="431" customWidth="1"/>
    <col min="13840" max="13840" width="9.140625" style="431"/>
    <col min="13841" max="13841" width="12.85546875" style="431" customWidth="1"/>
    <col min="13842" max="13842" width="23.42578125" style="431" customWidth="1"/>
    <col min="13843" max="13844" width="9.140625" style="431"/>
    <col min="13845" max="13845" width="10.5703125" style="431" bestFit="1" customWidth="1"/>
    <col min="13846" max="13846" width="11.28515625" style="431" customWidth="1"/>
    <col min="13847" max="14080" width="9.140625" style="431"/>
    <col min="14081" max="14081" width="95.140625" style="431" customWidth="1"/>
    <col min="14082" max="14093" width="18.7109375" style="431" customWidth="1"/>
    <col min="14094" max="14095" width="10.7109375" style="431" customWidth="1"/>
    <col min="14096" max="14096" width="9.140625" style="431"/>
    <col min="14097" max="14097" width="12.85546875" style="431" customWidth="1"/>
    <col min="14098" max="14098" width="23.42578125" style="431" customWidth="1"/>
    <col min="14099" max="14100" width="9.140625" style="431"/>
    <col min="14101" max="14101" width="10.5703125" style="431" bestFit="1" customWidth="1"/>
    <col min="14102" max="14102" width="11.28515625" style="431" customWidth="1"/>
    <col min="14103" max="14336" width="9.140625" style="431"/>
    <col min="14337" max="14337" width="95.140625" style="431" customWidth="1"/>
    <col min="14338" max="14349" width="18.7109375" style="431" customWidth="1"/>
    <col min="14350" max="14351" width="10.7109375" style="431" customWidth="1"/>
    <col min="14352" max="14352" width="9.140625" style="431"/>
    <col min="14353" max="14353" width="12.85546875" style="431" customWidth="1"/>
    <col min="14354" max="14354" width="23.42578125" style="431" customWidth="1"/>
    <col min="14355" max="14356" width="9.140625" style="431"/>
    <col min="14357" max="14357" width="10.5703125" style="431" bestFit="1" customWidth="1"/>
    <col min="14358" max="14358" width="11.28515625" style="431" customWidth="1"/>
    <col min="14359" max="14592" width="9.140625" style="431"/>
    <col min="14593" max="14593" width="95.140625" style="431" customWidth="1"/>
    <col min="14594" max="14605" width="18.7109375" style="431" customWidth="1"/>
    <col min="14606" max="14607" width="10.7109375" style="431" customWidth="1"/>
    <col min="14608" max="14608" width="9.140625" style="431"/>
    <col min="14609" max="14609" width="12.85546875" style="431" customWidth="1"/>
    <col min="14610" max="14610" width="23.42578125" style="431" customWidth="1"/>
    <col min="14611" max="14612" width="9.140625" style="431"/>
    <col min="14613" max="14613" width="10.5703125" style="431" bestFit="1" customWidth="1"/>
    <col min="14614" max="14614" width="11.28515625" style="431" customWidth="1"/>
    <col min="14615" max="14848" width="9.140625" style="431"/>
    <col min="14849" max="14849" width="95.140625" style="431" customWidth="1"/>
    <col min="14850" max="14861" width="18.7109375" style="431" customWidth="1"/>
    <col min="14862" max="14863" width="10.7109375" style="431" customWidth="1"/>
    <col min="14864" max="14864" width="9.140625" style="431"/>
    <col min="14865" max="14865" width="12.85546875" style="431" customWidth="1"/>
    <col min="14866" max="14866" width="23.42578125" style="431" customWidth="1"/>
    <col min="14867" max="14868" width="9.140625" style="431"/>
    <col min="14869" max="14869" width="10.5703125" style="431" bestFit="1" customWidth="1"/>
    <col min="14870" max="14870" width="11.28515625" style="431" customWidth="1"/>
    <col min="14871" max="15104" width="9.140625" style="431"/>
    <col min="15105" max="15105" width="95.140625" style="431" customWidth="1"/>
    <col min="15106" max="15117" width="18.7109375" style="431" customWidth="1"/>
    <col min="15118" max="15119" width="10.7109375" style="431" customWidth="1"/>
    <col min="15120" max="15120" width="9.140625" style="431"/>
    <col min="15121" max="15121" width="12.85546875" style="431" customWidth="1"/>
    <col min="15122" max="15122" width="23.42578125" style="431" customWidth="1"/>
    <col min="15123" max="15124" width="9.140625" style="431"/>
    <col min="15125" max="15125" width="10.5703125" style="431" bestFit="1" customWidth="1"/>
    <col min="15126" max="15126" width="11.28515625" style="431" customWidth="1"/>
    <col min="15127" max="15360" width="9.140625" style="431"/>
    <col min="15361" max="15361" width="95.140625" style="431" customWidth="1"/>
    <col min="15362" max="15373" width="18.7109375" style="431" customWidth="1"/>
    <col min="15374" max="15375" width="10.7109375" style="431" customWidth="1"/>
    <col min="15376" max="15376" width="9.140625" style="431"/>
    <col min="15377" max="15377" width="12.85546875" style="431" customWidth="1"/>
    <col min="15378" max="15378" width="23.42578125" style="431" customWidth="1"/>
    <col min="15379" max="15380" width="9.140625" style="431"/>
    <col min="15381" max="15381" width="10.5703125" style="431" bestFit="1" customWidth="1"/>
    <col min="15382" max="15382" width="11.28515625" style="431" customWidth="1"/>
    <col min="15383" max="15616" width="9.140625" style="431"/>
    <col min="15617" max="15617" width="95.140625" style="431" customWidth="1"/>
    <col min="15618" max="15629" width="18.7109375" style="431" customWidth="1"/>
    <col min="15630" max="15631" width="10.7109375" style="431" customWidth="1"/>
    <col min="15632" max="15632" width="9.140625" style="431"/>
    <col min="15633" max="15633" width="12.85546875" style="431" customWidth="1"/>
    <col min="15634" max="15634" width="23.42578125" style="431" customWidth="1"/>
    <col min="15635" max="15636" width="9.140625" style="431"/>
    <col min="15637" max="15637" width="10.5703125" style="431" bestFit="1" customWidth="1"/>
    <col min="15638" max="15638" width="11.28515625" style="431" customWidth="1"/>
    <col min="15639" max="15872" width="9.140625" style="431"/>
    <col min="15873" max="15873" width="95.140625" style="431" customWidth="1"/>
    <col min="15874" max="15885" width="18.7109375" style="431" customWidth="1"/>
    <col min="15886" max="15887" width="10.7109375" style="431" customWidth="1"/>
    <col min="15888" max="15888" width="9.140625" style="431"/>
    <col min="15889" max="15889" width="12.85546875" style="431" customWidth="1"/>
    <col min="15890" max="15890" width="23.42578125" style="431" customWidth="1"/>
    <col min="15891" max="15892" width="9.140625" style="431"/>
    <col min="15893" max="15893" width="10.5703125" style="431" bestFit="1" customWidth="1"/>
    <col min="15894" max="15894" width="11.28515625" style="431" customWidth="1"/>
    <col min="15895" max="16128" width="9.140625" style="431"/>
    <col min="16129" max="16129" width="95.140625" style="431" customWidth="1"/>
    <col min="16130" max="16141" width="18.7109375" style="431" customWidth="1"/>
    <col min="16142" max="16143" width="10.7109375" style="431" customWidth="1"/>
    <col min="16144" max="16144" width="9.140625" style="431"/>
    <col min="16145" max="16145" width="12.85546875" style="431" customWidth="1"/>
    <col min="16146" max="16146" width="23.42578125" style="431" customWidth="1"/>
    <col min="16147" max="16148" width="9.140625" style="431"/>
    <col min="16149" max="16149" width="10.5703125" style="431" bestFit="1" customWidth="1"/>
    <col min="16150" max="16150" width="11.28515625" style="431" customWidth="1"/>
    <col min="16151" max="16384" width="9.140625" style="431"/>
  </cols>
  <sheetData>
    <row r="1" spans="1:20" ht="32.25" customHeight="1" x14ac:dyDescent="0.35">
      <c r="A1" s="3679" t="s">
        <v>92</v>
      </c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123"/>
      <c r="O1" s="123"/>
      <c r="P1" s="123"/>
      <c r="Q1" s="123"/>
      <c r="R1" s="123"/>
      <c r="S1" s="123"/>
      <c r="T1" s="123"/>
    </row>
    <row r="2" spans="1:20" ht="22.5" customHeight="1" x14ac:dyDescent="0.35">
      <c r="A2" s="3679" t="s">
        <v>93</v>
      </c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123"/>
      <c r="O2" s="123"/>
      <c r="P2" s="123"/>
    </row>
    <row r="3" spans="1:20" ht="24.75" customHeight="1" x14ac:dyDescent="0.35">
      <c r="A3" s="3679" t="s">
        <v>362</v>
      </c>
      <c r="B3" s="3679"/>
      <c r="C3" s="3679"/>
      <c r="D3" s="3679"/>
      <c r="E3" s="3679"/>
      <c r="F3" s="3679"/>
      <c r="G3" s="3679"/>
      <c r="H3" s="3679"/>
      <c r="I3" s="3679"/>
      <c r="J3" s="3679"/>
      <c r="K3" s="3679"/>
      <c r="L3" s="3679"/>
      <c r="M3" s="3679"/>
      <c r="N3" s="3463"/>
      <c r="O3" s="3463"/>
    </row>
    <row r="4" spans="1:20" ht="19.5" customHeight="1" thickBot="1" x14ac:dyDescent="0.4">
      <c r="A4" s="119"/>
    </row>
    <row r="5" spans="1:20" ht="33" customHeight="1" thickBot="1" x14ac:dyDescent="0.4">
      <c r="A5" s="4119" t="s">
        <v>9</v>
      </c>
      <c r="B5" s="4122" t="s">
        <v>19</v>
      </c>
      <c r="C5" s="4123"/>
      <c r="D5" s="4124"/>
      <c r="E5" s="4122" t="s">
        <v>20</v>
      </c>
      <c r="F5" s="4123"/>
      <c r="G5" s="4124"/>
      <c r="H5" s="4122" t="s">
        <v>29</v>
      </c>
      <c r="I5" s="4123"/>
      <c r="J5" s="4124"/>
      <c r="K5" s="4125" t="s">
        <v>21</v>
      </c>
      <c r="L5" s="4126"/>
      <c r="M5" s="4127"/>
      <c r="N5" s="124"/>
      <c r="O5" s="124"/>
    </row>
    <row r="6" spans="1:20" ht="33" customHeight="1" thickBot="1" x14ac:dyDescent="0.4">
      <c r="A6" s="4120"/>
      <c r="B6" s="4116" t="s">
        <v>5</v>
      </c>
      <c r="C6" s="4117"/>
      <c r="D6" s="4118"/>
      <c r="E6" s="4116" t="s">
        <v>5</v>
      </c>
      <c r="F6" s="4117"/>
      <c r="G6" s="4118"/>
      <c r="H6" s="4116" t="s">
        <v>5</v>
      </c>
      <c r="I6" s="4117"/>
      <c r="J6" s="4118"/>
      <c r="K6" s="4128"/>
      <c r="L6" s="4129"/>
      <c r="M6" s="4130"/>
      <c r="N6" s="124"/>
      <c r="O6" s="124"/>
    </row>
    <row r="7" spans="1:20" ht="63.75" customHeight="1" thickBot="1" x14ac:dyDescent="0.4">
      <c r="A7" s="4121"/>
      <c r="B7" s="3549" t="s">
        <v>26</v>
      </c>
      <c r="C7" s="3550" t="s">
        <v>27</v>
      </c>
      <c r="D7" s="3551" t="s">
        <v>4</v>
      </c>
      <c r="E7" s="3549" t="s">
        <v>26</v>
      </c>
      <c r="F7" s="3550" t="s">
        <v>27</v>
      </c>
      <c r="G7" s="3551" t="s">
        <v>4</v>
      </c>
      <c r="H7" s="3549" t="s">
        <v>26</v>
      </c>
      <c r="I7" s="3550" t="s">
        <v>27</v>
      </c>
      <c r="J7" s="3551" t="s">
        <v>4</v>
      </c>
      <c r="K7" s="3549" t="s">
        <v>26</v>
      </c>
      <c r="L7" s="3550" t="s">
        <v>27</v>
      </c>
      <c r="M7" s="3551" t="s">
        <v>4</v>
      </c>
      <c r="N7" s="124"/>
      <c r="O7" s="124"/>
    </row>
    <row r="8" spans="1:20" ht="36.75" customHeight="1" x14ac:dyDescent="0.35">
      <c r="A8" s="3552" t="s">
        <v>22</v>
      </c>
      <c r="B8" s="861"/>
      <c r="C8" s="862"/>
      <c r="D8" s="863"/>
      <c r="E8" s="861"/>
      <c r="F8" s="862"/>
      <c r="G8" s="864"/>
      <c r="H8" s="3553"/>
      <c r="I8" s="3554"/>
      <c r="J8" s="3555"/>
      <c r="K8" s="3556"/>
      <c r="L8" s="3557"/>
      <c r="M8" s="3558"/>
      <c r="N8" s="124"/>
      <c r="O8" s="124"/>
    </row>
    <row r="9" spans="1:20" ht="29.25" customHeight="1" x14ac:dyDescent="0.35">
      <c r="A9" s="3559" t="s">
        <v>102</v>
      </c>
      <c r="B9" s="3560">
        <v>0</v>
      </c>
      <c r="C9" s="3495">
        <v>0</v>
      </c>
      <c r="D9" s="3497">
        <f>SUM(B9:C9)</f>
        <v>0</v>
      </c>
      <c r="E9" s="3560">
        <f>E30+E19</f>
        <v>0</v>
      </c>
      <c r="F9" s="3495">
        <v>11</v>
      </c>
      <c r="G9" s="3497">
        <f t="shared" ref="G9:G15" si="0">SUM(E9:F9)</f>
        <v>11</v>
      </c>
      <c r="H9" s="3560">
        <f>H30+H19</f>
        <v>0</v>
      </c>
      <c r="I9" s="3495">
        <v>0</v>
      </c>
      <c r="J9" s="3497">
        <f t="shared" ref="J9:J15" si="1">SUM(H9:I9)</f>
        <v>0</v>
      </c>
      <c r="K9" s="3561">
        <f t="shared" ref="K9:M15" si="2">B9+E9+H9</f>
        <v>0</v>
      </c>
      <c r="L9" s="3562">
        <f t="shared" si="2"/>
        <v>11</v>
      </c>
      <c r="M9" s="3563">
        <f t="shared" si="2"/>
        <v>11</v>
      </c>
      <c r="N9" s="124"/>
      <c r="O9" s="124"/>
    </row>
    <row r="10" spans="1:20" ht="29.25" customHeight="1" x14ac:dyDescent="0.35">
      <c r="A10" s="3505" t="s">
        <v>54</v>
      </c>
      <c r="B10" s="3560">
        <v>0</v>
      </c>
      <c r="C10" s="3495">
        <v>19</v>
      </c>
      <c r="D10" s="3497">
        <v>19</v>
      </c>
      <c r="E10" s="3560">
        <f>E31+E21</f>
        <v>0</v>
      </c>
      <c r="F10" s="3495">
        <v>11</v>
      </c>
      <c r="G10" s="3497">
        <f t="shared" si="0"/>
        <v>11</v>
      </c>
      <c r="H10" s="3560">
        <f>H31+H21</f>
        <v>0</v>
      </c>
      <c r="I10" s="3495">
        <v>0</v>
      </c>
      <c r="J10" s="3497">
        <f t="shared" si="1"/>
        <v>0</v>
      </c>
      <c r="K10" s="3561">
        <f t="shared" si="2"/>
        <v>0</v>
      </c>
      <c r="L10" s="3562">
        <f t="shared" si="2"/>
        <v>30</v>
      </c>
      <c r="M10" s="3563">
        <f t="shared" si="2"/>
        <v>30</v>
      </c>
      <c r="N10" s="124"/>
      <c r="O10" s="124"/>
    </row>
    <row r="11" spans="1:20" ht="27.75" customHeight="1" x14ac:dyDescent="0.35">
      <c r="A11" s="3505" t="s">
        <v>28</v>
      </c>
      <c r="B11" s="3560">
        <v>0</v>
      </c>
      <c r="C11" s="3495">
        <v>37</v>
      </c>
      <c r="D11" s="877">
        <f>B11+C11</f>
        <v>37</v>
      </c>
      <c r="E11" s="875">
        <f>E31+E21</f>
        <v>0</v>
      </c>
      <c r="F11" s="876">
        <v>22</v>
      </c>
      <c r="G11" s="3497">
        <f t="shared" si="0"/>
        <v>22</v>
      </c>
      <c r="H11" s="875">
        <f>H31+H21</f>
        <v>0</v>
      </c>
      <c r="I11" s="876">
        <v>0</v>
      </c>
      <c r="J11" s="3497">
        <f t="shared" si="1"/>
        <v>0</v>
      </c>
      <c r="K11" s="1680">
        <f t="shared" si="2"/>
        <v>0</v>
      </c>
      <c r="L11" s="1681">
        <f t="shared" si="2"/>
        <v>59</v>
      </c>
      <c r="M11" s="3563">
        <f t="shared" si="2"/>
        <v>59</v>
      </c>
      <c r="N11" s="124"/>
      <c r="O11" s="124"/>
    </row>
    <row r="12" spans="1:20" ht="27.75" customHeight="1" x14ac:dyDescent="0.35">
      <c r="A12" s="3505" t="s">
        <v>103</v>
      </c>
      <c r="B12" s="3560">
        <v>0</v>
      </c>
      <c r="C12" s="3495">
        <v>75</v>
      </c>
      <c r="D12" s="877">
        <f>B12+C12</f>
        <v>75</v>
      </c>
      <c r="E12" s="3560">
        <v>0</v>
      </c>
      <c r="F12" s="3495">
        <v>85</v>
      </c>
      <c r="G12" s="3497">
        <f>SUM(E12:F12)</f>
        <v>85</v>
      </c>
      <c r="H12" s="875">
        <f>H33+H22</f>
        <v>0</v>
      </c>
      <c r="I12" s="876">
        <v>81</v>
      </c>
      <c r="J12" s="3497">
        <f t="shared" si="1"/>
        <v>81</v>
      </c>
      <c r="K12" s="3561">
        <f t="shared" si="2"/>
        <v>0</v>
      </c>
      <c r="L12" s="3562">
        <f t="shared" si="2"/>
        <v>241</v>
      </c>
      <c r="M12" s="3563">
        <f t="shared" si="2"/>
        <v>241</v>
      </c>
      <c r="N12" s="124"/>
      <c r="O12" s="124"/>
    </row>
    <row r="13" spans="1:20" ht="25.5" customHeight="1" x14ac:dyDescent="0.35">
      <c r="A13" s="3505" t="s">
        <v>100</v>
      </c>
      <c r="B13" s="3560">
        <v>0</v>
      </c>
      <c r="C13" s="3495">
        <v>17</v>
      </c>
      <c r="D13" s="877">
        <f>SUM(B13:C13)</f>
        <v>17</v>
      </c>
      <c r="E13" s="3560">
        <v>0</v>
      </c>
      <c r="F13" s="3495">
        <v>9</v>
      </c>
      <c r="G13" s="3497">
        <f>SUM(E13:F13)</f>
        <v>9</v>
      </c>
      <c r="H13" s="875">
        <v>1</v>
      </c>
      <c r="I13" s="876">
        <v>10</v>
      </c>
      <c r="J13" s="3497">
        <f t="shared" si="1"/>
        <v>11</v>
      </c>
      <c r="K13" s="3561">
        <f>B13+E13+H13</f>
        <v>1</v>
      </c>
      <c r="L13" s="3562">
        <f t="shared" si="2"/>
        <v>36</v>
      </c>
      <c r="M13" s="3563">
        <f t="shared" si="2"/>
        <v>37</v>
      </c>
      <c r="N13" s="124"/>
      <c r="O13" s="124"/>
    </row>
    <row r="14" spans="1:20" ht="25.5" customHeight="1" x14ac:dyDescent="0.35">
      <c r="A14" s="3559" t="s">
        <v>104</v>
      </c>
      <c r="B14" s="3560">
        <v>0</v>
      </c>
      <c r="C14" s="3495">
        <v>13</v>
      </c>
      <c r="D14" s="877">
        <v>13</v>
      </c>
      <c r="E14" s="3560">
        <v>0</v>
      </c>
      <c r="F14" s="3495">
        <v>14</v>
      </c>
      <c r="G14" s="3497">
        <f>SUM(E14:F14)</f>
        <v>14</v>
      </c>
      <c r="H14" s="875">
        <v>0</v>
      </c>
      <c r="I14" s="876">
        <v>13</v>
      </c>
      <c r="J14" s="3497">
        <f t="shared" si="1"/>
        <v>13</v>
      </c>
      <c r="K14" s="3561">
        <f t="shared" si="2"/>
        <v>0</v>
      </c>
      <c r="L14" s="3562">
        <f>C14+F14+I14</f>
        <v>40</v>
      </c>
      <c r="M14" s="3563">
        <f>D14+G14+J14</f>
        <v>40</v>
      </c>
      <c r="N14" s="124"/>
      <c r="O14" s="124"/>
    </row>
    <row r="15" spans="1:20" ht="54.75" customHeight="1" thickBot="1" x14ac:dyDescent="0.4">
      <c r="A15" s="3559" t="s">
        <v>101</v>
      </c>
      <c r="B15" s="3560">
        <v>0</v>
      </c>
      <c r="C15" s="3495">
        <v>19</v>
      </c>
      <c r="D15" s="877">
        <f>SUM(B15:C15)</f>
        <v>19</v>
      </c>
      <c r="E15" s="3560">
        <v>0</v>
      </c>
      <c r="F15" s="3495">
        <v>11</v>
      </c>
      <c r="G15" s="3497">
        <f t="shared" si="0"/>
        <v>11</v>
      </c>
      <c r="H15" s="875">
        <v>0</v>
      </c>
      <c r="I15" s="876">
        <v>8</v>
      </c>
      <c r="J15" s="3497">
        <f t="shared" si="1"/>
        <v>8</v>
      </c>
      <c r="K15" s="3561">
        <f t="shared" si="2"/>
        <v>0</v>
      </c>
      <c r="L15" s="3562">
        <f t="shared" si="2"/>
        <v>38</v>
      </c>
      <c r="M15" s="3563">
        <f t="shared" si="2"/>
        <v>38</v>
      </c>
      <c r="N15" s="124"/>
      <c r="O15" s="124"/>
    </row>
    <row r="16" spans="1:20" ht="36.75" customHeight="1" thickBot="1" x14ac:dyDescent="0.4">
      <c r="A16" s="3564" t="s">
        <v>12</v>
      </c>
      <c r="B16" s="3462">
        <f>SUM(B8:B15)</f>
        <v>0</v>
      </c>
      <c r="C16" s="3462">
        <f>SUM(C8:C15)</f>
        <v>180</v>
      </c>
      <c r="D16" s="3462">
        <f t="shared" ref="D16:M16" si="3">SUM(D8:D15)</f>
        <v>180</v>
      </c>
      <c r="E16" s="3462">
        <f t="shared" si="3"/>
        <v>0</v>
      </c>
      <c r="F16" s="3462">
        <f t="shared" si="3"/>
        <v>163</v>
      </c>
      <c r="G16" s="3462">
        <f t="shared" si="3"/>
        <v>163</v>
      </c>
      <c r="H16" s="3462">
        <f t="shared" si="3"/>
        <v>1</v>
      </c>
      <c r="I16" s="3462">
        <f t="shared" si="3"/>
        <v>112</v>
      </c>
      <c r="J16" s="3462">
        <f t="shared" si="3"/>
        <v>113</v>
      </c>
      <c r="K16" s="3462">
        <f t="shared" si="3"/>
        <v>1</v>
      </c>
      <c r="L16" s="3462">
        <f t="shared" si="3"/>
        <v>455</v>
      </c>
      <c r="M16" s="3462">
        <f t="shared" si="3"/>
        <v>456</v>
      </c>
      <c r="N16" s="124"/>
      <c r="O16" s="124"/>
    </row>
    <row r="17" spans="1:15" ht="27" customHeight="1" thickBot="1" x14ac:dyDescent="0.4">
      <c r="A17" s="3564" t="s">
        <v>23</v>
      </c>
      <c r="B17" s="3565"/>
      <c r="C17" s="3566"/>
      <c r="D17" s="3567"/>
      <c r="E17" s="3565"/>
      <c r="F17" s="3566"/>
      <c r="G17" s="3567"/>
      <c r="H17" s="3565"/>
      <c r="I17" s="3566"/>
      <c r="J17" s="3567"/>
      <c r="K17" s="3568"/>
      <c r="L17" s="3566"/>
      <c r="M17" s="3569"/>
      <c r="N17" s="124"/>
      <c r="O17" s="124"/>
    </row>
    <row r="18" spans="1:15" ht="31.5" customHeight="1" x14ac:dyDescent="0.35">
      <c r="A18" s="3570" t="s">
        <v>11</v>
      </c>
      <c r="B18" s="3571"/>
      <c r="C18" s="3572"/>
      <c r="D18" s="3573"/>
      <c r="E18" s="3571"/>
      <c r="F18" s="3572"/>
      <c r="G18" s="3573"/>
      <c r="H18" s="3571"/>
      <c r="I18" s="3572"/>
      <c r="J18" s="3573"/>
      <c r="K18" s="3574"/>
      <c r="L18" s="3575"/>
      <c r="M18" s="3576"/>
      <c r="N18" s="82"/>
      <c r="O18" s="82"/>
    </row>
    <row r="19" spans="1:15" ht="24.75" customHeight="1" x14ac:dyDescent="0.35">
      <c r="A19" s="3559" t="s">
        <v>102</v>
      </c>
      <c r="B19" s="3560">
        <v>0</v>
      </c>
      <c r="C19" s="3495">
        <v>0</v>
      </c>
      <c r="D19" s="3497">
        <f>SUM(B19:C19)</f>
        <v>0</v>
      </c>
      <c r="E19" s="3560">
        <f>E40+E29</f>
        <v>0</v>
      </c>
      <c r="F19" s="3495">
        <v>10</v>
      </c>
      <c r="G19" s="3497">
        <f t="shared" ref="G19:G25" si="4">SUM(E19:F19)</f>
        <v>10</v>
      </c>
      <c r="H19" s="3560">
        <f>H40+H29</f>
        <v>0</v>
      </c>
      <c r="I19" s="3495">
        <v>0</v>
      </c>
      <c r="J19" s="3497">
        <f t="shared" ref="J19:J25" si="5">SUM(H19:I19)</f>
        <v>0</v>
      </c>
      <c r="K19" s="1680">
        <f t="shared" ref="K19:M25" si="6">B19+E19+H19</f>
        <v>0</v>
      </c>
      <c r="L19" s="1681">
        <f t="shared" si="6"/>
        <v>10</v>
      </c>
      <c r="M19" s="1682">
        <f t="shared" si="6"/>
        <v>10</v>
      </c>
      <c r="N19" s="442"/>
      <c r="O19" s="442"/>
    </row>
    <row r="20" spans="1:15" ht="24.75" customHeight="1" x14ac:dyDescent="0.35">
      <c r="A20" s="3505" t="s">
        <v>54</v>
      </c>
      <c r="B20" s="3560">
        <v>0</v>
      </c>
      <c r="C20" s="3495">
        <v>19</v>
      </c>
      <c r="D20" s="3497">
        <v>19</v>
      </c>
      <c r="E20" s="3560">
        <f>E41+E31</f>
        <v>0</v>
      </c>
      <c r="F20" s="3495">
        <v>9</v>
      </c>
      <c r="G20" s="3497">
        <f t="shared" si="4"/>
        <v>9</v>
      </c>
      <c r="H20" s="3560">
        <f>H41+H31</f>
        <v>0</v>
      </c>
      <c r="I20" s="3495">
        <v>0</v>
      </c>
      <c r="J20" s="3497">
        <f t="shared" si="5"/>
        <v>0</v>
      </c>
      <c r="K20" s="1680">
        <f>B20+E20+H20</f>
        <v>0</v>
      </c>
      <c r="L20" s="1681">
        <f>C20+F20+I20</f>
        <v>28</v>
      </c>
      <c r="M20" s="1682">
        <f>D20+G20+J20</f>
        <v>28</v>
      </c>
      <c r="N20" s="442"/>
      <c r="O20" s="442"/>
    </row>
    <row r="21" spans="1:15" ht="24.95" customHeight="1" x14ac:dyDescent="0.35">
      <c r="A21" s="3505" t="s">
        <v>28</v>
      </c>
      <c r="B21" s="3560">
        <v>0</v>
      </c>
      <c r="C21" s="3495">
        <v>37</v>
      </c>
      <c r="D21" s="877">
        <f>B21+C21</f>
        <v>37</v>
      </c>
      <c r="E21" s="875">
        <f>E41+E31</f>
        <v>0</v>
      </c>
      <c r="F21" s="876">
        <v>22</v>
      </c>
      <c r="G21" s="3497">
        <f t="shared" si="4"/>
        <v>22</v>
      </c>
      <c r="H21" s="875">
        <f>H41+H31</f>
        <v>0</v>
      </c>
      <c r="I21" s="876">
        <v>0</v>
      </c>
      <c r="J21" s="3497">
        <f t="shared" si="5"/>
        <v>0</v>
      </c>
      <c r="K21" s="3561">
        <f t="shared" si="6"/>
        <v>0</v>
      </c>
      <c r="L21" s="3562">
        <f t="shared" si="6"/>
        <v>59</v>
      </c>
      <c r="M21" s="3563">
        <f t="shared" si="6"/>
        <v>59</v>
      </c>
      <c r="N21" s="442"/>
      <c r="O21" s="442"/>
    </row>
    <row r="22" spans="1:15" ht="24.95" customHeight="1" x14ac:dyDescent="0.35">
      <c r="A22" s="3505" t="s">
        <v>103</v>
      </c>
      <c r="B22" s="3560">
        <v>0</v>
      </c>
      <c r="C22" s="3495">
        <v>75</v>
      </c>
      <c r="D22" s="877">
        <f>B22+C22</f>
        <v>75</v>
      </c>
      <c r="E22" s="3560">
        <v>0</v>
      </c>
      <c r="F22" s="3495">
        <v>85</v>
      </c>
      <c r="G22" s="3497">
        <f t="shared" si="4"/>
        <v>85</v>
      </c>
      <c r="H22" s="875">
        <f>H43+H32</f>
        <v>0</v>
      </c>
      <c r="I22" s="876">
        <v>79</v>
      </c>
      <c r="J22" s="3497">
        <f t="shared" si="5"/>
        <v>79</v>
      </c>
      <c r="K22" s="3561">
        <f t="shared" si="6"/>
        <v>0</v>
      </c>
      <c r="L22" s="3562">
        <f t="shared" si="6"/>
        <v>239</v>
      </c>
      <c r="M22" s="3563">
        <f t="shared" si="6"/>
        <v>239</v>
      </c>
      <c r="N22" s="442"/>
      <c r="O22" s="442"/>
    </row>
    <row r="23" spans="1:15" ht="24.95" customHeight="1" x14ac:dyDescent="0.35">
      <c r="A23" s="3505" t="s">
        <v>100</v>
      </c>
      <c r="B23" s="3560">
        <v>0</v>
      </c>
      <c r="C23" s="3495">
        <v>16</v>
      </c>
      <c r="D23" s="877">
        <v>16</v>
      </c>
      <c r="E23" s="3560">
        <v>0</v>
      </c>
      <c r="F23" s="3495">
        <v>9</v>
      </c>
      <c r="G23" s="3497">
        <f t="shared" si="4"/>
        <v>9</v>
      </c>
      <c r="H23" s="875">
        <v>1</v>
      </c>
      <c r="I23" s="876">
        <v>10</v>
      </c>
      <c r="J23" s="3497">
        <f t="shared" si="5"/>
        <v>11</v>
      </c>
      <c r="K23" s="3561">
        <f t="shared" si="6"/>
        <v>1</v>
      </c>
      <c r="L23" s="3562">
        <f t="shared" si="6"/>
        <v>35</v>
      </c>
      <c r="M23" s="3563">
        <f t="shared" si="6"/>
        <v>36</v>
      </c>
      <c r="N23" s="442"/>
      <c r="O23" s="442"/>
    </row>
    <row r="24" spans="1:15" ht="24.75" customHeight="1" x14ac:dyDescent="0.35">
      <c r="A24" s="3559" t="s">
        <v>104</v>
      </c>
      <c r="B24" s="3560">
        <v>0</v>
      </c>
      <c r="C24" s="3495">
        <v>13</v>
      </c>
      <c r="D24" s="877">
        <v>13</v>
      </c>
      <c r="E24" s="3560">
        <v>0</v>
      </c>
      <c r="F24" s="3495">
        <v>14</v>
      </c>
      <c r="G24" s="3497">
        <f t="shared" si="4"/>
        <v>14</v>
      </c>
      <c r="H24" s="875">
        <v>0</v>
      </c>
      <c r="I24" s="876">
        <v>13</v>
      </c>
      <c r="J24" s="3497">
        <f t="shared" si="5"/>
        <v>13</v>
      </c>
      <c r="K24" s="3561">
        <f t="shared" si="6"/>
        <v>0</v>
      </c>
      <c r="L24" s="3562">
        <f>C24+F24+I24</f>
        <v>40</v>
      </c>
      <c r="M24" s="3563">
        <f>D24+G24+J24</f>
        <v>40</v>
      </c>
      <c r="N24" s="442"/>
      <c r="O24" s="442"/>
    </row>
    <row r="25" spans="1:15" ht="54" customHeight="1" thickBot="1" x14ac:dyDescent="0.4">
      <c r="A25" s="3559" t="s">
        <v>101</v>
      </c>
      <c r="B25" s="3560">
        <v>0</v>
      </c>
      <c r="C25" s="3495">
        <v>18</v>
      </c>
      <c r="D25" s="877">
        <v>18</v>
      </c>
      <c r="E25" s="3560">
        <v>0</v>
      </c>
      <c r="F25" s="3495">
        <v>11</v>
      </c>
      <c r="G25" s="3497">
        <f t="shared" si="4"/>
        <v>11</v>
      </c>
      <c r="H25" s="875">
        <v>0</v>
      </c>
      <c r="I25" s="876">
        <v>8</v>
      </c>
      <c r="J25" s="3497">
        <f t="shared" si="5"/>
        <v>8</v>
      </c>
      <c r="K25" s="3561">
        <f t="shared" si="6"/>
        <v>0</v>
      </c>
      <c r="L25" s="3562">
        <f t="shared" si="6"/>
        <v>37</v>
      </c>
      <c r="M25" s="3563">
        <f t="shared" si="6"/>
        <v>37</v>
      </c>
      <c r="N25" s="442"/>
      <c r="O25" s="442"/>
    </row>
    <row r="26" spans="1:15" ht="24.95" customHeight="1" thickBot="1" x14ac:dyDescent="0.4">
      <c r="A26" s="3577" t="s">
        <v>8</v>
      </c>
      <c r="B26" s="3462">
        <f>SUM(B18:B25)</f>
        <v>0</v>
      </c>
      <c r="C26" s="3462">
        <f>SUM(C18:C25)</f>
        <v>178</v>
      </c>
      <c r="D26" s="3462">
        <f>SUM(D18:D25)</f>
        <v>178</v>
      </c>
      <c r="E26" s="3462">
        <f t="shared" ref="E26:J26" si="7">SUM(E18:E25)</f>
        <v>0</v>
      </c>
      <c r="F26" s="3462">
        <f t="shared" si="7"/>
        <v>160</v>
      </c>
      <c r="G26" s="3462">
        <f t="shared" si="7"/>
        <v>160</v>
      </c>
      <c r="H26" s="3462">
        <f t="shared" si="7"/>
        <v>1</v>
      </c>
      <c r="I26" s="3462">
        <f t="shared" si="7"/>
        <v>110</v>
      </c>
      <c r="J26" s="3462">
        <f t="shared" si="7"/>
        <v>111</v>
      </c>
      <c r="K26" s="3500">
        <f>SUM(K19:K25)</f>
        <v>1</v>
      </c>
      <c r="L26" s="3500">
        <f>SUM(L19:L25)</f>
        <v>448</v>
      </c>
      <c r="M26" s="3578">
        <f>SUM(M19:M25)</f>
        <v>449</v>
      </c>
      <c r="N26" s="125"/>
      <c r="O26" s="125"/>
    </row>
    <row r="27" spans="1:15" ht="24.95" customHeight="1" x14ac:dyDescent="0.35">
      <c r="A27" s="3579" t="s">
        <v>25</v>
      </c>
      <c r="B27" s="3580"/>
      <c r="C27" s="1683"/>
      <c r="D27" s="97"/>
      <c r="E27" s="3580"/>
      <c r="F27" s="1683"/>
      <c r="G27" s="97"/>
      <c r="H27" s="1684"/>
      <c r="I27" s="1685"/>
      <c r="J27" s="1686"/>
      <c r="K27" s="3581"/>
      <c r="L27" s="3582"/>
      <c r="M27" s="3583"/>
      <c r="N27" s="442"/>
      <c r="O27" s="442"/>
    </row>
    <row r="28" spans="1:15" ht="24.95" customHeight="1" x14ac:dyDescent="0.35">
      <c r="A28" s="3559" t="s">
        <v>102</v>
      </c>
      <c r="B28" s="875">
        <v>0</v>
      </c>
      <c r="C28" s="876">
        <v>0</v>
      </c>
      <c r="D28" s="877">
        <f t="shared" ref="D28:D34" si="8">SUM(B28:C28)</f>
        <v>0</v>
      </c>
      <c r="E28" s="875">
        <v>0</v>
      </c>
      <c r="F28" s="876">
        <v>1</v>
      </c>
      <c r="G28" s="877">
        <f t="shared" ref="G28:G34" si="9">SUM(E28:F28)</f>
        <v>1</v>
      </c>
      <c r="H28" s="1654">
        <v>0</v>
      </c>
      <c r="I28" s="1655">
        <v>0</v>
      </c>
      <c r="J28" s="877">
        <f t="shared" ref="J28:J34" si="10">SUM(H28:I28)</f>
        <v>0</v>
      </c>
      <c r="K28" s="3561">
        <f t="shared" ref="K28:M34" si="11">B28+E28+H28</f>
        <v>0</v>
      </c>
      <c r="L28" s="3562">
        <f t="shared" si="11"/>
        <v>1</v>
      </c>
      <c r="M28" s="3563">
        <f t="shared" si="11"/>
        <v>1</v>
      </c>
      <c r="N28" s="442"/>
      <c r="O28" s="442"/>
    </row>
    <row r="29" spans="1:15" ht="24.95" customHeight="1" x14ac:dyDescent="0.35">
      <c r="A29" s="3505" t="s">
        <v>54</v>
      </c>
      <c r="B29" s="875">
        <v>0</v>
      </c>
      <c r="C29" s="876">
        <v>0</v>
      </c>
      <c r="D29" s="877">
        <v>0</v>
      </c>
      <c r="E29" s="875">
        <v>0</v>
      </c>
      <c r="F29" s="876">
        <v>2</v>
      </c>
      <c r="G29" s="877">
        <f t="shared" si="9"/>
        <v>2</v>
      </c>
      <c r="H29" s="1654">
        <v>0</v>
      </c>
      <c r="I29" s="1655">
        <v>0</v>
      </c>
      <c r="J29" s="877">
        <f t="shared" si="10"/>
        <v>0</v>
      </c>
      <c r="K29" s="3561">
        <f t="shared" si="11"/>
        <v>0</v>
      </c>
      <c r="L29" s="3562">
        <f t="shared" si="11"/>
        <v>2</v>
      </c>
      <c r="M29" s="3563">
        <f t="shared" si="11"/>
        <v>2</v>
      </c>
      <c r="N29" s="442"/>
      <c r="O29" s="442"/>
    </row>
    <row r="30" spans="1:15" ht="26.25" customHeight="1" x14ac:dyDescent="0.35">
      <c r="A30" s="3505" t="s">
        <v>28</v>
      </c>
      <c r="B30" s="875">
        <v>0</v>
      </c>
      <c r="C30" s="876">
        <v>0</v>
      </c>
      <c r="D30" s="877">
        <f t="shared" si="8"/>
        <v>0</v>
      </c>
      <c r="E30" s="875">
        <v>0</v>
      </c>
      <c r="F30" s="876">
        <v>0</v>
      </c>
      <c r="G30" s="877">
        <f t="shared" si="9"/>
        <v>0</v>
      </c>
      <c r="H30" s="1654">
        <v>0</v>
      </c>
      <c r="I30" s="1655">
        <v>0</v>
      </c>
      <c r="J30" s="877">
        <f t="shared" si="10"/>
        <v>0</v>
      </c>
      <c r="K30" s="3561">
        <f t="shared" si="11"/>
        <v>0</v>
      </c>
      <c r="L30" s="3562">
        <f>C30+F30+I30</f>
        <v>0</v>
      </c>
      <c r="M30" s="3563">
        <f>D30+G30+J30</f>
        <v>0</v>
      </c>
      <c r="N30" s="442"/>
      <c r="O30" s="442"/>
    </row>
    <row r="31" spans="1:15" ht="24.95" customHeight="1" x14ac:dyDescent="0.35">
      <c r="A31" s="3505" t="s">
        <v>103</v>
      </c>
      <c r="B31" s="875">
        <v>0</v>
      </c>
      <c r="C31" s="876">
        <v>0</v>
      </c>
      <c r="D31" s="877">
        <v>0</v>
      </c>
      <c r="E31" s="875">
        <v>0</v>
      </c>
      <c r="F31" s="876">
        <v>0</v>
      </c>
      <c r="G31" s="877">
        <f t="shared" si="9"/>
        <v>0</v>
      </c>
      <c r="H31" s="1654">
        <v>0</v>
      </c>
      <c r="I31" s="1655">
        <v>2</v>
      </c>
      <c r="J31" s="877">
        <f t="shared" si="10"/>
        <v>2</v>
      </c>
      <c r="K31" s="3561">
        <f t="shared" si="11"/>
        <v>0</v>
      </c>
      <c r="L31" s="3562">
        <f t="shared" si="11"/>
        <v>2</v>
      </c>
      <c r="M31" s="3563">
        <f t="shared" si="11"/>
        <v>2</v>
      </c>
      <c r="N31" s="125"/>
      <c r="O31" s="125"/>
    </row>
    <row r="32" spans="1:15" ht="28.5" customHeight="1" x14ac:dyDescent="0.35">
      <c r="A32" s="3505" t="s">
        <v>100</v>
      </c>
      <c r="B32" s="875">
        <v>0</v>
      </c>
      <c r="C32" s="876">
        <v>1</v>
      </c>
      <c r="D32" s="877">
        <f t="shared" si="8"/>
        <v>1</v>
      </c>
      <c r="E32" s="875">
        <v>0</v>
      </c>
      <c r="F32" s="876">
        <v>0</v>
      </c>
      <c r="G32" s="877">
        <f t="shared" si="9"/>
        <v>0</v>
      </c>
      <c r="H32" s="1654">
        <v>0</v>
      </c>
      <c r="I32" s="1655">
        <v>0</v>
      </c>
      <c r="J32" s="877">
        <f>SUM(H32:I32)</f>
        <v>0</v>
      </c>
      <c r="K32" s="3561">
        <f t="shared" si="11"/>
        <v>0</v>
      </c>
      <c r="L32" s="3562">
        <f t="shared" si="11"/>
        <v>1</v>
      </c>
      <c r="M32" s="3563">
        <f t="shared" si="11"/>
        <v>1</v>
      </c>
      <c r="N32" s="125"/>
      <c r="O32" s="125"/>
    </row>
    <row r="33" spans="1:16" ht="32.25" customHeight="1" x14ac:dyDescent="0.35">
      <c r="A33" s="3559" t="s">
        <v>104</v>
      </c>
      <c r="B33" s="875">
        <v>0</v>
      </c>
      <c r="C33" s="876">
        <v>0</v>
      </c>
      <c r="D33" s="877">
        <f>SUM(B33:C33)</f>
        <v>0</v>
      </c>
      <c r="E33" s="875">
        <v>0</v>
      </c>
      <c r="F33" s="876">
        <v>0</v>
      </c>
      <c r="G33" s="877">
        <f t="shared" si="9"/>
        <v>0</v>
      </c>
      <c r="H33" s="1654">
        <v>0</v>
      </c>
      <c r="I33" s="1655">
        <v>0</v>
      </c>
      <c r="J33" s="877">
        <f t="shared" si="10"/>
        <v>0</v>
      </c>
      <c r="K33" s="3561">
        <f t="shared" si="11"/>
        <v>0</v>
      </c>
      <c r="L33" s="3562">
        <f t="shared" si="11"/>
        <v>0</v>
      </c>
      <c r="M33" s="3563">
        <f t="shared" si="11"/>
        <v>0</v>
      </c>
      <c r="N33" s="126"/>
      <c r="O33" s="126"/>
    </row>
    <row r="34" spans="1:16" ht="52.5" customHeight="1" thickBot="1" x14ac:dyDescent="0.4">
      <c r="A34" s="3559" t="s">
        <v>101</v>
      </c>
      <c r="B34" s="875">
        <v>0</v>
      </c>
      <c r="C34" s="876">
        <v>1</v>
      </c>
      <c r="D34" s="877">
        <f t="shared" si="8"/>
        <v>1</v>
      </c>
      <c r="E34" s="875">
        <v>0</v>
      </c>
      <c r="F34" s="876">
        <v>0</v>
      </c>
      <c r="G34" s="877">
        <f t="shared" si="9"/>
        <v>0</v>
      </c>
      <c r="H34" s="1654">
        <v>0</v>
      </c>
      <c r="I34" s="1655">
        <v>0</v>
      </c>
      <c r="J34" s="877">
        <f t="shared" si="10"/>
        <v>0</v>
      </c>
      <c r="K34" s="3561">
        <f t="shared" si="11"/>
        <v>0</v>
      </c>
      <c r="L34" s="3562">
        <f t="shared" si="11"/>
        <v>1</v>
      </c>
      <c r="M34" s="3563">
        <f t="shared" si="11"/>
        <v>1</v>
      </c>
      <c r="N34" s="125"/>
      <c r="O34" s="125"/>
    </row>
    <row r="35" spans="1:16" ht="36.75" customHeight="1" thickBot="1" x14ac:dyDescent="0.4">
      <c r="A35" s="3577" t="s">
        <v>13</v>
      </c>
      <c r="B35" s="3584">
        <f>SUM(B28:B34)</f>
        <v>0</v>
      </c>
      <c r="C35" s="3584">
        <f t="shared" ref="C35:M35" si="12">SUM(C28:C34)</f>
        <v>2</v>
      </c>
      <c r="D35" s="3584">
        <f t="shared" si="12"/>
        <v>2</v>
      </c>
      <c r="E35" s="3584">
        <f t="shared" si="12"/>
        <v>0</v>
      </c>
      <c r="F35" s="3584">
        <f t="shared" si="12"/>
        <v>3</v>
      </c>
      <c r="G35" s="3584">
        <f t="shared" si="12"/>
        <v>3</v>
      </c>
      <c r="H35" s="3584">
        <f t="shared" si="12"/>
        <v>0</v>
      </c>
      <c r="I35" s="3584">
        <f t="shared" si="12"/>
        <v>2</v>
      </c>
      <c r="J35" s="3584">
        <f t="shared" si="12"/>
        <v>2</v>
      </c>
      <c r="K35" s="3584">
        <f t="shared" si="12"/>
        <v>0</v>
      </c>
      <c r="L35" s="3584">
        <f t="shared" si="12"/>
        <v>7</v>
      </c>
      <c r="M35" s="3584">
        <f t="shared" si="12"/>
        <v>7</v>
      </c>
      <c r="N35" s="442"/>
      <c r="O35" s="442"/>
    </row>
    <row r="36" spans="1:16" ht="30" customHeight="1" thickBot="1" x14ac:dyDescent="0.4">
      <c r="A36" s="3585" t="s">
        <v>10</v>
      </c>
      <c r="B36" s="3462">
        <f>B26</f>
        <v>0</v>
      </c>
      <c r="C36" s="3462">
        <f>C26</f>
        <v>178</v>
      </c>
      <c r="D36" s="3462">
        <f>D26</f>
        <v>178</v>
      </c>
      <c r="E36" s="3462">
        <f>E26</f>
        <v>0</v>
      </c>
      <c r="F36" s="3462">
        <f t="shared" ref="F36:K36" si="13">F26</f>
        <v>160</v>
      </c>
      <c r="G36" s="3586">
        <f t="shared" si="13"/>
        <v>160</v>
      </c>
      <c r="H36" s="3586">
        <f t="shared" si="13"/>
        <v>1</v>
      </c>
      <c r="I36" s="3586">
        <f t="shared" si="13"/>
        <v>110</v>
      </c>
      <c r="J36" s="3586">
        <f t="shared" si="13"/>
        <v>111</v>
      </c>
      <c r="K36" s="3586">
        <f t="shared" si="13"/>
        <v>1</v>
      </c>
      <c r="L36" s="3586">
        <f>L26</f>
        <v>448</v>
      </c>
      <c r="M36" s="3528">
        <f>M26</f>
        <v>449</v>
      </c>
      <c r="N36" s="127"/>
      <c r="O36" s="127"/>
    </row>
    <row r="37" spans="1:16" ht="26.25" thickBot="1" x14ac:dyDescent="0.4">
      <c r="A37" s="3585" t="s">
        <v>14</v>
      </c>
      <c r="B37" s="3462">
        <f t="shared" ref="B37:K37" si="14">B35</f>
        <v>0</v>
      </c>
      <c r="C37" s="3462">
        <f>C35</f>
        <v>2</v>
      </c>
      <c r="D37" s="3462">
        <f>D35</f>
        <v>2</v>
      </c>
      <c r="E37" s="3462">
        <f t="shared" si="14"/>
        <v>0</v>
      </c>
      <c r="F37" s="3462">
        <f t="shared" si="14"/>
        <v>3</v>
      </c>
      <c r="G37" s="3586">
        <f t="shared" si="14"/>
        <v>3</v>
      </c>
      <c r="H37" s="3586">
        <f t="shared" si="14"/>
        <v>0</v>
      </c>
      <c r="I37" s="3586">
        <f>I35</f>
        <v>2</v>
      </c>
      <c r="J37" s="3586">
        <f>J35</f>
        <v>2</v>
      </c>
      <c r="K37" s="3586">
        <f t="shared" si="14"/>
        <v>0</v>
      </c>
      <c r="L37" s="3586">
        <f>L35</f>
        <v>7</v>
      </c>
      <c r="M37" s="3528">
        <f>M35</f>
        <v>7</v>
      </c>
      <c r="N37" s="122"/>
      <c r="O37" s="122"/>
    </row>
    <row r="38" spans="1:16" ht="26.25" thickBot="1" x14ac:dyDescent="0.4">
      <c r="A38" s="3587" t="s">
        <v>15</v>
      </c>
      <c r="B38" s="3588">
        <f>SUM(B36:B37)</f>
        <v>0</v>
      </c>
      <c r="C38" s="3588">
        <f>SUM(C36:C37)</f>
        <v>180</v>
      </c>
      <c r="D38" s="3588">
        <f>SUM(D36:D37)</f>
        <v>180</v>
      </c>
      <c r="E38" s="3588">
        <f>SUM(E36:E37)</f>
        <v>0</v>
      </c>
      <c r="F38" s="3588">
        <f t="shared" ref="F38:K38" si="15">SUM(F36:F37)</f>
        <v>163</v>
      </c>
      <c r="G38" s="3589">
        <f t="shared" si="15"/>
        <v>163</v>
      </c>
      <c r="H38" s="3589">
        <f t="shared" si="15"/>
        <v>1</v>
      </c>
      <c r="I38" s="3589">
        <f t="shared" si="15"/>
        <v>112</v>
      </c>
      <c r="J38" s="3589">
        <f t="shared" si="15"/>
        <v>113</v>
      </c>
      <c r="K38" s="3589">
        <f t="shared" si="15"/>
        <v>1</v>
      </c>
      <c r="L38" s="3589">
        <f>SUM(L36:L37)</f>
        <v>455</v>
      </c>
      <c r="M38" s="3590">
        <f>SUM(M36:M37)</f>
        <v>456</v>
      </c>
      <c r="N38" s="122"/>
      <c r="O38" s="122"/>
    </row>
    <row r="39" spans="1:16" ht="12" customHeight="1" x14ac:dyDescent="0.35">
      <c r="A39" s="442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</row>
    <row r="40" spans="1:16" ht="25.5" hidden="1" customHeight="1" x14ac:dyDescent="0.35">
      <c r="A40" s="442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1"/>
    </row>
    <row r="41" spans="1:16" ht="37.5" customHeight="1" x14ac:dyDescent="0.35">
      <c r="A41" s="4088"/>
      <c r="B41" s="4088"/>
      <c r="C41" s="4088"/>
      <c r="D41" s="4088"/>
      <c r="E41" s="4088"/>
      <c r="F41" s="4088"/>
      <c r="G41" s="4088"/>
      <c r="H41" s="4088"/>
      <c r="I41" s="4088"/>
      <c r="J41" s="4088"/>
      <c r="K41" s="4088"/>
      <c r="L41" s="4088"/>
      <c r="M41" s="4088"/>
      <c r="N41" s="4088"/>
      <c r="O41" s="4088"/>
      <c r="P41" s="4088"/>
    </row>
    <row r="42" spans="1:16" ht="26.25" customHeight="1" x14ac:dyDescent="0.3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78" customWidth="1"/>
    <col min="2" max="10" width="19.7109375" style="278" customWidth="1"/>
    <col min="11" max="12" width="10.7109375" style="278" customWidth="1"/>
    <col min="13" max="13" width="9.140625" style="278"/>
    <col min="14" max="14" width="12.85546875" style="278" customWidth="1"/>
    <col min="15" max="15" width="23.42578125" style="278" customWidth="1"/>
    <col min="16" max="17" width="9.140625" style="278"/>
    <col min="18" max="18" width="10.5703125" style="278" bestFit="1" customWidth="1"/>
    <col min="19" max="19" width="11.28515625" style="278" customWidth="1"/>
    <col min="20" max="256" width="9.140625" style="278"/>
    <col min="257" max="257" width="103.85546875" style="278" customWidth="1"/>
    <col min="258" max="266" width="19.7109375" style="278" customWidth="1"/>
    <col min="267" max="268" width="10.7109375" style="278" customWidth="1"/>
    <col min="269" max="269" width="9.140625" style="278"/>
    <col min="270" max="270" width="12.85546875" style="278" customWidth="1"/>
    <col min="271" max="271" width="23.42578125" style="278" customWidth="1"/>
    <col min="272" max="273" width="9.140625" style="278"/>
    <col min="274" max="274" width="10.5703125" style="278" bestFit="1" customWidth="1"/>
    <col min="275" max="275" width="11.28515625" style="278" customWidth="1"/>
    <col min="276" max="512" width="9.140625" style="278"/>
    <col min="513" max="513" width="103.85546875" style="278" customWidth="1"/>
    <col min="514" max="522" width="19.7109375" style="278" customWidth="1"/>
    <col min="523" max="524" width="10.7109375" style="278" customWidth="1"/>
    <col min="525" max="525" width="9.140625" style="278"/>
    <col min="526" max="526" width="12.85546875" style="278" customWidth="1"/>
    <col min="527" max="527" width="23.42578125" style="278" customWidth="1"/>
    <col min="528" max="529" width="9.140625" style="278"/>
    <col min="530" max="530" width="10.5703125" style="278" bestFit="1" customWidth="1"/>
    <col min="531" max="531" width="11.28515625" style="278" customWidth="1"/>
    <col min="532" max="768" width="9.140625" style="278"/>
    <col min="769" max="769" width="103.85546875" style="278" customWidth="1"/>
    <col min="770" max="778" width="19.7109375" style="278" customWidth="1"/>
    <col min="779" max="780" width="10.7109375" style="278" customWidth="1"/>
    <col min="781" max="781" width="9.140625" style="278"/>
    <col min="782" max="782" width="12.85546875" style="278" customWidth="1"/>
    <col min="783" max="783" width="23.42578125" style="278" customWidth="1"/>
    <col min="784" max="785" width="9.140625" style="278"/>
    <col min="786" max="786" width="10.5703125" style="278" bestFit="1" customWidth="1"/>
    <col min="787" max="787" width="11.28515625" style="278" customWidth="1"/>
    <col min="788" max="1024" width="9.140625" style="278"/>
    <col min="1025" max="1025" width="103.85546875" style="278" customWidth="1"/>
    <col min="1026" max="1034" width="19.7109375" style="278" customWidth="1"/>
    <col min="1035" max="1036" width="10.7109375" style="278" customWidth="1"/>
    <col min="1037" max="1037" width="9.140625" style="278"/>
    <col min="1038" max="1038" width="12.85546875" style="278" customWidth="1"/>
    <col min="1039" max="1039" width="23.42578125" style="278" customWidth="1"/>
    <col min="1040" max="1041" width="9.140625" style="278"/>
    <col min="1042" max="1042" width="10.5703125" style="278" bestFit="1" customWidth="1"/>
    <col min="1043" max="1043" width="11.28515625" style="278" customWidth="1"/>
    <col min="1044" max="1280" width="9.140625" style="278"/>
    <col min="1281" max="1281" width="103.85546875" style="278" customWidth="1"/>
    <col min="1282" max="1290" width="19.7109375" style="278" customWidth="1"/>
    <col min="1291" max="1292" width="10.7109375" style="278" customWidth="1"/>
    <col min="1293" max="1293" width="9.140625" style="278"/>
    <col min="1294" max="1294" width="12.85546875" style="278" customWidth="1"/>
    <col min="1295" max="1295" width="23.42578125" style="278" customWidth="1"/>
    <col min="1296" max="1297" width="9.140625" style="278"/>
    <col min="1298" max="1298" width="10.5703125" style="278" bestFit="1" customWidth="1"/>
    <col min="1299" max="1299" width="11.28515625" style="278" customWidth="1"/>
    <col min="1300" max="1536" width="9.140625" style="278"/>
    <col min="1537" max="1537" width="103.85546875" style="278" customWidth="1"/>
    <col min="1538" max="1546" width="19.7109375" style="278" customWidth="1"/>
    <col min="1547" max="1548" width="10.7109375" style="278" customWidth="1"/>
    <col min="1549" max="1549" width="9.140625" style="278"/>
    <col min="1550" max="1550" width="12.85546875" style="278" customWidth="1"/>
    <col min="1551" max="1551" width="23.42578125" style="278" customWidth="1"/>
    <col min="1552" max="1553" width="9.140625" style="278"/>
    <col min="1554" max="1554" width="10.5703125" style="278" bestFit="1" customWidth="1"/>
    <col min="1555" max="1555" width="11.28515625" style="278" customWidth="1"/>
    <col min="1556" max="1792" width="9.140625" style="278"/>
    <col min="1793" max="1793" width="103.85546875" style="278" customWidth="1"/>
    <col min="1794" max="1802" width="19.7109375" style="278" customWidth="1"/>
    <col min="1803" max="1804" width="10.7109375" style="278" customWidth="1"/>
    <col min="1805" max="1805" width="9.140625" style="278"/>
    <col min="1806" max="1806" width="12.85546875" style="278" customWidth="1"/>
    <col min="1807" max="1807" width="23.42578125" style="278" customWidth="1"/>
    <col min="1808" max="1809" width="9.140625" style="278"/>
    <col min="1810" max="1810" width="10.5703125" style="278" bestFit="1" customWidth="1"/>
    <col min="1811" max="1811" width="11.28515625" style="278" customWidth="1"/>
    <col min="1812" max="2048" width="9.140625" style="278"/>
    <col min="2049" max="2049" width="103.85546875" style="278" customWidth="1"/>
    <col min="2050" max="2058" width="19.7109375" style="278" customWidth="1"/>
    <col min="2059" max="2060" width="10.7109375" style="278" customWidth="1"/>
    <col min="2061" max="2061" width="9.140625" style="278"/>
    <col min="2062" max="2062" width="12.85546875" style="278" customWidth="1"/>
    <col min="2063" max="2063" width="23.42578125" style="278" customWidth="1"/>
    <col min="2064" max="2065" width="9.140625" style="278"/>
    <col min="2066" max="2066" width="10.5703125" style="278" bestFit="1" customWidth="1"/>
    <col min="2067" max="2067" width="11.28515625" style="278" customWidth="1"/>
    <col min="2068" max="2304" width="9.140625" style="278"/>
    <col min="2305" max="2305" width="103.85546875" style="278" customWidth="1"/>
    <col min="2306" max="2314" width="19.7109375" style="278" customWidth="1"/>
    <col min="2315" max="2316" width="10.7109375" style="278" customWidth="1"/>
    <col min="2317" max="2317" width="9.140625" style="278"/>
    <col min="2318" max="2318" width="12.85546875" style="278" customWidth="1"/>
    <col min="2319" max="2319" width="23.42578125" style="278" customWidth="1"/>
    <col min="2320" max="2321" width="9.140625" style="278"/>
    <col min="2322" max="2322" width="10.5703125" style="278" bestFit="1" customWidth="1"/>
    <col min="2323" max="2323" width="11.28515625" style="278" customWidth="1"/>
    <col min="2324" max="2560" width="9.140625" style="278"/>
    <col min="2561" max="2561" width="103.85546875" style="278" customWidth="1"/>
    <col min="2562" max="2570" width="19.7109375" style="278" customWidth="1"/>
    <col min="2571" max="2572" width="10.7109375" style="278" customWidth="1"/>
    <col min="2573" max="2573" width="9.140625" style="278"/>
    <col min="2574" max="2574" width="12.85546875" style="278" customWidth="1"/>
    <col min="2575" max="2575" width="23.42578125" style="278" customWidth="1"/>
    <col min="2576" max="2577" width="9.140625" style="278"/>
    <col min="2578" max="2578" width="10.5703125" style="278" bestFit="1" customWidth="1"/>
    <col min="2579" max="2579" width="11.28515625" style="278" customWidth="1"/>
    <col min="2580" max="2816" width="9.140625" style="278"/>
    <col min="2817" max="2817" width="103.85546875" style="278" customWidth="1"/>
    <col min="2818" max="2826" width="19.7109375" style="278" customWidth="1"/>
    <col min="2827" max="2828" width="10.7109375" style="278" customWidth="1"/>
    <col min="2829" max="2829" width="9.140625" style="278"/>
    <col min="2830" max="2830" width="12.85546875" style="278" customWidth="1"/>
    <col min="2831" max="2831" width="23.42578125" style="278" customWidth="1"/>
    <col min="2832" max="2833" width="9.140625" style="278"/>
    <col min="2834" max="2834" width="10.5703125" style="278" bestFit="1" customWidth="1"/>
    <col min="2835" max="2835" width="11.28515625" style="278" customWidth="1"/>
    <col min="2836" max="3072" width="9.140625" style="278"/>
    <col min="3073" max="3073" width="103.85546875" style="278" customWidth="1"/>
    <col min="3074" max="3082" width="19.7109375" style="278" customWidth="1"/>
    <col min="3083" max="3084" width="10.7109375" style="278" customWidth="1"/>
    <col min="3085" max="3085" width="9.140625" style="278"/>
    <col min="3086" max="3086" width="12.85546875" style="278" customWidth="1"/>
    <col min="3087" max="3087" width="23.42578125" style="278" customWidth="1"/>
    <col min="3088" max="3089" width="9.140625" style="278"/>
    <col min="3090" max="3090" width="10.5703125" style="278" bestFit="1" customWidth="1"/>
    <col min="3091" max="3091" width="11.28515625" style="278" customWidth="1"/>
    <col min="3092" max="3328" width="9.140625" style="278"/>
    <col min="3329" max="3329" width="103.85546875" style="278" customWidth="1"/>
    <col min="3330" max="3338" width="19.7109375" style="278" customWidth="1"/>
    <col min="3339" max="3340" width="10.7109375" style="278" customWidth="1"/>
    <col min="3341" max="3341" width="9.140625" style="278"/>
    <col min="3342" max="3342" width="12.85546875" style="278" customWidth="1"/>
    <col min="3343" max="3343" width="23.42578125" style="278" customWidth="1"/>
    <col min="3344" max="3345" width="9.140625" style="278"/>
    <col min="3346" max="3346" width="10.5703125" style="278" bestFit="1" customWidth="1"/>
    <col min="3347" max="3347" width="11.28515625" style="278" customWidth="1"/>
    <col min="3348" max="3584" width="9.140625" style="278"/>
    <col min="3585" max="3585" width="103.85546875" style="278" customWidth="1"/>
    <col min="3586" max="3594" width="19.7109375" style="278" customWidth="1"/>
    <col min="3595" max="3596" width="10.7109375" style="278" customWidth="1"/>
    <col min="3597" max="3597" width="9.140625" style="278"/>
    <col min="3598" max="3598" width="12.85546875" style="278" customWidth="1"/>
    <col min="3599" max="3599" width="23.42578125" style="278" customWidth="1"/>
    <col min="3600" max="3601" width="9.140625" style="278"/>
    <col min="3602" max="3602" width="10.5703125" style="278" bestFit="1" customWidth="1"/>
    <col min="3603" max="3603" width="11.28515625" style="278" customWidth="1"/>
    <col min="3604" max="3840" width="9.140625" style="278"/>
    <col min="3841" max="3841" width="103.85546875" style="278" customWidth="1"/>
    <col min="3842" max="3850" width="19.7109375" style="278" customWidth="1"/>
    <col min="3851" max="3852" width="10.7109375" style="278" customWidth="1"/>
    <col min="3853" max="3853" width="9.140625" style="278"/>
    <col min="3854" max="3854" width="12.85546875" style="278" customWidth="1"/>
    <col min="3855" max="3855" width="23.42578125" style="278" customWidth="1"/>
    <col min="3856" max="3857" width="9.140625" style="278"/>
    <col min="3858" max="3858" width="10.5703125" style="278" bestFit="1" customWidth="1"/>
    <col min="3859" max="3859" width="11.28515625" style="278" customWidth="1"/>
    <col min="3860" max="4096" width="9.140625" style="278"/>
    <col min="4097" max="4097" width="103.85546875" style="278" customWidth="1"/>
    <col min="4098" max="4106" width="19.7109375" style="278" customWidth="1"/>
    <col min="4107" max="4108" width="10.7109375" style="278" customWidth="1"/>
    <col min="4109" max="4109" width="9.140625" style="278"/>
    <col min="4110" max="4110" width="12.85546875" style="278" customWidth="1"/>
    <col min="4111" max="4111" width="23.42578125" style="278" customWidth="1"/>
    <col min="4112" max="4113" width="9.140625" style="278"/>
    <col min="4114" max="4114" width="10.5703125" style="278" bestFit="1" customWidth="1"/>
    <col min="4115" max="4115" width="11.28515625" style="278" customWidth="1"/>
    <col min="4116" max="4352" width="9.140625" style="278"/>
    <col min="4353" max="4353" width="103.85546875" style="278" customWidth="1"/>
    <col min="4354" max="4362" width="19.7109375" style="278" customWidth="1"/>
    <col min="4363" max="4364" width="10.7109375" style="278" customWidth="1"/>
    <col min="4365" max="4365" width="9.140625" style="278"/>
    <col min="4366" max="4366" width="12.85546875" style="278" customWidth="1"/>
    <col min="4367" max="4367" width="23.42578125" style="278" customWidth="1"/>
    <col min="4368" max="4369" width="9.140625" style="278"/>
    <col min="4370" max="4370" width="10.5703125" style="278" bestFit="1" customWidth="1"/>
    <col min="4371" max="4371" width="11.28515625" style="278" customWidth="1"/>
    <col min="4372" max="4608" width="9.140625" style="278"/>
    <col min="4609" max="4609" width="103.85546875" style="278" customWidth="1"/>
    <col min="4610" max="4618" width="19.7109375" style="278" customWidth="1"/>
    <col min="4619" max="4620" width="10.7109375" style="278" customWidth="1"/>
    <col min="4621" max="4621" width="9.140625" style="278"/>
    <col min="4622" max="4622" width="12.85546875" style="278" customWidth="1"/>
    <col min="4623" max="4623" width="23.42578125" style="278" customWidth="1"/>
    <col min="4624" max="4625" width="9.140625" style="278"/>
    <col min="4626" max="4626" width="10.5703125" style="278" bestFit="1" customWidth="1"/>
    <col min="4627" max="4627" width="11.28515625" style="278" customWidth="1"/>
    <col min="4628" max="4864" width="9.140625" style="278"/>
    <col min="4865" max="4865" width="103.85546875" style="278" customWidth="1"/>
    <col min="4866" max="4874" width="19.7109375" style="278" customWidth="1"/>
    <col min="4875" max="4876" width="10.7109375" style="278" customWidth="1"/>
    <col min="4877" max="4877" width="9.140625" style="278"/>
    <col min="4878" max="4878" width="12.85546875" style="278" customWidth="1"/>
    <col min="4879" max="4879" width="23.42578125" style="278" customWidth="1"/>
    <col min="4880" max="4881" width="9.140625" style="278"/>
    <col min="4882" max="4882" width="10.5703125" style="278" bestFit="1" customWidth="1"/>
    <col min="4883" max="4883" width="11.28515625" style="278" customWidth="1"/>
    <col min="4884" max="5120" width="9.140625" style="278"/>
    <col min="5121" max="5121" width="103.85546875" style="278" customWidth="1"/>
    <col min="5122" max="5130" width="19.7109375" style="278" customWidth="1"/>
    <col min="5131" max="5132" width="10.7109375" style="278" customWidth="1"/>
    <col min="5133" max="5133" width="9.140625" style="278"/>
    <col min="5134" max="5134" width="12.85546875" style="278" customWidth="1"/>
    <col min="5135" max="5135" width="23.42578125" style="278" customWidth="1"/>
    <col min="5136" max="5137" width="9.140625" style="278"/>
    <col min="5138" max="5138" width="10.5703125" style="278" bestFit="1" customWidth="1"/>
    <col min="5139" max="5139" width="11.28515625" style="278" customWidth="1"/>
    <col min="5140" max="5376" width="9.140625" style="278"/>
    <col min="5377" max="5377" width="103.85546875" style="278" customWidth="1"/>
    <col min="5378" max="5386" width="19.7109375" style="278" customWidth="1"/>
    <col min="5387" max="5388" width="10.7109375" style="278" customWidth="1"/>
    <col min="5389" max="5389" width="9.140625" style="278"/>
    <col min="5390" max="5390" width="12.85546875" style="278" customWidth="1"/>
    <col min="5391" max="5391" width="23.42578125" style="278" customWidth="1"/>
    <col min="5392" max="5393" width="9.140625" style="278"/>
    <col min="5394" max="5394" width="10.5703125" style="278" bestFit="1" customWidth="1"/>
    <col min="5395" max="5395" width="11.28515625" style="278" customWidth="1"/>
    <col min="5396" max="5632" width="9.140625" style="278"/>
    <col min="5633" max="5633" width="103.85546875" style="278" customWidth="1"/>
    <col min="5634" max="5642" width="19.7109375" style="278" customWidth="1"/>
    <col min="5643" max="5644" width="10.7109375" style="278" customWidth="1"/>
    <col min="5645" max="5645" width="9.140625" style="278"/>
    <col min="5646" max="5646" width="12.85546875" style="278" customWidth="1"/>
    <col min="5647" max="5647" width="23.42578125" style="278" customWidth="1"/>
    <col min="5648" max="5649" width="9.140625" style="278"/>
    <col min="5650" max="5650" width="10.5703125" style="278" bestFit="1" customWidth="1"/>
    <col min="5651" max="5651" width="11.28515625" style="278" customWidth="1"/>
    <col min="5652" max="5888" width="9.140625" style="278"/>
    <col min="5889" max="5889" width="103.85546875" style="278" customWidth="1"/>
    <col min="5890" max="5898" width="19.7109375" style="278" customWidth="1"/>
    <col min="5899" max="5900" width="10.7109375" style="278" customWidth="1"/>
    <col min="5901" max="5901" width="9.140625" style="278"/>
    <col min="5902" max="5902" width="12.85546875" style="278" customWidth="1"/>
    <col min="5903" max="5903" width="23.42578125" style="278" customWidth="1"/>
    <col min="5904" max="5905" width="9.140625" style="278"/>
    <col min="5906" max="5906" width="10.5703125" style="278" bestFit="1" customWidth="1"/>
    <col min="5907" max="5907" width="11.28515625" style="278" customWidth="1"/>
    <col min="5908" max="6144" width="9.140625" style="278"/>
    <col min="6145" max="6145" width="103.85546875" style="278" customWidth="1"/>
    <col min="6146" max="6154" width="19.7109375" style="278" customWidth="1"/>
    <col min="6155" max="6156" width="10.7109375" style="278" customWidth="1"/>
    <col min="6157" max="6157" width="9.140625" style="278"/>
    <col min="6158" max="6158" width="12.85546875" style="278" customWidth="1"/>
    <col min="6159" max="6159" width="23.42578125" style="278" customWidth="1"/>
    <col min="6160" max="6161" width="9.140625" style="278"/>
    <col min="6162" max="6162" width="10.5703125" style="278" bestFit="1" customWidth="1"/>
    <col min="6163" max="6163" width="11.28515625" style="278" customWidth="1"/>
    <col min="6164" max="6400" width="9.140625" style="278"/>
    <col min="6401" max="6401" width="103.85546875" style="278" customWidth="1"/>
    <col min="6402" max="6410" width="19.7109375" style="278" customWidth="1"/>
    <col min="6411" max="6412" width="10.7109375" style="278" customWidth="1"/>
    <col min="6413" max="6413" width="9.140625" style="278"/>
    <col min="6414" max="6414" width="12.85546875" style="278" customWidth="1"/>
    <col min="6415" max="6415" width="23.42578125" style="278" customWidth="1"/>
    <col min="6416" max="6417" width="9.140625" style="278"/>
    <col min="6418" max="6418" width="10.5703125" style="278" bestFit="1" customWidth="1"/>
    <col min="6419" max="6419" width="11.28515625" style="278" customWidth="1"/>
    <col min="6420" max="6656" width="9.140625" style="278"/>
    <col min="6657" max="6657" width="103.85546875" style="278" customWidth="1"/>
    <col min="6658" max="6666" width="19.7109375" style="278" customWidth="1"/>
    <col min="6667" max="6668" width="10.7109375" style="278" customWidth="1"/>
    <col min="6669" max="6669" width="9.140625" style="278"/>
    <col min="6670" max="6670" width="12.85546875" style="278" customWidth="1"/>
    <col min="6671" max="6671" width="23.42578125" style="278" customWidth="1"/>
    <col min="6672" max="6673" width="9.140625" style="278"/>
    <col min="6674" max="6674" width="10.5703125" style="278" bestFit="1" customWidth="1"/>
    <col min="6675" max="6675" width="11.28515625" style="278" customWidth="1"/>
    <col min="6676" max="6912" width="9.140625" style="278"/>
    <col min="6913" max="6913" width="103.85546875" style="278" customWidth="1"/>
    <col min="6914" max="6922" width="19.7109375" style="278" customWidth="1"/>
    <col min="6923" max="6924" width="10.7109375" style="278" customWidth="1"/>
    <col min="6925" max="6925" width="9.140625" style="278"/>
    <col min="6926" max="6926" width="12.85546875" style="278" customWidth="1"/>
    <col min="6927" max="6927" width="23.42578125" style="278" customWidth="1"/>
    <col min="6928" max="6929" width="9.140625" style="278"/>
    <col min="6930" max="6930" width="10.5703125" style="278" bestFit="1" customWidth="1"/>
    <col min="6931" max="6931" width="11.28515625" style="278" customWidth="1"/>
    <col min="6932" max="7168" width="9.140625" style="278"/>
    <col min="7169" max="7169" width="103.85546875" style="278" customWidth="1"/>
    <col min="7170" max="7178" width="19.7109375" style="278" customWidth="1"/>
    <col min="7179" max="7180" width="10.7109375" style="278" customWidth="1"/>
    <col min="7181" max="7181" width="9.140625" style="278"/>
    <col min="7182" max="7182" width="12.85546875" style="278" customWidth="1"/>
    <col min="7183" max="7183" width="23.42578125" style="278" customWidth="1"/>
    <col min="7184" max="7185" width="9.140625" style="278"/>
    <col min="7186" max="7186" width="10.5703125" style="278" bestFit="1" customWidth="1"/>
    <col min="7187" max="7187" width="11.28515625" style="278" customWidth="1"/>
    <col min="7188" max="7424" width="9.140625" style="278"/>
    <col min="7425" max="7425" width="103.85546875" style="278" customWidth="1"/>
    <col min="7426" max="7434" width="19.7109375" style="278" customWidth="1"/>
    <col min="7435" max="7436" width="10.7109375" style="278" customWidth="1"/>
    <col min="7437" max="7437" width="9.140625" style="278"/>
    <col min="7438" max="7438" width="12.85546875" style="278" customWidth="1"/>
    <col min="7439" max="7439" width="23.42578125" style="278" customWidth="1"/>
    <col min="7440" max="7441" width="9.140625" style="278"/>
    <col min="7442" max="7442" width="10.5703125" style="278" bestFit="1" customWidth="1"/>
    <col min="7443" max="7443" width="11.28515625" style="278" customWidth="1"/>
    <col min="7444" max="7680" width="9.140625" style="278"/>
    <col min="7681" max="7681" width="103.85546875" style="278" customWidth="1"/>
    <col min="7682" max="7690" width="19.7109375" style="278" customWidth="1"/>
    <col min="7691" max="7692" width="10.7109375" style="278" customWidth="1"/>
    <col min="7693" max="7693" width="9.140625" style="278"/>
    <col min="7694" max="7694" width="12.85546875" style="278" customWidth="1"/>
    <col min="7695" max="7695" width="23.42578125" style="278" customWidth="1"/>
    <col min="7696" max="7697" width="9.140625" style="278"/>
    <col min="7698" max="7698" width="10.5703125" style="278" bestFit="1" customWidth="1"/>
    <col min="7699" max="7699" width="11.28515625" style="278" customWidth="1"/>
    <col min="7700" max="7936" width="9.140625" style="278"/>
    <col min="7937" max="7937" width="103.85546875" style="278" customWidth="1"/>
    <col min="7938" max="7946" width="19.7109375" style="278" customWidth="1"/>
    <col min="7947" max="7948" width="10.7109375" style="278" customWidth="1"/>
    <col min="7949" max="7949" width="9.140625" style="278"/>
    <col min="7950" max="7950" width="12.85546875" style="278" customWidth="1"/>
    <col min="7951" max="7951" width="23.42578125" style="278" customWidth="1"/>
    <col min="7952" max="7953" width="9.140625" style="278"/>
    <col min="7954" max="7954" width="10.5703125" style="278" bestFit="1" customWidth="1"/>
    <col min="7955" max="7955" width="11.28515625" style="278" customWidth="1"/>
    <col min="7956" max="8192" width="9.140625" style="278"/>
    <col min="8193" max="8193" width="103.85546875" style="278" customWidth="1"/>
    <col min="8194" max="8202" width="19.7109375" style="278" customWidth="1"/>
    <col min="8203" max="8204" width="10.7109375" style="278" customWidth="1"/>
    <col min="8205" max="8205" width="9.140625" style="278"/>
    <col min="8206" max="8206" width="12.85546875" style="278" customWidth="1"/>
    <col min="8207" max="8207" width="23.42578125" style="278" customWidth="1"/>
    <col min="8208" max="8209" width="9.140625" style="278"/>
    <col min="8210" max="8210" width="10.5703125" style="278" bestFit="1" customWidth="1"/>
    <col min="8211" max="8211" width="11.28515625" style="278" customWidth="1"/>
    <col min="8212" max="8448" width="9.140625" style="278"/>
    <col min="8449" max="8449" width="103.85546875" style="278" customWidth="1"/>
    <col min="8450" max="8458" width="19.7109375" style="278" customWidth="1"/>
    <col min="8459" max="8460" width="10.7109375" style="278" customWidth="1"/>
    <col min="8461" max="8461" width="9.140625" style="278"/>
    <col min="8462" max="8462" width="12.85546875" style="278" customWidth="1"/>
    <col min="8463" max="8463" width="23.42578125" style="278" customWidth="1"/>
    <col min="8464" max="8465" width="9.140625" style="278"/>
    <col min="8466" max="8466" width="10.5703125" style="278" bestFit="1" customWidth="1"/>
    <col min="8467" max="8467" width="11.28515625" style="278" customWidth="1"/>
    <col min="8468" max="8704" width="9.140625" style="278"/>
    <col min="8705" max="8705" width="103.85546875" style="278" customWidth="1"/>
    <col min="8706" max="8714" width="19.7109375" style="278" customWidth="1"/>
    <col min="8715" max="8716" width="10.7109375" style="278" customWidth="1"/>
    <col min="8717" max="8717" width="9.140625" style="278"/>
    <col min="8718" max="8718" width="12.85546875" style="278" customWidth="1"/>
    <col min="8719" max="8719" width="23.42578125" style="278" customWidth="1"/>
    <col min="8720" max="8721" width="9.140625" style="278"/>
    <col min="8722" max="8722" width="10.5703125" style="278" bestFit="1" customWidth="1"/>
    <col min="8723" max="8723" width="11.28515625" style="278" customWidth="1"/>
    <col min="8724" max="8960" width="9.140625" style="278"/>
    <col min="8961" max="8961" width="103.85546875" style="278" customWidth="1"/>
    <col min="8962" max="8970" width="19.7109375" style="278" customWidth="1"/>
    <col min="8971" max="8972" width="10.7109375" style="278" customWidth="1"/>
    <col min="8973" max="8973" width="9.140625" style="278"/>
    <col min="8974" max="8974" width="12.85546875" style="278" customWidth="1"/>
    <col min="8975" max="8975" width="23.42578125" style="278" customWidth="1"/>
    <col min="8976" max="8977" width="9.140625" style="278"/>
    <col min="8978" max="8978" width="10.5703125" style="278" bestFit="1" customWidth="1"/>
    <col min="8979" max="8979" width="11.28515625" style="278" customWidth="1"/>
    <col min="8980" max="9216" width="9.140625" style="278"/>
    <col min="9217" max="9217" width="103.85546875" style="278" customWidth="1"/>
    <col min="9218" max="9226" width="19.7109375" style="278" customWidth="1"/>
    <col min="9227" max="9228" width="10.7109375" style="278" customWidth="1"/>
    <col min="9229" max="9229" width="9.140625" style="278"/>
    <col min="9230" max="9230" width="12.85546875" style="278" customWidth="1"/>
    <col min="9231" max="9231" width="23.42578125" style="278" customWidth="1"/>
    <col min="9232" max="9233" width="9.140625" style="278"/>
    <col min="9234" max="9234" width="10.5703125" style="278" bestFit="1" customWidth="1"/>
    <col min="9235" max="9235" width="11.28515625" style="278" customWidth="1"/>
    <col min="9236" max="9472" width="9.140625" style="278"/>
    <col min="9473" max="9473" width="103.85546875" style="278" customWidth="1"/>
    <col min="9474" max="9482" width="19.7109375" style="278" customWidth="1"/>
    <col min="9483" max="9484" width="10.7109375" style="278" customWidth="1"/>
    <col min="9485" max="9485" width="9.140625" style="278"/>
    <col min="9486" max="9486" width="12.85546875" style="278" customWidth="1"/>
    <col min="9487" max="9487" width="23.42578125" style="278" customWidth="1"/>
    <col min="9488" max="9489" width="9.140625" style="278"/>
    <col min="9490" max="9490" width="10.5703125" style="278" bestFit="1" customWidth="1"/>
    <col min="9491" max="9491" width="11.28515625" style="278" customWidth="1"/>
    <col min="9492" max="9728" width="9.140625" style="278"/>
    <col min="9729" max="9729" width="103.85546875" style="278" customWidth="1"/>
    <col min="9730" max="9738" width="19.7109375" style="278" customWidth="1"/>
    <col min="9739" max="9740" width="10.7109375" style="278" customWidth="1"/>
    <col min="9741" max="9741" width="9.140625" style="278"/>
    <col min="9742" max="9742" width="12.85546875" style="278" customWidth="1"/>
    <col min="9743" max="9743" width="23.42578125" style="278" customWidth="1"/>
    <col min="9744" max="9745" width="9.140625" style="278"/>
    <col min="9746" max="9746" width="10.5703125" style="278" bestFit="1" customWidth="1"/>
    <col min="9747" max="9747" width="11.28515625" style="278" customWidth="1"/>
    <col min="9748" max="9984" width="9.140625" style="278"/>
    <col min="9985" max="9985" width="103.85546875" style="278" customWidth="1"/>
    <col min="9986" max="9994" width="19.7109375" style="278" customWidth="1"/>
    <col min="9995" max="9996" width="10.7109375" style="278" customWidth="1"/>
    <col min="9997" max="9997" width="9.140625" style="278"/>
    <col min="9998" max="9998" width="12.85546875" style="278" customWidth="1"/>
    <col min="9999" max="9999" width="23.42578125" style="278" customWidth="1"/>
    <col min="10000" max="10001" width="9.140625" style="278"/>
    <col min="10002" max="10002" width="10.5703125" style="278" bestFit="1" customWidth="1"/>
    <col min="10003" max="10003" width="11.28515625" style="278" customWidth="1"/>
    <col min="10004" max="10240" width="9.140625" style="278"/>
    <col min="10241" max="10241" width="103.85546875" style="278" customWidth="1"/>
    <col min="10242" max="10250" width="19.7109375" style="278" customWidth="1"/>
    <col min="10251" max="10252" width="10.7109375" style="278" customWidth="1"/>
    <col min="10253" max="10253" width="9.140625" style="278"/>
    <col min="10254" max="10254" width="12.85546875" style="278" customWidth="1"/>
    <col min="10255" max="10255" width="23.42578125" style="278" customWidth="1"/>
    <col min="10256" max="10257" width="9.140625" style="278"/>
    <col min="10258" max="10258" width="10.5703125" style="278" bestFit="1" customWidth="1"/>
    <col min="10259" max="10259" width="11.28515625" style="278" customWidth="1"/>
    <col min="10260" max="10496" width="9.140625" style="278"/>
    <col min="10497" max="10497" width="103.85546875" style="278" customWidth="1"/>
    <col min="10498" max="10506" width="19.7109375" style="278" customWidth="1"/>
    <col min="10507" max="10508" width="10.7109375" style="278" customWidth="1"/>
    <col min="10509" max="10509" width="9.140625" style="278"/>
    <col min="10510" max="10510" width="12.85546875" style="278" customWidth="1"/>
    <col min="10511" max="10511" width="23.42578125" style="278" customWidth="1"/>
    <col min="10512" max="10513" width="9.140625" style="278"/>
    <col min="10514" max="10514" width="10.5703125" style="278" bestFit="1" customWidth="1"/>
    <col min="10515" max="10515" width="11.28515625" style="278" customWidth="1"/>
    <col min="10516" max="10752" width="9.140625" style="278"/>
    <col min="10753" max="10753" width="103.85546875" style="278" customWidth="1"/>
    <col min="10754" max="10762" width="19.7109375" style="278" customWidth="1"/>
    <col min="10763" max="10764" width="10.7109375" style="278" customWidth="1"/>
    <col min="10765" max="10765" width="9.140625" style="278"/>
    <col min="10766" max="10766" width="12.85546875" style="278" customWidth="1"/>
    <col min="10767" max="10767" width="23.42578125" style="278" customWidth="1"/>
    <col min="10768" max="10769" width="9.140625" style="278"/>
    <col min="10770" max="10770" width="10.5703125" style="278" bestFit="1" customWidth="1"/>
    <col min="10771" max="10771" width="11.28515625" style="278" customWidth="1"/>
    <col min="10772" max="11008" width="9.140625" style="278"/>
    <col min="11009" max="11009" width="103.85546875" style="278" customWidth="1"/>
    <col min="11010" max="11018" width="19.7109375" style="278" customWidth="1"/>
    <col min="11019" max="11020" width="10.7109375" style="278" customWidth="1"/>
    <col min="11021" max="11021" width="9.140625" style="278"/>
    <col min="11022" max="11022" width="12.85546875" style="278" customWidth="1"/>
    <col min="11023" max="11023" width="23.42578125" style="278" customWidth="1"/>
    <col min="11024" max="11025" width="9.140625" style="278"/>
    <col min="11026" max="11026" width="10.5703125" style="278" bestFit="1" customWidth="1"/>
    <col min="11027" max="11027" width="11.28515625" style="278" customWidth="1"/>
    <col min="11028" max="11264" width="9.140625" style="278"/>
    <col min="11265" max="11265" width="103.85546875" style="278" customWidth="1"/>
    <col min="11266" max="11274" width="19.7109375" style="278" customWidth="1"/>
    <col min="11275" max="11276" width="10.7109375" style="278" customWidth="1"/>
    <col min="11277" max="11277" width="9.140625" style="278"/>
    <col min="11278" max="11278" width="12.85546875" style="278" customWidth="1"/>
    <col min="11279" max="11279" width="23.42578125" style="278" customWidth="1"/>
    <col min="11280" max="11281" width="9.140625" style="278"/>
    <col min="11282" max="11282" width="10.5703125" style="278" bestFit="1" customWidth="1"/>
    <col min="11283" max="11283" width="11.28515625" style="278" customWidth="1"/>
    <col min="11284" max="11520" width="9.140625" style="278"/>
    <col min="11521" max="11521" width="103.85546875" style="278" customWidth="1"/>
    <col min="11522" max="11530" width="19.7109375" style="278" customWidth="1"/>
    <col min="11531" max="11532" width="10.7109375" style="278" customWidth="1"/>
    <col min="11533" max="11533" width="9.140625" style="278"/>
    <col min="11534" max="11534" width="12.85546875" style="278" customWidth="1"/>
    <col min="11535" max="11535" width="23.42578125" style="278" customWidth="1"/>
    <col min="11536" max="11537" width="9.140625" style="278"/>
    <col min="11538" max="11538" width="10.5703125" style="278" bestFit="1" customWidth="1"/>
    <col min="11539" max="11539" width="11.28515625" style="278" customWidth="1"/>
    <col min="11540" max="11776" width="9.140625" style="278"/>
    <col min="11777" max="11777" width="103.85546875" style="278" customWidth="1"/>
    <col min="11778" max="11786" width="19.7109375" style="278" customWidth="1"/>
    <col min="11787" max="11788" width="10.7109375" style="278" customWidth="1"/>
    <col min="11789" max="11789" width="9.140625" style="278"/>
    <col min="11790" max="11790" width="12.85546875" style="278" customWidth="1"/>
    <col min="11791" max="11791" width="23.42578125" style="278" customWidth="1"/>
    <col min="11792" max="11793" width="9.140625" style="278"/>
    <col min="11794" max="11794" width="10.5703125" style="278" bestFit="1" customWidth="1"/>
    <col min="11795" max="11795" width="11.28515625" style="278" customWidth="1"/>
    <col min="11796" max="12032" width="9.140625" style="278"/>
    <col min="12033" max="12033" width="103.85546875" style="278" customWidth="1"/>
    <col min="12034" max="12042" width="19.7109375" style="278" customWidth="1"/>
    <col min="12043" max="12044" width="10.7109375" style="278" customWidth="1"/>
    <col min="12045" max="12045" width="9.140625" style="278"/>
    <col min="12046" max="12046" width="12.85546875" style="278" customWidth="1"/>
    <col min="12047" max="12047" width="23.42578125" style="278" customWidth="1"/>
    <col min="12048" max="12049" width="9.140625" style="278"/>
    <col min="12050" max="12050" width="10.5703125" style="278" bestFit="1" customWidth="1"/>
    <col min="12051" max="12051" width="11.28515625" style="278" customWidth="1"/>
    <col min="12052" max="12288" width="9.140625" style="278"/>
    <col min="12289" max="12289" width="103.85546875" style="278" customWidth="1"/>
    <col min="12290" max="12298" width="19.7109375" style="278" customWidth="1"/>
    <col min="12299" max="12300" width="10.7109375" style="278" customWidth="1"/>
    <col min="12301" max="12301" width="9.140625" style="278"/>
    <col min="12302" max="12302" width="12.85546875" style="278" customWidth="1"/>
    <col min="12303" max="12303" width="23.42578125" style="278" customWidth="1"/>
    <col min="12304" max="12305" width="9.140625" style="278"/>
    <col min="12306" max="12306" width="10.5703125" style="278" bestFit="1" customWidth="1"/>
    <col min="12307" max="12307" width="11.28515625" style="278" customWidth="1"/>
    <col min="12308" max="12544" width="9.140625" style="278"/>
    <col min="12545" max="12545" width="103.85546875" style="278" customWidth="1"/>
    <col min="12546" max="12554" width="19.7109375" style="278" customWidth="1"/>
    <col min="12555" max="12556" width="10.7109375" style="278" customWidth="1"/>
    <col min="12557" max="12557" width="9.140625" style="278"/>
    <col min="12558" max="12558" width="12.85546875" style="278" customWidth="1"/>
    <col min="12559" max="12559" width="23.42578125" style="278" customWidth="1"/>
    <col min="12560" max="12561" width="9.140625" style="278"/>
    <col min="12562" max="12562" width="10.5703125" style="278" bestFit="1" customWidth="1"/>
    <col min="12563" max="12563" width="11.28515625" style="278" customWidth="1"/>
    <col min="12564" max="12800" width="9.140625" style="278"/>
    <col min="12801" max="12801" width="103.85546875" style="278" customWidth="1"/>
    <col min="12802" max="12810" width="19.7109375" style="278" customWidth="1"/>
    <col min="12811" max="12812" width="10.7109375" style="278" customWidth="1"/>
    <col min="12813" max="12813" width="9.140625" style="278"/>
    <col min="12814" max="12814" width="12.85546875" style="278" customWidth="1"/>
    <col min="12815" max="12815" width="23.42578125" style="278" customWidth="1"/>
    <col min="12816" max="12817" width="9.140625" style="278"/>
    <col min="12818" max="12818" width="10.5703125" style="278" bestFit="1" customWidth="1"/>
    <col min="12819" max="12819" width="11.28515625" style="278" customWidth="1"/>
    <col min="12820" max="13056" width="9.140625" style="278"/>
    <col min="13057" max="13057" width="103.85546875" style="278" customWidth="1"/>
    <col min="13058" max="13066" width="19.7109375" style="278" customWidth="1"/>
    <col min="13067" max="13068" width="10.7109375" style="278" customWidth="1"/>
    <col min="13069" max="13069" width="9.140625" style="278"/>
    <col min="13070" max="13070" width="12.85546875" style="278" customWidth="1"/>
    <col min="13071" max="13071" width="23.42578125" style="278" customWidth="1"/>
    <col min="13072" max="13073" width="9.140625" style="278"/>
    <col min="13074" max="13074" width="10.5703125" style="278" bestFit="1" customWidth="1"/>
    <col min="13075" max="13075" width="11.28515625" style="278" customWidth="1"/>
    <col min="13076" max="13312" width="9.140625" style="278"/>
    <col min="13313" max="13313" width="103.85546875" style="278" customWidth="1"/>
    <col min="13314" max="13322" width="19.7109375" style="278" customWidth="1"/>
    <col min="13323" max="13324" width="10.7109375" style="278" customWidth="1"/>
    <col min="13325" max="13325" width="9.140625" style="278"/>
    <col min="13326" max="13326" width="12.85546875" style="278" customWidth="1"/>
    <col min="13327" max="13327" width="23.42578125" style="278" customWidth="1"/>
    <col min="13328" max="13329" width="9.140625" style="278"/>
    <col min="13330" max="13330" width="10.5703125" style="278" bestFit="1" customWidth="1"/>
    <col min="13331" max="13331" width="11.28515625" style="278" customWidth="1"/>
    <col min="13332" max="13568" width="9.140625" style="278"/>
    <col min="13569" max="13569" width="103.85546875" style="278" customWidth="1"/>
    <col min="13570" max="13578" width="19.7109375" style="278" customWidth="1"/>
    <col min="13579" max="13580" width="10.7109375" style="278" customWidth="1"/>
    <col min="13581" max="13581" width="9.140625" style="278"/>
    <col min="13582" max="13582" width="12.85546875" style="278" customWidth="1"/>
    <col min="13583" max="13583" width="23.42578125" style="278" customWidth="1"/>
    <col min="13584" max="13585" width="9.140625" style="278"/>
    <col min="13586" max="13586" width="10.5703125" style="278" bestFit="1" customWidth="1"/>
    <col min="13587" max="13587" width="11.28515625" style="278" customWidth="1"/>
    <col min="13588" max="13824" width="9.140625" style="278"/>
    <col min="13825" max="13825" width="103.85546875" style="278" customWidth="1"/>
    <col min="13826" max="13834" width="19.7109375" style="278" customWidth="1"/>
    <col min="13835" max="13836" width="10.7109375" style="278" customWidth="1"/>
    <col min="13837" max="13837" width="9.140625" style="278"/>
    <col min="13838" max="13838" width="12.85546875" style="278" customWidth="1"/>
    <col min="13839" max="13839" width="23.42578125" style="278" customWidth="1"/>
    <col min="13840" max="13841" width="9.140625" style="278"/>
    <col min="13842" max="13842" width="10.5703125" style="278" bestFit="1" customWidth="1"/>
    <col min="13843" max="13843" width="11.28515625" style="278" customWidth="1"/>
    <col min="13844" max="14080" width="9.140625" style="278"/>
    <col min="14081" max="14081" width="103.85546875" style="278" customWidth="1"/>
    <col min="14082" max="14090" width="19.7109375" style="278" customWidth="1"/>
    <col min="14091" max="14092" width="10.7109375" style="278" customWidth="1"/>
    <col min="14093" max="14093" width="9.140625" style="278"/>
    <col min="14094" max="14094" width="12.85546875" style="278" customWidth="1"/>
    <col min="14095" max="14095" width="23.42578125" style="278" customWidth="1"/>
    <col min="14096" max="14097" width="9.140625" style="278"/>
    <col min="14098" max="14098" width="10.5703125" style="278" bestFit="1" customWidth="1"/>
    <col min="14099" max="14099" width="11.28515625" style="278" customWidth="1"/>
    <col min="14100" max="14336" width="9.140625" style="278"/>
    <col min="14337" max="14337" width="103.85546875" style="278" customWidth="1"/>
    <col min="14338" max="14346" width="19.7109375" style="278" customWidth="1"/>
    <col min="14347" max="14348" width="10.7109375" style="278" customWidth="1"/>
    <col min="14349" max="14349" width="9.140625" style="278"/>
    <col min="14350" max="14350" width="12.85546875" style="278" customWidth="1"/>
    <col min="14351" max="14351" width="23.42578125" style="278" customWidth="1"/>
    <col min="14352" max="14353" width="9.140625" style="278"/>
    <col min="14354" max="14354" width="10.5703125" style="278" bestFit="1" customWidth="1"/>
    <col min="14355" max="14355" width="11.28515625" style="278" customWidth="1"/>
    <col min="14356" max="14592" width="9.140625" style="278"/>
    <col min="14593" max="14593" width="103.85546875" style="278" customWidth="1"/>
    <col min="14594" max="14602" width="19.7109375" style="278" customWidth="1"/>
    <col min="14603" max="14604" width="10.7109375" style="278" customWidth="1"/>
    <col min="14605" max="14605" width="9.140625" style="278"/>
    <col min="14606" max="14606" width="12.85546875" style="278" customWidth="1"/>
    <col min="14607" max="14607" width="23.42578125" style="278" customWidth="1"/>
    <col min="14608" max="14609" width="9.140625" style="278"/>
    <col min="14610" max="14610" width="10.5703125" style="278" bestFit="1" customWidth="1"/>
    <col min="14611" max="14611" width="11.28515625" style="278" customWidth="1"/>
    <col min="14612" max="14848" width="9.140625" style="278"/>
    <col min="14849" max="14849" width="103.85546875" style="278" customWidth="1"/>
    <col min="14850" max="14858" width="19.7109375" style="278" customWidth="1"/>
    <col min="14859" max="14860" width="10.7109375" style="278" customWidth="1"/>
    <col min="14861" max="14861" width="9.140625" style="278"/>
    <col min="14862" max="14862" width="12.85546875" style="278" customWidth="1"/>
    <col min="14863" max="14863" width="23.42578125" style="278" customWidth="1"/>
    <col min="14864" max="14865" width="9.140625" style="278"/>
    <col min="14866" max="14866" width="10.5703125" style="278" bestFit="1" customWidth="1"/>
    <col min="14867" max="14867" width="11.28515625" style="278" customWidth="1"/>
    <col min="14868" max="15104" width="9.140625" style="278"/>
    <col min="15105" max="15105" width="103.85546875" style="278" customWidth="1"/>
    <col min="15106" max="15114" width="19.7109375" style="278" customWidth="1"/>
    <col min="15115" max="15116" width="10.7109375" style="278" customWidth="1"/>
    <col min="15117" max="15117" width="9.140625" style="278"/>
    <col min="15118" max="15118" width="12.85546875" style="278" customWidth="1"/>
    <col min="15119" max="15119" width="23.42578125" style="278" customWidth="1"/>
    <col min="15120" max="15121" width="9.140625" style="278"/>
    <col min="15122" max="15122" width="10.5703125" style="278" bestFit="1" customWidth="1"/>
    <col min="15123" max="15123" width="11.28515625" style="278" customWidth="1"/>
    <col min="15124" max="15360" width="9.140625" style="278"/>
    <col min="15361" max="15361" width="103.85546875" style="278" customWidth="1"/>
    <col min="15362" max="15370" width="19.7109375" style="278" customWidth="1"/>
    <col min="15371" max="15372" width="10.7109375" style="278" customWidth="1"/>
    <col min="15373" max="15373" width="9.140625" style="278"/>
    <col min="15374" max="15374" width="12.85546875" style="278" customWidth="1"/>
    <col min="15375" max="15375" width="23.42578125" style="278" customWidth="1"/>
    <col min="15376" max="15377" width="9.140625" style="278"/>
    <col min="15378" max="15378" width="10.5703125" style="278" bestFit="1" customWidth="1"/>
    <col min="15379" max="15379" width="11.28515625" style="278" customWidth="1"/>
    <col min="15380" max="15616" width="9.140625" style="278"/>
    <col min="15617" max="15617" width="103.85546875" style="278" customWidth="1"/>
    <col min="15618" max="15626" width="19.7109375" style="278" customWidth="1"/>
    <col min="15627" max="15628" width="10.7109375" style="278" customWidth="1"/>
    <col min="15629" max="15629" width="9.140625" style="278"/>
    <col min="15630" max="15630" width="12.85546875" style="278" customWidth="1"/>
    <col min="15631" max="15631" width="23.42578125" style="278" customWidth="1"/>
    <col min="15632" max="15633" width="9.140625" style="278"/>
    <col min="15634" max="15634" width="10.5703125" style="278" bestFit="1" customWidth="1"/>
    <col min="15635" max="15635" width="11.28515625" style="278" customWidth="1"/>
    <col min="15636" max="15872" width="9.140625" style="278"/>
    <col min="15873" max="15873" width="103.85546875" style="278" customWidth="1"/>
    <col min="15874" max="15882" width="19.7109375" style="278" customWidth="1"/>
    <col min="15883" max="15884" width="10.7109375" style="278" customWidth="1"/>
    <col min="15885" max="15885" width="9.140625" style="278"/>
    <col min="15886" max="15886" width="12.85546875" style="278" customWidth="1"/>
    <col min="15887" max="15887" width="23.42578125" style="278" customWidth="1"/>
    <col min="15888" max="15889" width="9.140625" style="278"/>
    <col min="15890" max="15890" width="10.5703125" style="278" bestFit="1" customWidth="1"/>
    <col min="15891" max="15891" width="11.28515625" style="278" customWidth="1"/>
    <col min="15892" max="16128" width="9.140625" style="278"/>
    <col min="16129" max="16129" width="103.85546875" style="278" customWidth="1"/>
    <col min="16130" max="16138" width="19.7109375" style="278" customWidth="1"/>
    <col min="16139" max="16140" width="10.7109375" style="278" customWidth="1"/>
    <col min="16141" max="16141" width="9.140625" style="278"/>
    <col min="16142" max="16142" width="12.85546875" style="278" customWidth="1"/>
    <col min="16143" max="16143" width="23.42578125" style="278" customWidth="1"/>
    <col min="16144" max="16145" width="9.140625" style="278"/>
    <col min="16146" max="16146" width="10.5703125" style="278" bestFit="1" customWidth="1"/>
    <col min="16147" max="16147" width="11.28515625" style="278" customWidth="1"/>
    <col min="16148" max="16384" width="9.140625" style="278"/>
  </cols>
  <sheetData>
    <row r="1" spans="1:17" ht="9" customHeight="1" x14ac:dyDescent="0.35">
      <c r="A1" s="3679"/>
      <c r="B1" s="3679"/>
      <c r="C1" s="3679"/>
      <c r="D1" s="3679"/>
      <c r="E1" s="3679"/>
      <c r="F1" s="3679"/>
      <c r="G1" s="3679"/>
      <c r="H1" s="3679"/>
      <c r="I1" s="3679"/>
      <c r="J1" s="3679"/>
      <c r="K1" s="3679"/>
      <c r="L1" s="3679"/>
      <c r="M1" s="3679"/>
      <c r="N1" s="3679"/>
      <c r="O1" s="3679"/>
      <c r="P1" s="3679"/>
      <c r="Q1" s="3679"/>
    </row>
    <row r="2" spans="1:17" ht="30" customHeight="1" x14ac:dyDescent="0.35">
      <c r="A2" s="3679" t="s">
        <v>92</v>
      </c>
      <c r="B2" s="3679"/>
      <c r="C2" s="3679"/>
      <c r="D2" s="3679"/>
      <c r="E2" s="3679"/>
      <c r="F2" s="3679"/>
      <c r="G2" s="3679"/>
      <c r="H2" s="3679"/>
      <c r="I2" s="3679"/>
      <c r="J2" s="3679"/>
      <c r="K2" s="344"/>
      <c r="L2" s="344"/>
      <c r="M2" s="344"/>
      <c r="N2" s="344"/>
      <c r="O2" s="344"/>
      <c r="P2" s="344"/>
      <c r="Q2" s="344"/>
    </row>
    <row r="3" spans="1:17" ht="29.25" customHeight="1" x14ac:dyDescent="0.35">
      <c r="A3" s="4089" t="s">
        <v>93</v>
      </c>
      <c r="B3" s="4089"/>
      <c r="C3" s="4089"/>
      <c r="D3" s="4089"/>
      <c r="E3" s="4089"/>
      <c r="F3" s="4089"/>
      <c r="G3" s="4089"/>
      <c r="H3" s="4089"/>
      <c r="I3" s="4089"/>
      <c r="J3" s="4089"/>
      <c r="K3" s="26"/>
      <c r="L3" s="26"/>
      <c r="M3" s="26"/>
      <c r="N3" s="26"/>
      <c r="O3" s="26"/>
      <c r="P3" s="26"/>
    </row>
    <row r="4" spans="1:17" ht="24.75" customHeight="1" x14ac:dyDescent="0.35">
      <c r="A4" s="3679" t="s">
        <v>344</v>
      </c>
      <c r="B4" s="3679"/>
      <c r="C4" s="3679"/>
      <c r="D4" s="3679"/>
      <c r="E4" s="3679"/>
      <c r="F4" s="3679"/>
      <c r="G4" s="3679"/>
      <c r="H4" s="3679"/>
      <c r="I4" s="3679"/>
      <c r="J4" s="3679"/>
      <c r="K4" s="344"/>
      <c r="L4" s="344"/>
    </row>
    <row r="5" spans="1:17" ht="19.5" customHeight="1" thickBot="1" x14ac:dyDescent="0.4">
      <c r="A5" s="272"/>
    </row>
    <row r="6" spans="1:17" ht="33" customHeight="1" thickBot="1" x14ac:dyDescent="0.4">
      <c r="A6" s="4131" t="s">
        <v>9</v>
      </c>
      <c r="B6" s="4133" t="s">
        <v>19</v>
      </c>
      <c r="C6" s="4134"/>
      <c r="D6" s="4135"/>
      <c r="E6" s="4133" t="s">
        <v>20</v>
      </c>
      <c r="F6" s="4134"/>
      <c r="G6" s="4135"/>
      <c r="H6" s="4136" t="s">
        <v>21</v>
      </c>
      <c r="I6" s="4137"/>
      <c r="J6" s="4138"/>
      <c r="K6" s="273"/>
      <c r="L6" s="273"/>
    </row>
    <row r="7" spans="1:17" ht="33" customHeight="1" thickBot="1" x14ac:dyDescent="0.4">
      <c r="A7" s="4120"/>
      <c r="B7" s="4142" t="s">
        <v>5</v>
      </c>
      <c r="C7" s="4143"/>
      <c r="D7" s="4144"/>
      <c r="E7" s="4142" t="s">
        <v>5</v>
      </c>
      <c r="F7" s="4143"/>
      <c r="G7" s="4144"/>
      <c r="H7" s="4139"/>
      <c r="I7" s="4140"/>
      <c r="J7" s="4141"/>
      <c r="K7" s="273"/>
      <c r="L7" s="273"/>
    </row>
    <row r="8" spans="1:17" ht="99.75" customHeight="1" thickBot="1" x14ac:dyDescent="0.4">
      <c r="A8" s="4132"/>
      <c r="B8" s="356" t="s">
        <v>26</v>
      </c>
      <c r="C8" s="357" t="s">
        <v>27</v>
      </c>
      <c r="D8" s="358" t="s">
        <v>4</v>
      </c>
      <c r="E8" s="356" t="s">
        <v>26</v>
      </c>
      <c r="F8" s="357" t="s">
        <v>27</v>
      </c>
      <c r="G8" s="358" t="s">
        <v>4</v>
      </c>
      <c r="H8" s="356" t="s">
        <v>26</v>
      </c>
      <c r="I8" s="357" t="s">
        <v>27</v>
      </c>
      <c r="J8" s="358" t="s">
        <v>4</v>
      </c>
      <c r="K8" s="273"/>
      <c r="L8" s="273"/>
    </row>
    <row r="9" spans="1:17" ht="36.75" customHeight="1" x14ac:dyDescent="0.35">
      <c r="A9" s="331" t="s">
        <v>22</v>
      </c>
      <c r="B9" s="335"/>
      <c r="C9" s="336"/>
      <c r="D9" s="337"/>
      <c r="E9" s="335"/>
      <c r="F9" s="336"/>
      <c r="G9" s="338"/>
      <c r="H9" s="339"/>
      <c r="I9" s="340"/>
      <c r="J9" s="341"/>
      <c r="K9" s="273"/>
      <c r="L9" s="273"/>
    </row>
    <row r="10" spans="1:17" ht="29.25" customHeight="1" thickBot="1" x14ac:dyDescent="0.4">
      <c r="A10" s="315" t="s">
        <v>100</v>
      </c>
      <c r="B10" s="311">
        <v>0</v>
      </c>
      <c r="C10" s="312">
        <v>0</v>
      </c>
      <c r="D10" s="321">
        <f>SUM(B10:C10)</f>
        <v>0</v>
      </c>
      <c r="E10" s="311">
        <v>6</v>
      </c>
      <c r="F10" s="312">
        <v>0</v>
      </c>
      <c r="G10" s="321">
        <f>SUM(E10:F10)</f>
        <v>6</v>
      </c>
      <c r="H10" s="326">
        <f>B10+E10</f>
        <v>6</v>
      </c>
      <c r="I10" s="323">
        <f>C10+F10</f>
        <v>0</v>
      </c>
      <c r="J10" s="324">
        <f>D10+G10</f>
        <v>6</v>
      </c>
      <c r="K10" s="273"/>
      <c r="L10" s="273"/>
    </row>
    <row r="11" spans="1:17" ht="31.5" customHeight="1" thickBot="1" x14ac:dyDescent="0.4">
      <c r="A11" s="360" t="s">
        <v>12</v>
      </c>
      <c r="B11" s="346">
        <f t="shared" ref="B11:G11" si="0">SUM(B9:B10)</f>
        <v>0</v>
      </c>
      <c r="C11" s="346">
        <f t="shared" si="0"/>
        <v>0</v>
      </c>
      <c r="D11" s="346">
        <f t="shared" si="0"/>
        <v>0</v>
      </c>
      <c r="E11" s="346">
        <f t="shared" si="0"/>
        <v>6</v>
      </c>
      <c r="F11" s="346">
        <f t="shared" si="0"/>
        <v>0</v>
      </c>
      <c r="G11" s="346">
        <f t="shared" si="0"/>
        <v>6</v>
      </c>
      <c r="H11" s="346">
        <f>SUM(H10:H10)</f>
        <v>6</v>
      </c>
      <c r="I11" s="346">
        <f>SUM(I10:I10)</f>
        <v>0</v>
      </c>
      <c r="J11" s="349">
        <f>SUM(J10:J10)</f>
        <v>6</v>
      </c>
      <c r="K11" s="273"/>
      <c r="L11" s="273"/>
    </row>
    <row r="12" spans="1:17" ht="36.75" customHeight="1" thickBot="1" x14ac:dyDescent="0.4">
      <c r="A12" s="360" t="s">
        <v>23</v>
      </c>
      <c r="B12" s="345"/>
      <c r="C12" s="333"/>
      <c r="D12" s="366"/>
      <c r="E12" s="345"/>
      <c r="F12" s="333"/>
      <c r="G12" s="366"/>
      <c r="H12" s="367"/>
      <c r="I12" s="333"/>
      <c r="J12" s="334"/>
      <c r="K12" s="273"/>
      <c r="L12" s="273"/>
    </row>
    <row r="13" spans="1:17" ht="27" customHeight="1" x14ac:dyDescent="0.35">
      <c r="A13" s="361" t="s">
        <v>11</v>
      </c>
      <c r="B13" s="345"/>
      <c r="C13" s="353"/>
      <c r="D13" s="332"/>
      <c r="E13" s="345"/>
      <c r="F13" s="353"/>
      <c r="G13" s="332"/>
      <c r="H13" s="367"/>
      <c r="I13" s="352"/>
      <c r="J13" s="342"/>
      <c r="K13" s="8"/>
      <c r="L13" s="8"/>
    </row>
    <row r="14" spans="1:17" ht="31.5" customHeight="1" thickBot="1" x14ac:dyDescent="0.4">
      <c r="A14" s="322" t="s">
        <v>100</v>
      </c>
      <c r="B14" s="311">
        <v>0</v>
      </c>
      <c r="C14" s="312">
        <v>0</v>
      </c>
      <c r="D14" s="321">
        <f>SUM(B14:C14)</f>
        <v>0</v>
      </c>
      <c r="E14" s="316">
        <v>6</v>
      </c>
      <c r="F14" s="327">
        <v>0</v>
      </c>
      <c r="G14" s="317">
        <f>SUM(E14:F14)</f>
        <v>6</v>
      </c>
      <c r="H14" s="326">
        <f>B14+E14</f>
        <v>6</v>
      </c>
      <c r="I14" s="323">
        <f>C14+F14</f>
        <v>0</v>
      </c>
      <c r="J14" s="324">
        <f>D14+G14</f>
        <v>6</v>
      </c>
      <c r="K14" s="279"/>
      <c r="L14" s="279"/>
    </row>
    <row r="15" spans="1:17" ht="24.95" customHeight="1" thickBot="1" x14ac:dyDescent="0.4">
      <c r="A15" s="359" t="s">
        <v>8</v>
      </c>
      <c r="B15" s="346">
        <f>SUM(B13:B14)</f>
        <v>0</v>
      </c>
      <c r="C15" s="346">
        <f>SUM(C13:C14)</f>
        <v>0</v>
      </c>
      <c r="D15" s="346">
        <f>SUM(D13:D14)</f>
        <v>0</v>
      </c>
      <c r="E15" s="368">
        <f t="shared" ref="E15:J15" si="1">SUM(E14:E14)</f>
        <v>6</v>
      </c>
      <c r="F15" s="368">
        <f t="shared" si="1"/>
        <v>0</v>
      </c>
      <c r="G15" s="348">
        <f t="shared" si="1"/>
        <v>6</v>
      </c>
      <c r="H15" s="368">
        <f t="shared" si="1"/>
        <v>6</v>
      </c>
      <c r="I15" s="368">
        <f t="shared" si="1"/>
        <v>0</v>
      </c>
      <c r="J15" s="348">
        <f t="shared" si="1"/>
        <v>6</v>
      </c>
      <c r="K15" s="11"/>
      <c r="L15" s="11"/>
    </row>
    <row r="16" spans="1:17" ht="32.25" customHeight="1" thickBot="1" x14ac:dyDescent="0.4">
      <c r="A16" s="369" t="s">
        <v>25</v>
      </c>
      <c r="B16" s="354"/>
      <c r="C16" s="355"/>
      <c r="D16" s="370"/>
      <c r="E16" s="354"/>
      <c r="F16" s="355"/>
      <c r="G16" s="371"/>
      <c r="H16" s="372"/>
      <c r="I16" s="373"/>
      <c r="J16" s="343"/>
      <c r="K16" s="279"/>
      <c r="L16" s="279"/>
    </row>
    <row r="17" spans="1:16" ht="24.95" customHeight="1" thickBot="1" x14ac:dyDescent="0.4">
      <c r="A17" s="315" t="s">
        <v>100</v>
      </c>
      <c r="B17" s="328">
        <v>0</v>
      </c>
      <c r="C17" s="329">
        <v>0</v>
      </c>
      <c r="D17" s="325">
        <f>SUM(B17:C17)</f>
        <v>0</v>
      </c>
      <c r="E17" s="261">
        <v>0</v>
      </c>
      <c r="F17" s="330">
        <v>0</v>
      </c>
      <c r="G17" s="325">
        <f>SUM(E17:F17)</f>
        <v>0</v>
      </c>
      <c r="H17" s="374">
        <f>B17+E17</f>
        <v>0</v>
      </c>
      <c r="I17" s="375">
        <f>C17+F17</f>
        <v>0</v>
      </c>
      <c r="J17" s="376">
        <f>D17+G17</f>
        <v>0</v>
      </c>
      <c r="K17" s="279"/>
      <c r="L17" s="279"/>
    </row>
    <row r="18" spans="1:16" ht="24.95" customHeight="1" thickBot="1" x14ac:dyDescent="0.4">
      <c r="A18" s="359" t="s">
        <v>13</v>
      </c>
      <c r="B18" s="350">
        <f t="shared" ref="B18:J18" si="2">SUM(B17:B17)</f>
        <v>0</v>
      </c>
      <c r="C18" s="350">
        <f t="shared" si="2"/>
        <v>0</v>
      </c>
      <c r="D18" s="350">
        <f t="shared" si="2"/>
        <v>0</v>
      </c>
      <c r="E18" s="350">
        <f t="shared" si="2"/>
        <v>0</v>
      </c>
      <c r="F18" s="350">
        <f t="shared" si="2"/>
        <v>0</v>
      </c>
      <c r="G18" s="350">
        <f t="shared" si="2"/>
        <v>0</v>
      </c>
      <c r="H18" s="350">
        <f t="shared" si="2"/>
        <v>0</v>
      </c>
      <c r="I18" s="350">
        <f t="shared" si="2"/>
        <v>0</v>
      </c>
      <c r="J18" s="348">
        <f t="shared" si="2"/>
        <v>0</v>
      </c>
      <c r="K18" s="279"/>
      <c r="L18" s="279"/>
    </row>
    <row r="19" spans="1:16" ht="24.95" customHeight="1" thickBot="1" x14ac:dyDescent="0.4">
      <c r="A19" s="362" t="s">
        <v>10</v>
      </c>
      <c r="B19" s="346">
        <f t="shared" ref="B19:J19" si="3">B15</f>
        <v>0</v>
      </c>
      <c r="C19" s="346">
        <f t="shared" si="3"/>
        <v>0</v>
      </c>
      <c r="D19" s="346">
        <f t="shared" si="3"/>
        <v>0</v>
      </c>
      <c r="E19" s="346">
        <f t="shared" si="3"/>
        <v>6</v>
      </c>
      <c r="F19" s="346">
        <f t="shared" si="3"/>
        <v>0</v>
      </c>
      <c r="G19" s="351">
        <f t="shared" si="3"/>
        <v>6</v>
      </c>
      <c r="H19" s="351">
        <f t="shared" si="3"/>
        <v>6</v>
      </c>
      <c r="I19" s="351">
        <f t="shared" si="3"/>
        <v>0</v>
      </c>
      <c r="J19" s="349">
        <f t="shared" si="3"/>
        <v>6</v>
      </c>
      <c r="K19" s="13"/>
      <c r="L19" s="13"/>
    </row>
    <row r="20" spans="1:16" ht="28.5" customHeight="1" thickBot="1" x14ac:dyDescent="0.4">
      <c r="A20" s="362" t="s">
        <v>14</v>
      </c>
      <c r="B20" s="346">
        <f t="shared" ref="B20:J20" si="4">B18</f>
        <v>0</v>
      </c>
      <c r="C20" s="346">
        <f t="shared" si="4"/>
        <v>0</v>
      </c>
      <c r="D20" s="346">
        <f t="shared" si="4"/>
        <v>0</v>
      </c>
      <c r="E20" s="346">
        <f t="shared" si="4"/>
        <v>0</v>
      </c>
      <c r="F20" s="346">
        <f t="shared" si="4"/>
        <v>0</v>
      </c>
      <c r="G20" s="351">
        <f t="shared" si="4"/>
        <v>0</v>
      </c>
      <c r="H20" s="351">
        <f t="shared" si="4"/>
        <v>0</v>
      </c>
      <c r="I20" s="351">
        <f t="shared" si="4"/>
        <v>0</v>
      </c>
      <c r="J20" s="349">
        <f t="shared" si="4"/>
        <v>0</v>
      </c>
      <c r="K20" s="280"/>
      <c r="L20" s="280"/>
    </row>
    <row r="21" spans="1:16" ht="36.75" customHeight="1" thickBot="1" x14ac:dyDescent="0.4">
      <c r="A21" s="363" t="s">
        <v>15</v>
      </c>
      <c r="B21" s="364">
        <f t="shared" ref="B21:J21" si="5">SUM(B19:B20)</f>
        <v>0</v>
      </c>
      <c r="C21" s="364">
        <f t="shared" si="5"/>
        <v>0</v>
      </c>
      <c r="D21" s="364">
        <f t="shared" si="5"/>
        <v>0</v>
      </c>
      <c r="E21" s="364">
        <f t="shared" si="5"/>
        <v>6</v>
      </c>
      <c r="F21" s="364">
        <f t="shared" si="5"/>
        <v>0</v>
      </c>
      <c r="G21" s="377">
        <f t="shared" si="5"/>
        <v>6</v>
      </c>
      <c r="H21" s="377">
        <f t="shared" si="5"/>
        <v>6</v>
      </c>
      <c r="I21" s="377">
        <f t="shared" si="5"/>
        <v>0</v>
      </c>
      <c r="J21" s="365">
        <f t="shared" si="5"/>
        <v>6</v>
      </c>
      <c r="K21" s="280"/>
      <c r="L21" s="280"/>
    </row>
    <row r="22" spans="1:16" ht="30" customHeight="1" x14ac:dyDescent="0.35">
      <c r="A22" s="279"/>
      <c r="B22" s="280"/>
      <c r="C22" s="280"/>
      <c r="D22" s="280"/>
      <c r="E22" s="280"/>
      <c r="F22" s="280"/>
      <c r="G22" s="280"/>
      <c r="H22" s="280"/>
      <c r="I22" s="280"/>
      <c r="J22" s="280"/>
      <c r="K22" s="280"/>
      <c r="L22" s="280"/>
    </row>
    <row r="23" spans="1:16" ht="25.5" hidden="1" customHeight="1" x14ac:dyDescent="0.35">
      <c r="A23" s="279"/>
      <c r="B23" s="280"/>
      <c r="C23" s="280"/>
      <c r="D23" s="280"/>
      <c r="E23" s="280"/>
      <c r="F23" s="280"/>
      <c r="G23" s="280"/>
      <c r="H23" s="280"/>
      <c r="I23" s="280"/>
      <c r="J23" s="280"/>
      <c r="K23" s="281"/>
    </row>
    <row r="24" spans="1:16" x14ac:dyDescent="0.35">
      <c r="A24" s="3675"/>
      <c r="B24" s="3675"/>
      <c r="C24" s="3675"/>
      <c r="D24" s="3675"/>
      <c r="E24" s="3675"/>
      <c r="F24" s="3675"/>
      <c r="G24" s="3675"/>
      <c r="H24" s="3675"/>
      <c r="I24" s="3675"/>
      <c r="J24" s="3675"/>
      <c r="K24" s="3675"/>
      <c r="L24" s="3675"/>
      <c r="M24" s="3675"/>
      <c r="N24" s="3675"/>
      <c r="O24" s="3675"/>
      <c r="P24" s="3675"/>
    </row>
    <row r="25" spans="1:16" ht="12" customHeight="1" x14ac:dyDescent="0.35"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J20" sqref="J20"/>
    </sheetView>
  </sheetViews>
  <sheetFormatPr defaultColWidth="9.140625" defaultRowHeight="15" customHeight="1" x14ac:dyDescent="0.35"/>
  <cols>
    <col min="1" max="1" width="88.85546875" style="430" customWidth="1"/>
    <col min="2" max="2" width="15.5703125" style="430" customWidth="1"/>
    <col min="3" max="3" width="17.140625" style="430" customWidth="1"/>
    <col min="4" max="4" width="12.28515625" style="430" customWidth="1"/>
    <col min="5" max="5" width="14" style="430" customWidth="1"/>
    <col min="6" max="6" width="15.140625" style="430" customWidth="1"/>
    <col min="7" max="7" width="11" style="430" customWidth="1"/>
    <col min="8" max="8" width="14.85546875" style="430" customWidth="1"/>
    <col min="9" max="9" width="13" style="430" customWidth="1"/>
    <col min="10" max="10" width="12.28515625" style="430" customWidth="1"/>
    <col min="11" max="11" width="14.42578125" style="430" customWidth="1"/>
    <col min="12" max="12" width="13.28515625" style="430" customWidth="1"/>
    <col min="13" max="13" width="12" style="430" customWidth="1"/>
    <col min="14" max="14" width="15.5703125" style="430" customWidth="1"/>
    <col min="15" max="15" width="18" style="430" customWidth="1"/>
    <col min="16" max="16" width="14.85546875" style="430" customWidth="1"/>
    <col min="17" max="18" width="10.7109375" style="430" customWidth="1"/>
    <col min="19" max="19" width="9.140625" style="430" customWidth="1"/>
    <col min="20" max="20" width="12.85546875" style="430" customWidth="1"/>
    <col min="21" max="21" width="23.42578125" style="430" customWidth="1"/>
    <col min="22" max="23" width="9.140625" style="430" customWidth="1"/>
    <col min="24" max="24" width="10.42578125" style="430" bestFit="1" customWidth="1"/>
    <col min="25" max="25" width="11.28515625" style="430" customWidth="1"/>
    <col min="26" max="16384" width="9.140625" style="430"/>
  </cols>
  <sheetData>
    <row r="1" spans="1:20" ht="39.75" customHeight="1" x14ac:dyDescent="0.35">
      <c r="A1" s="4145" t="s">
        <v>105</v>
      </c>
      <c r="B1" s="4145"/>
      <c r="C1" s="4145"/>
      <c r="D1" s="4145"/>
      <c r="E1" s="4145"/>
      <c r="F1" s="4145"/>
      <c r="G1" s="4145"/>
      <c r="H1" s="4145"/>
      <c r="I1" s="4145"/>
      <c r="J1" s="4145"/>
      <c r="K1" s="4145"/>
      <c r="L1" s="4145"/>
      <c r="M1" s="4145"/>
      <c r="N1" s="4145"/>
      <c r="O1" s="4145"/>
      <c r="P1" s="4145"/>
      <c r="Q1" s="490"/>
      <c r="R1" s="490"/>
      <c r="S1" s="490"/>
      <c r="T1" s="490"/>
    </row>
    <row r="2" spans="1:20" ht="28.5" customHeight="1" x14ac:dyDescent="0.35">
      <c r="A2" s="4145" t="s">
        <v>363</v>
      </c>
      <c r="B2" s="4145"/>
      <c r="C2" s="4145"/>
      <c r="D2" s="4145"/>
      <c r="E2" s="4145"/>
      <c r="F2" s="4145"/>
      <c r="G2" s="4145"/>
      <c r="H2" s="4145"/>
      <c r="I2" s="4145"/>
      <c r="J2" s="4145"/>
      <c r="K2" s="4145"/>
      <c r="L2" s="4145"/>
      <c r="M2" s="4145"/>
      <c r="N2" s="4145"/>
      <c r="O2" s="4145"/>
      <c r="P2" s="4145"/>
      <c r="Q2" s="1989"/>
      <c r="R2" s="1989"/>
    </row>
    <row r="3" spans="1:20" ht="10.5" customHeight="1" thickBot="1" x14ac:dyDescent="0.4">
      <c r="A3" s="491"/>
    </row>
    <row r="4" spans="1:20" ht="33.75" customHeight="1" x14ac:dyDescent="0.35">
      <c r="A4" s="3835" t="s">
        <v>9</v>
      </c>
      <c r="B4" s="3838" t="s">
        <v>0</v>
      </c>
      <c r="C4" s="3717"/>
      <c r="D4" s="3839"/>
      <c r="E4" s="3838" t="s">
        <v>1</v>
      </c>
      <c r="F4" s="3717"/>
      <c r="G4" s="3839"/>
      <c r="H4" s="3838" t="s">
        <v>2</v>
      </c>
      <c r="I4" s="3717"/>
      <c r="J4" s="3839"/>
      <c r="K4" s="3838" t="s">
        <v>3</v>
      </c>
      <c r="L4" s="3717"/>
      <c r="M4" s="3839"/>
      <c r="N4" s="3843" t="s">
        <v>6</v>
      </c>
      <c r="O4" s="3721"/>
      <c r="P4" s="3844"/>
      <c r="Q4" s="492"/>
      <c r="R4" s="492"/>
    </row>
    <row r="5" spans="1:20" ht="8.25" customHeight="1" thickBot="1" x14ac:dyDescent="0.4">
      <c r="A5" s="3836"/>
      <c r="B5" s="3840"/>
      <c r="C5" s="3841"/>
      <c r="D5" s="3842"/>
      <c r="E5" s="4097"/>
      <c r="F5" s="4148"/>
      <c r="G5" s="4099"/>
      <c r="H5" s="4097"/>
      <c r="I5" s="4148"/>
      <c r="J5" s="4099"/>
      <c r="K5" s="3840"/>
      <c r="L5" s="3841"/>
      <c r="M5" s="3842"/>
      <c r="N5" s="3845"/>
      <c r="O5" s="3723"/>
      <c r="P5" s="3724"/>
      <c r="Q5" s="492"/>
      <c r="R5" s="492"/>
    </row>
    <row r="6" spans="1:20" ht="75" customHeight="1" thickBot="1" x14ac:dyDescent="0.4">
      <c r="A6" s="4147"/>
      <c r="B6" s="21" t="s">
        <v>26</v>
      </c>
      <c r="C6" s="23" t="s">
        <v>27</v>
      </c>
      <c r="D6" s="3449" t="s">
        <v>4</v>
      </c>
      <c r="E6" s="21" t="s">
        <v>26</v>
      </c>
      <c r="F6" s="23" t="s">
        <v>27</v>
      </c>
      <c r="G6" s="3449" t="s">
        <v>4</v>
      </c>
      <c r="H6" s="21" t="s">
        <v>26</v>
      </c>
      <c r="I6" s="23" t="s">
        <v>27</v>
      </c>
      <c r="J6" s="3449" t="s">
        <v>4</v>
      </c>
      <c r="K6" s="21" t="s">
        <v>26</v>
      </c>
      <c r="L6" s="23" t="s">
        <v>27</v>
      </c>
      <c r="M6" s="3449" t="s">
        <v>4</v>
      </c>
      <c r="N6" s="21" t="s">
        <v>26</v>
      </c>
      <c r="O6" s="23" t="s">
        <v>27</v>
      </c>
      <c r="P6" s="24" t="s">
        <v>4</v>
      </c>
      <c r="Q6" s="492"/>
      <c r="R6" s="492"/>
    </row>
    <row r="7" spans="1:20" ht="30.75" customHeight="1" thickBot="1" x14ac:dyDescent="0.4">
      <c r="A7" s="2302" t="s">
        <v>22</v>
      </c>
      <c r="B7" s="2289"/>
      <c r="C7" s="2289"/>
      <c r="D7" s="2289"/>
      <c r="E7" s="2289"/>
      <c r="F7" s="2289"/>
      <c r="G7" s="792"/>
      <c r="H7" s="2288"/>
      <c r="I7" s="2289"/>
      <c r="J7" s="2289"/>
      <c r="K7" s="2289"/>
      <c r="L7" s="2289"/>
      <c r="M7" s="792"/>
      <c r="N7" s="2289"/>
      <c r="O7" s="2289"/>
      <c r="P7" s="792"/>
      <c r="Q7" s="492"/>
      <c r="R7" s="492"/>
    </row>
    <row r="8" spans="1:20" ht="30.75" customHeight="1" x14ac:dyDescent="0.35">
      <c r="A8" s="2055" t="s">
        <v>106</v>
      </c>
      <c r="B8" s="1393">
        <f t="shared" ref="B8:M13" si="0">B17+B25</f>
        <v>22</v>
      </c>
      <c r="C8" s="1394">
        <f t="shared" si="0"/>
        <v>0</v>
      </c>
      <c r="D8" s="1395">
        <f t="shared" si="0"/>
        <v>22</v>
      </c>
      <c r="E8" s="1393">
        <f t="shared" si="0"/>
        <v>17</v>
      </c>
      <c r="F8" s="1394">
        <f t="shared" si="0"/>
        <v>0</v>
      </c>
      <c r="G8" s="1395">
        <f t="shared" si="0"/>
        <v>17</v>
      </c>
      <c r="H8" s="1393">
        <f>H17+H25</f>
        <v>29</v>
      </c>
      <c r="I8" s="1394">
        <f t="shared" ref="I8:J8" si="1">I17+I25</f>
        <v>0</v>
      </c>
      <c r="J8" s="1395">
        <f t="shared" si="1"/>
        <v>29</v>
      </c>
      <c r="K8" s="1393">
        <f>K17+K25</f>
        <v>15</v>
      </c>
      <c r="L8" s="1394">
        <f t="shared" ref="L8:M8" si="2">L17+L25</f>
        <v>0</v>
      </c>
      <c r="M8" s="1395">
        <f t="shared" si="2"/>
        <v>15</v>
      </c>
      <c r="N8" s="1396">
        <f t="shared" ref="N8:O13" si="3">B8+E8+H8+K8</f>
        <v>83</v>
      </c>
      <c r="O8" s="1397">
        <f t="shared" si="3"/>
        <v>0</v>
      </c>
      <c r="P8" s="1398">
        <f t="shared" ref="P8:P13" si="4">SUM(N8:O8)</f>
        <v>83</v>
      </c>
      <c r="Q8" s="492"/>
      <c r="R8" s="492"/>
    </row>
    <row r="9" spans="1:20" ht="27.75" customHeight="1" x14ac:dyDescent="0.35">
      <c r="A9" s="2055" t="s">
        <v>107</v>
      </c>
      <c r="B9" s="1393">
        <f t="shared" si="0"/>
        <v>26</v>
      </c>
      <c r="C9" s="1394">
        <f t="shared" si="0"/>
        <v>0</v>
      </c>
      <c r="D9" s="1395">
        <f t="shared" si="0"/>
        <v>26</v>
      </c>
      <c r="E9" s="1393">
        <f t="shared" si="0"/>
        <v>18</v>
      </c>
      <c r="F9" s="1394">
        <f t="shared" si="0"/>
        <v>0</v>
      </c>
      <c r="G9" s="1395">
        <f t="shared" si="0"/>
        <v>18</v>
      </c>
      <c r="H9" s="1393">
        <f t="shared" si="0"/>
        <v>19</v>
      </c>
      <c r="I9" s="1394">
        <f t="shared" si="0"/>
        <v>0</v>
      </c>
      <c r="J9" s="1395">
        <f t="shared" si="0"/>
        <v>19</v>
      </c>
      <c r="K9" s="1393">
        <f t="shared" si="0"/>
        <v>13</v>
      </c>
      <c r="L9" s="1394">
        <f t="shared" si="0"/>
        <v>0</v>
      </c>
      <c r="M9" s="1395">
        <f t="shared" si="0"/>
        <v>13</v>
      </c>
      <c r="N9" s="1396">
        <f t="shared" si="3"/>
        <v>76</v>
      </c>
      <c r="O9" s="1397">
        <f t="shared" si="3"/>
        <v>0</v>
      </c>
      <c r="P9" s="1398">
        <f t="shared" si="4"/>
        <v>76</v>
      </c>
      <c r="Q9" s="492"/>
      <c r="R9" s="492"/>
    </row>
    <row r="10" spans="1:20" ht="45" customHeight="1" x14ac:dyDescent="0.35">
      <c r="A10" s="2055" t="s">
        <v>108</v>
      </c>
      <c r="B10" s="1393">
        <f t="shared" si="0"/>
        <v>41</v>
      </c>
      <c r="C10" s="1394">
        <f t="shared" si="0"/>
        <v>1</v>
      </c>
      <c r="D10" s="1395">
        <f t="shared" si="0"/>
        <v>42</v>
      </c>
      <c r="E10" s="1393">
        <f t="shared" si="0"/>
        <v>37</v>
      </c>
      <c r="F10" s="1394">
        <f t="shared" si="0"/>
        <v>1</v>
      </c>
      <c r="G10" s="1395">
        <f t="shared" si="0"/>
        <v>38</v>
      </c>
      <c r="H10" s="1393">
        <f t="shared" si="0"/>
        <v>38</v>
      </c>
      <c r="I10" s="1394">
        <f t="shared" si="0"/>
        <v>1</v>
      </c>
      <c r="J10" s="1395">
        <f t="shared" si="0"/>
        <v>39</v>
      </c>
      <c r="K10" s="1393">
        <f t="shared" si="0"/>
        <v>29</v>
      </c>
      <c r="L10" s="1394">
        <f t="shared" si="0"/>
        <v>0</v>
      </c>
      <c r="M10" s="1395">
        <f t="shared" si="0"/>
        <v>29</v>
      </c>
      <c r="N10" s="1396">
        <f t="shared" si="3"/>
        <v>145</v>
      </c>
      <c r="O10" s="1397">
        <f t="shared" si="3"/>
        <v>3</v>
      </c>
      <c r="P10" s="1398">
        <f t="shared" si="4"/>
        <v>148</v>
      </c>
      <c r="Q10" s="492"/>
      <c r="R10" s="492"/>
    </row>
    <row r="11" spans="1:20" ht="31.5" customHeight="1" x14ac:dyDescent="0.35">
      <c r="A11" s="2055" t="s">
        <v>109</v>
      </c>
      <c r="B11" s="1393">
        <f t="shared" si="0"/>
        <v>60</v>
      </c>
      <c r="C11" s="1394">
        <f t="shared" si="0"/>
        <v>9</v>
      </c>
      <c r="D11" s="1395">
        <f t="shared" si="0"/>
        <v>69</v>
      </c>
      <c r="E11" s="1393">
        <f t="shared" si="0"/>
        <v>32</v>
      </c>
      <c r="F11" s="1394">
        <f t="shared" si="0"/>
        <v>13</v>
      </c>
      <c r="G11" s="1395">
        <f t="shared" si="0"/>
        <v>45</v>
      </c>
      <c r="H11" s="1393">
        <v>46</v>
      </c>
      <c r="I11" s="1394">
        <f t="shared" si="0"/>
        <v>7</v>
      </c>
      <c r="J11" s="1395">
        <f t="shared" si="0"/>
        <v>53</v>
      </c>
      <c r="K11" s="1393">
        <f t="shared" si="0"/>
        <v>37</v>
      </c>
      <c r="L11" s="1394">
        <f t="shared" si="0"/>
        <v>0</v>
      </c>
      <c r="M11" s="1395">
        <f t="shared" si="0"/>
        <v>37</v>
      </c>
      <c r="N11" s="1396">
        <f t="shared" si="3"/>
        <v>175</v>
      </c>
      <c r="O11" s="1397">
        <f t="shared" si="3"/>
        <v>29</v>
      </c>
      <c r="P11" s="1398">
        <f t="shared" si="4"/>
        <v>204</v>
      </c>
      <c r="Q11" s="492"/>
      <c r="R11" s="492"/>
    </row>
    <row r="12" spans="1:20" ht="24.95" customHeight="1" x14ac:dyDescent="0.35">
      <c r="A12" s="2055" t="s">
        <v>33</v>
      </c>
      <c r="B12" s="1393">
        <f t="shared" si="0"/>
        <v>25</v>
      </c>
      <c r="C12" s="1394">
        <f t="shared" si="0"/>
        <v>0</v>
      </c>
      <c r="D12" s="1395">
        <f t="shared" si="0"/>
        <v>25</v>
      </c>
      <c r="E12" s="1393">
        <f t="shared" si="0"/>
        <v>24</v>
      </c>
      <c r="F12" s="1394">
        <f t="shared" si="0"/>
        <v>0</v>
      </c>
      <c r="G12" s="1395">
        <f t="shared" si="0"/>
        <v>24</v>
      </c>
      <c r="H12" s="1393">
        <f t="shared" si="0"/>
        <v>24</v>
      </c>
      <c r="I12" s="1394">
        <f t="shared" si="0"/>
        <v>1</v>
      </c>
      <c r="J12" s="1395">
        <f t="shared" si="0"/>
        <v>25</v>
      </c>
      <c r="K12" s="1393">
        <f t="shared" si="0"/>
        <v>25</v>
      </c>
      <c r="L12" s="1394">
        <f t="shared" si="0"/>
        <v>1</v>
      </c>
      <c r="M12" s="1395">
        <f t="shared" si="0"/>
        <v>26</v>
      </c>
      <c r="N12" s="1396">
        <f t="shared" si="3"/>
        <v>98</v>
      </c>
      <c r="O12" s="1397">
        <f t="shared" si="3"/>
        <v>2</v>
      </c>
      <c r="P12" s="1398">
        <f t="shared" si="4"/>
        <v>100</v>
      </c>
      <c r="Q12" s="492"/>
      <c r="R12" s="492"/>
    </row>
    <row r="13" spans="1:20" ht="28.5" customHeight="1" thickBot="1" x14ac:dyDescent="0.4">
      <c r="A13" s="2055" t="s">
        <v>110</v>
      </c>
      <c r="B13" s="2290">
        <f t="shared" si="0"/>
        <v>21</v>
      </c>
      <c r="C13" s="2028">
        <f t="shared" si="0"/>
        <v>0</v>
      </c>
      <c r="D13" s="2028">
        <f t="shared" si="0"/>
        <v>21</v>
      </c>
      <c r="E13" s="2290">
        <f t="shared" si="0"/>
        <v>10</v>
      </c>
      <c r="F13" s="2028">
        <f t="shared" si="0"/>
        <v>0</v>
      </c>
      <c r="G13" s="1399">
        <f t="shared" si="0"/>
        <v>10</v>
      </c>
      <c r="H13" s="2290">
        <f t="shared" si="0"/>
        <v>12</v>
      </c>
      <c r="I13" s="2028">
        <f t="shared" si="0"/>
        <v>0</v>
      </c>
      <c r="J13" s="1399">
        <f t="shared" si="0"/>
        <v>12</v>
      </c>
      <c r="K13" s="2290">
        <f t="shared" si="0"/>
        <v>15</v>
      </c>
      <c r="L13" s="2028">
        <f t="shared" si="0"/>
        <v>0</v>
      </c>
      <c r="M13" s="1399">
        <f t="shared" si="0"/>
        <v>15</v>
      </c>
      <c r="N13" s="2291">
        <f t="shared" si="3"/>
        <v>58</v>
      </c>
      <c r="O13" s="1397">
        <f t="shared" si="3"/>
        <v>0</v>
      </c>
      <c r="P13" s="2292">
        <f t="shared" si="4"/>
        <v>58</v>
      </c>
      <c r="Q13" s="492"/>
      <c r="R13" s="492"/>
    </row>
    <row r="14" spans="1:20" ht="30.75" customHeight="1" thickBot="1" x14ac:dyDescent="0.4">
      <c r="A14" s="2293" t="s">
        <v>12</v>
      </c>
      <c r="B14" s="799">
        <f t="shared" ref="B14:P14" si="5">SUM(B8:B13)</f>
        <v>195</v>
      </c>
      <c r="C14" s="799">
        <f t="shared" si="5"/>
        <v>10</v>
      </c>
      <c r="D14" s="799">
        <f t="shared" si="5"/>
        <v>205</v>
      </c>
      <c r="E14" s="799">
        <f t="shared" si="5"/>
        <v>138</v>
      </c>
      <c r="F14" s="799">
        <f t="shared" si="5"/>
        <v>14</v>
      </c>
      <c r="G14" s="799">
        <f t="shared" si="5"/>
        <v>152</v>
      </c>
      <c r="H14" s="799">
        <f t="shared" si="5"/>
        <v>168</v>
      </c>
      <c r="I14" s="799">
        <f t="shared" si="5"/>
        <v>9</v>
      </c>
      <c r="J14" s="799">
        <f t="shared" si="5"/>
        <v>177</v>
      </c>
      <c r="K14" s="799">
        <f t="shared" si="5"/>
        <v>134</v>
      </c>
      <c r="L14" s="799">
        <f t="shared" si="5"/>
        <v>1</v>
      </c>
      <c r="M14" s="799">
        <f t="shared" si="5"/>
        <v>135</v>
      </c>
      <c r="N14" s="799">
        <f t="shared" si="5"/>
        <v>635</v>
      </c>
      <c r="O14" s="824">
        <f>C14+F14+I14+L14</f>
        <v>34</v>
      </c>
      <c r="P14" s="800">
        <f t="shared" si="5"/>
        <v>669</v>
      </c>
      <c r="Q14" s="492"/>
      <c r="R14" s="492"/>
      <c r="S14" s="492"/>
    </row>
    <row r="15" spans="1:20" ht="30.75" customHeight="1" thickBot="1" x14ac:dyDescent="0.4">
      <c r="A15" s="2293" t="s">
        <v>23</v>
      </c>
      <c r="B15" s="1404"/>
      <c r="C15" s="1405"/>
      <c r="D15" s="801"/>
      <c r="E15" s="1405"/>
      <c r="F15" s="1405"/>
      <c r="G15" s="801"/>
      <c r="H15" s="1405"/>
      <c r="I15" s="1405"/>
      <c r="J15" s="493"/>
      <c r="K15" s="1404"/>
      <c r="L15" s="1405"/>
      <c r="M15" s="801"/>
      <c r="N15" s="1406"/>
      <c r="O15" s="1407"/>
      <c r="P15" s="1408"/>
      <c r="Q15" s="494"/>
      <c r="R15" s="494"/>
    </row>
    <row r="16" spans="1:20" ht="30.75" customHeight="1" x14ac:dyDescent="0.35">
      <c r="A16" s="2294" t="s">
        <v>11</v>
      </c>
      <c r="B16" s="2295"/>
      <c r="C16" s="2296"/>
      <c r="D16" s="3450"/>
      <c r="E16" s="1413"/>
      <c r="F16" s="2296"/>
      <c r="G16" s="3450"/>
      <c r="H16" s="1413"/>
      <c r="I16" s="2296" t="s">
        <v>7</v>
      </c>
      <c r="J16" s="2297"/>
      <c r="K16" s="2295"/>
      <c r="L16" s="2296"/>
      <c r="M16" s="3450"/>
      <c r="N16" s="2298"/>
      <c r="O16" s="2299"/>
      <c r="P16" s="2300"/>
      <c r="Q16" s="496"/>
      <c r="R16" s="496"/>
    </row>
    <row r="17" spans="1:18" ht="30.75" customHeight="1" x14ac:dyDescent="0.35">
      <c r="A17" s="2055" t="s">
        <v>106</v>
      </c>
      <c r="B17" s="1415">
        <v>22</v>
      </c>
      <c r="C17" s="1416">
        <v>0</v>
      </c>
      <c r="D17" s="1417">
        <f>C17+B17</f>
        <v>22</v>
      </c>
      <c r="E17" s="1415">
        <v>17</v>
      </c>
      <c r="F17" s="1416">
        <v>0</v>
      </c>
      <c r="G17" s="1417">
        <f t="shared" ref="G17:G22" si="6">F17+E17</f>
        <v>17</v>
      </c>
      <c r="H17" s="1415">
        <v>29</v>
      </c>
      <c r="I17" s="1416">
        <v>0</v>
      </c>
      <c r="J17" s="1417">
        <f t="shared" ref="J17:J22" si="7">I17+H17</f>
        <v>29</v>
      </c>
      <c r="K17" s="1415">
        <v>15</v>
      </c>
      <c r="L17" s="1416">
        <v>0</v>
      </c>
      <c r="M17" s="1417">
        <f t="shared" ref="M17:M22" si="8">L17+K17</f>
        <v>15</v>
      </c>
      <c r="N17" s="1396">
        <f>B17+E17+H17+K17</f>
        <v>83</v>
      </c>
      <c r="O17" s="1397">
        <f t="shared" ref="O17:O34" si="9">C17+F17+I17+L17</f>
        <v>0</v>
      </c>
      <c r="P17" s="1398">
        <f t="shared" ref="P17:P22" si="10">SUM(N17:O17)</f>
        <v>83</v>
      </c>
      <c r="Q17" s="492"/>
      <c r="R17" s="492"/>
    </row>
    <row r="18" spans="1:18" ht="27.75" customHeight="1" x14ac:dyDescent="0.35">
      <c r="A18" s="2055" t="s">
        <v>107</v>
      </c>
      <c r="B18" s="1415">
        <v>26</v>
      </c>
      <c r="C18" s="1416">
        <v>0</v>
      </c>
      <c r="D18" s="1417">
        <f t="shared" ref="D18:D22" si="11">C18+B18</f>
        <v>26</v>
      </c>
      <c r="E18" s="1415">
        <v>17</v>
      </c>
      <c r="F18" s="1416">
        <v>0</v>
      </c>
      <c r="G18" s="1417">
        <f t="shared" si="6"/>
        <v>17</v>
      </c>
      <c r="H18" s="1415">
        <v>17</v>
      </c>
      <c r="I18" s="1416">
        <v>0</v>
      </c>
      <c r="J18" s="1417">
        <f t="shared" si="7"/>
        <v>17</v>
      </c>
      <c r="K18" s="1415">
        <v>11</v>
      </c>
      <c r="L18" s="1416">
        <v>0</v>
      </c>
      <c r="M18" s="1417">
        <f t="shared" si="8"/>
        <v>11</v>
      </c>
      <c r="N18" s="1396">
        <f t="shared" ref="N18:N22" si="12">B18+E18+H18+K18</f>
        <v>71</v>
      </c>
      <c r="O18" s="1397">
        <f t="shared" si="9"/>
        <v>0</v>
      </c>
      <c r="P18" s="1398">
        <f t="shared" si="10"/>
        <v>71</v>
      </c>
      <c r="Q18" s="492"/>
      <c r="R18" s="492"/>
    </row>
    <row r="19" spans="1:18" ht="24.95" customHeight="1" x14ac:dyDescent="0.35">
      <c r="A19" s="2055" t="s">
        <v>108</v>
      </c>
      <c r="B19" s="1415">
        <v>40</v>
      </c>
      <c r="C19" s="1416">
        <v>1</v>
      </c>
      <c r="D19" s="1417">
        <f t="shared" si="11"/>
        <v>41</v>
      </c>
      <c r="E19" s="1415">
        <v>37</v>
      </c>
      <c r="F19" s="1416">
        <v>1</v>
      </c>
      <c r="G19" s="1417">
        <f t="shared" si="6"/>
        <v>38</v>
      </c>
      <c r="H19" s="1415">
        <v>37</v>
      </c>
      <c r="I19" s="1416">
        <v>1</v>
      </c>
      <c r="J19" s="1417">
        <f t="shared" si="7"/>
        <v>38</v>
      </c>
      <c r="K19" s="1415">
        <v>28</v>
      </c>
      <c r="L19" s="1416">
        <v>0</v>
      </c>
      <c r="M19" s="1417">
        <f t="shared" si="8"/>
        <v>28</v>
      </c>
      <c r="N19" s="1396">
        <f t="shared" si="12"/>
        <v>142</v>
      </c>
      <c r="O19" s="1397">
        <f t="shared" si="9"/>
        <v>3</v>
      </c>
      <c r="P19" s="1398">
        <f t="shared" si="10"/>
        <v>145</v>
      </c>
      <c r="Q19" s="492"/>
      <c r="R19" s="492"/>
    </row>
    <row r="20" spans="1:18" ht="51.75" customHeight="1" x14ac:dyDescent="0.35">
      <c r="A20" s="2055" t="s">
        <v>109</v>
      </c>
      <c r="B20" s="1415">
        <v>60</v>
      </c>
      <c r="C20" s="1416">
        <v>9</v>
      </c>
      <c r="D20" s="1417">
        <f t="shared" si="11"/>
        <v>69</v>
      </c>
      <c r="E20" s="1415">
        <v>30</v>
      </c>
      <c r="F20" s="1416">
        <v>12</v>
      </c>
      <c r="G20" s="1417">
        <f t="shared" si="6"/>
        <v>42</v>
      </c>
      <c r="H20" s="1415">
        <v>45</v>
      </c>
      <c r="I20" s="1416">
        <v>7</v>
      </c>
      <c r="J20" s="1417">
        <f t="shared" si="7"/>
        <v>52</v>
      </c>
      <c r="K20" s="1415">
        <v>36</v>
      </c>
      <c r="L20" s="1416">
        <v>0</v>
      </c>
      <c r="M20" s="1417">
        <f t="shared" si="8"/>
        <v>36</v>
      </c>
      <c r="N20" s="1396">
        <f t="shared" si="12"/>
        <v>171</v>
      </c>
      <c r="O20" s="1397">
        <f t="shared" si="9"/>
        <v>28</v>
      </c>
      <c r="P20" s="1398">
        <f t="shared" si="10"/>
        <v>199</v>
      </c>
      <c r="Q20" s="492"/>
      <c r="R20" s="492"/>
    </row>
    <row r="21" spans="1:18" ht="28.5" customHeight="1" x14ac:dyDescent="0.35">
      <c r="A21" s="2055" t="s">
        <v>33</v>
      </c>
      <c r="B21" s="1415">
        <v>25</v>
      </c>
      <c r="C21" s="1416">
        <v>0</v>
      </c>
      <c r="D21" s="1417">
        <f t="shared" si="11"/>
        <v>25</v>
      </c>
      <c r="E21" s="1415">
        <v>23</v>
      </c>
      <c r="F21" s="1416">
        <v>0</v>
      </c>
      <c r="G21" s="1417">
        <f t="shared" si="6"/>
        <v>23</v>
      </c>
      <c r="H21" s="1415">
        <v>24</v>
      </c>
      <c r="I21" s="1416">
        <v>1</v>
      </c>
      <c r="J21" s="1417">
        <f t="shared" si="7"/>
        <v>25</v>
      </c>
      <c r="K21" s="1415">
        <v>25</v>
      </c>
      <c r="L21" s="1416">
        <v>0</v>
      </c>
      <c r="M21" s="1417">
        <f t="shared" si="8"/>
        <v>25</v>
      </c>
      <c r="N21" s="1396">
        <f t="shared" si="12"/>
        <v>97</v>
      </c>
      <c r="O21" s="1397">
        <f t="shared" si="9"/>
        <v>1</v>
      </c>
      <c r="P21" s="1398">
        <f t="shared" si="10"/>
        <v>98</v>
      </c>
      <c r="Q21" s="492"/>
      <c r="R21" s="492"/>
    </row>
    <row r="22" spans="1:18" ht="30.75" customHeight="1" thickBot="1" x14ac:dyDescent="0.4">
      <c r="A22" s="2055" t="s">
        <v>110</v>
      </c>
      <c r="B22" s="1415">
        <v>21</v>
      </c>
      <c r="C22" s="1416">
        <v>0</v>
      </c>
      <c r="D22" s="1417">
        <f t="shared" si="11"/>
        <v>21</v>
      </c>
      <c r="E22" s="1415">
        <v>10</v>
      </c>
      <c r="F22" s="1416">
        <v>0</v>
      </c>
      <c r="G22" s="1417">
        <f t="shared" si="6"/>
        <v>10</v>
      </c>
      <c r="H22" s="1415">
        <v>11</v>
      </c>
      <c r="I22" s="1416">
        <v>0</v>
      </c>
      <c r="J22" s="1417">
        <f t="shared" si="7"/>
        <v>11</v>
      </c>
      <c r="K22" s="1415">
        <v>15</v>
      </c>
      <c r="L22" s="1416">
        <v>0</v>
      </c>
      <c r="M22" s="1417">
        <f t="shared" si="8"/>
        <v>15</v>
      </c>
      <c r="N22" s="1396">
        <f t="shared" si="12"/>
        <v>57</v>
      </c>
      <c r="O22" s="2301">
        <f t="shared" si="9"/>
        <v>0</v>
      </c>
      <c r="P22" s="1398">
        <f t="shared" si="10"/>
        <v>57</v>
      </c>
      <c r="Q22" s="492"/>
      <c r="R22" s="492"/>
    </row>
    <row r="23" spans="1:18" ht="30.75" customHeight="1" thickBot="1" x14ac:dyDescent="0.4">
      <c r="A23" s="806" t="s">
        <v>8</v>
      </c>
      <c r="B23" s="815">
        <f>SUM(B17:B22)</f>
        <v>194</v>
      </c>
      <c r="C23" s="815">
        <f t="shared" ref="C23:P23" si="13">SUM(C17:C22)</f>
        <v>10</v>
      </c>
      <c r="D23" s="815">
        <f t="shared" si="13"/>
        <v>204</v>
      </c>
      <c r="E23" s="815">
        <f t="shared" si="13"/>
        <v>134</v>
      </c>
      <c r="F23" s="815">
        <f t="shared" si="13"/>
        <v>13</v>
      </c>
      <c r="G23" s="815">
        <f t="shared" si="13"/>
        <v>147</v>
      </c>
      <c r="H23" s="815">
        <f t="shared" si="13"/>
        <v>163</v>
      </c>
      <c r="I23" s="815">
        <f t="shared" si="13"/>
        <v>9</v>
      </c>
      <c r="J23" s="815">
        <f t="shared" si="13"/>
        <v>172</v>
      </c>
      <c r="K23" s="815">
        <f t="shared" si="13"/>
        <v>130</v>
      </c>
      <c r="L23" s="815">
        <f t="shared" si="13"/>
        <v>0</v>
      </c>
      <c r="M23" s="815">
        <f t="shared" si="13"/>
        <v>130</v>
      </c>
      <c r="N23" s="815">
        <f t="shared" si="13"/>
        <v>621</v>
      </c>
      <c r="O23" s="824">
        <f t="shared" si="9"/>
        <v>32</v>
      </c>
      <c r="P23" s="815">
        <f t="shared" si="13"/>
        <v>653</v>
      </c>
      <c r="Q23" s="496"/>
      <c r="R23" s="496"/>
    </row>
    <row r="24" spans="1:18" ht="30.75" customHeight="1" x14ac:dyDescent="0.35">
      <c r="A24" s="1420" t="s">
        <v>25</v>
      </c>
      <c r="B24" s="758"/>
      <c r="C24" s="759"/>
      <c r="D24" s="816"/>
      <c r="E24" s="817"/>
      <c r="F24" s="759"/>
      <c r="G24" s="818"/>
      <c r="H24" s="2033"/>
      <c r="I24" s="2034"/>
      <c r="J24" s="2035"/>
      <c r="K24" s="2033"/>
      <c r="L24" s="2034"/>
      <c r="M24" s="2035"/>
      <c r="N24" s="1396">
        <f>B24+E24+H24+K24</f>
        <v>0</v>
      </c>
      <c r="O24" s="661">
        <f t="shared" si="9"/>
        <v>0</v>
      </c>
      <c r="P24" s="1398">
        <f t="shared" ref="P24" si="14">SUM(N24:O24)</f>
        <v>0</v>
      </c>
      <c r="Q24" s="496"/>
      <c r="R24" s="496"/>
    </row>
    <row r="25" spans="1:18" ht="30.75" customHeight="1" x14ac:dyDescent="0.35">
      <c r="A25" s="2055" t="s">
        <v>106</v>
      </c>
      <c r="B25" s="1415">
        <v>0</v>
      </c>
      <c r="C25" s="1416">
        <v>0</v>
      </c>
      <c r="D25" s="1417">
        <f t="shared" ref="D25:D30" si="15">C25+B25</f>
        <v>0</v>
      </c>
      <c r="E25" s="1415">
        <v>0</v>
      </c>
      <c r="F25" s="1416">
        <v>0</v>
      </c>
      <c r="G25" s="1417">
        <f t="shared" ref="G25:G30" si="16">F25+E25</f>
        <v>0</v>
      </c>
      <c r="H25" s="1415">
        <v>0</v>
      </c>
      <c r="I25" s="1416">
        <v>0</v>
      </c>
      <c r="J25" s="1417">
        <f t="shared" ref="J25:J30" si="17">I25+H25</f>
        <v>0</v>
      </c>
      <c r="K25" s="1415">
        <v>0</v>
      </c>
      <c r="L25" s="1416">
        <v>0</v>
      </c>
      <c r="M25" s="1417">
        <f t="shared" ref="M25:M30" si="18">L25+K25</f>
        <v>0</v>
      </c>
      <c r="N25" s="1396">
        <f t="shared" ref="N25:N30" si="19">B25+E25+H25+K25</f>
        <v>0</v>
      </c>
      <c r="O25" s="1397">
        <f t="shared" si="9"/>
        <v>0</v>
      </c>
      <c r="P25" s="1398">
        <f t="shared" ref="P25:P30" si="20">SUM(N25:O25)</f>
        <v>0</v>
      </c>
      <c r="Q25" s="492"/>
      <c r="R25" s="492"/>
    </row>
    <row r="26" spans="1:18" ht="27.75" customHeight="1" x14ac:dyDescent="0.35">
      <c r="A26" s="2055" t="s">
        <v>107</v>
      </c>
      <c r="B26" s="1415">
        <v>0</v>
      </c>
      <c r="C26" s="1416">
        <v>0</v>
      </c>
      <c r="D26" s="1417">
        <f t="shared" si="15"/>
        <v>0</v>
      </c>
      <c r="E26" s="1415">
        <v>1</v>
      </c>
      <c r="F26" s="1416">
        <v>0</v>
      </c>
      <c r="G26" s="1417">
        <f t="shared" si="16"/>
        <v>1</v>
      </c>
      <c r="H26" s="1415">
        <v>2</v>
      </c>
      <c r="I26" s="1416">
        <v>0</v>
      </c>
      <c r="J26" s="1417">
        <f t="shared" si="17"/>
        <v>2</v>
      </c>
      <c r="K26" s="1415">
        <v>2</v>
      </c>
      <c r="L26" s="1416">
        <v>0</v>
      </c>
      <c r="M26" s="1417">
        <f t="shared" si="18"/>
        <v>2</v>
      </c>
      <c r="N26" s="1396">
        <f t="shared" si="19"/>
        <v>5</v>
      </c>
      <c r="O26" s="1397">
        <f t="shared" si="9"/>
        <v>0</v>
      </c>
      <c r="P26" s="1398">
        <f t="shared" si="20"/>
        <v>5</v>
      </c>
      <c r="Q26" s="492"/>
      <c r="R26" s="492"/>
    </row>
    <row r="27" spans="1:18" ht="26.25" x14ac:dyDescent="0.35">
      <c r="A27" s="2055" t="s">
        <v>108</v>
      </c>
      <c r="B27" s="1415">
        <v>1</v>
      </c>
      <c r="C27" s="1416">
        <v>0</v>
      </c>
      <c r="D27" s="1417">
        <f t="shared" si="15"/>
        <v>1</v>
      </c>
      <c r="E27" s="1415">
        <v>0</v>
      </c>
      <c r="F27" s="1416">
        <v>0</v>
      </c>
      <c r="G27" s="1417">
        <f t="shared" si="16"/>
        <v>0</v>
      </c>
      <c r="H27" s="1415">
        <v>1</v>
      </c>
      <c r="I27" s="1416">
        <v>0</v>
      </c>
      <c r="J27" s="1417">
        <f t="shared" si="17"/>
        <v>1</v>
      </c>
      <c r="K27" s="1415">
        <v>1</v>
      </c>
      <c r="L27" s="1416">
        <v>0</v>
      </c>
      <c r="M27" s="1417">
        <f t="shared" si="18"/>
        <v>1</v>
      </c>
      <c r="N27" s="1396">
        <f t="shared" si="19"/>
        <v>3</v>
      </c>
      <c r="O27" s="1397">
        <f t="shared" si="9"/>
        <v>0</v>
      </c>
      <c r="P27" s="1398">
        <f t="shared" si="20"/>
        <v>3</v>
      </c>
      <c r="Q27" s="492"/>
      <c r="R27" s="492"/>
    </row>
    <row r="28" spans="1:18" ht="28.5" customHeight="1" x14ac:dyDescent="0.35">
      <c r="A28" s="2055" t="s">
        <v>109</v>
      </c>
      <c r="B28" s="1415">
        <v>0</v>
      </c>
      <c r="C28" s="1416">
        <v>0</v>
      </c>
      <c r="D28" s="1417">
        <f t="shared" si="15"/>
        <v>0</v>
      </c>
      <c r="E28" s="1415">
        <v>2</v>
      </c>
      <c r="F28" s="1416">
        <v>1</v>
      </c>
      <c r="G28" s="1417">
        <f t="shared" si="16"/>
        <v>3</v>
      </c>
      <c r="H28" s="1415">
        <v>1</v>
      </c>
      <c r="I28" s="1416">
        <v>0</v>
      </c>
      <c r="J28" s="1417">
        <f t="shared" si="17"/>
        <v>1</v>
      </c>
      <c r="K28" s="1415">
        <v>1</v>
      </c>
      <c r="L28" s="1416">
        <v>0</v>
      </c>
      <c r="M28" s="1417">
        <f t="shared" si="18"/>
        <v>1</v>
      </c>
      <c r="N28" s="1396">
        <f t="shared" si="19"/>
        <v>4</v>
      </c>
      <c r="O28" s="1397">
        <f t="shared" si="9"/>
        <v>1</v>
      </c>
      <c r="P28" s="1398">
        <f t="shared" si="20"/>
        <v>5</v>
      </c>
      <c r="Q28" s="492"/>
      <c r="R28" s="492"/>
    </row>
    <row r="29" spans="1:18" ht="27.75" customHeight="1" x14ac:dyDescent="0.35">
      <c r="A29" s="2055" t="s">
        <v>33</v>
      </c>
      <c r="B29" s="1415">
        <v>0</v>
      </c>
      <c r="C29" s="1416">
        <v>0</v>
      </c>
      <c r="D29" s="1417">
        <f t="shared" si="15"/>
        <v>0</v>
      </c>
      <c r="E29" s="1415">
        <v>1</v>
      </c>
      <c r="F29" s="1416">
        <v>0</v>
      </c>
      <c r="G29" s="1417">
        <f t="shared" si="16"/>
        <v>1</v>
      </c>
      <c r="H29" s="1415">
        <v>0</v>
      </c>
      <c r="I29" s="1416">
        <v>0</v>
      </c>
      <c r="J29" s="1417">
        <f t="shared" si="17"/>
        <v>0</v>
      </c>
      <c r="K29" s="1415">
        <v>0</v>
      </c>
      <c r="L29" s="1416">
        <v>1</v>
      </c>
      <c r="M29" s="1417">
        <f t="shared" si="18"/>
        <v>1</v>
      </c>
      <c r="N29" s="1396">
        <f t="shared" si="19"/>
        <v>1</v>
      </c>
      <c r="O29" s="1397">
        <f t="shared" si="9"/>
        <v>1</v>
      </c>
      <c r="P29" s="1398">
        <f t="shared" si="20"/>
        <v>2</v>
      </c>
      <c r="Q29" s="492"/>
      <c r="R29" s="492"/>
    </row>
    <row r="30" spans="1:18" ht="32.25" customHeight="1" thickBot="1" x14ac:dyDescent="0.4">
      <c r="A30" s="2055" t="s">
        <v>110</v>
      </c>
      <c r="B30" s="1415">
        <v>0</v>
      </c>
      <c r="C30" s="1416">
        <v>0</v>
      </c>
      <c r="D30" s="1417">
        <f t="shared" si="15"/>
        <v>0</v>
      </c>
      <c r="E30" s="1415">
        <v>0</v>
      </c>
      <c r="F30" s="1416">
        <v>0</v>
      </c>
      <c r="G30" s="1417">
        <f t="shared" si="16"/>
        <v>0</v>
      </c>
      <c r="H30" s="1415">
        <v>1</v>
      </c>
      <c r="I30" s="1416">
        <v>0</v>
      </c>
      <c r="J30" s="1417">
        <f t="shared" si="17"/>
        <v>1</v>
      </c>
      <c r="K30" s="1415">
        <v>0</v>
      </c>
      <c r="L30" s="1416">
        <v>0</v>
      </c>
      <c r="M30" s="1417">
        <f t="shared" si="18"/>
        <v>0</v>
      </c>
      <c r="N30" s="1396">
        <f t="shared" si="19"/>
        <v>1</v>
      </c>
      <c r="O30" s="2301">
        <f t="shared" si="9"/>
        <v>0</v>
      </c>
      <c r="P30" s="1398">
        <f t="shared" si="20"/>
        <v>1</v>
      </c>
      <c r="Q30" s="492"/>
      <c r="R30" s="492"/>
    </row>
    <row r="31" spans="1:18" ht="38.25" customHeight="1" thickBot="1" x14ac:dyDescent="0.4">
      <c r="A31" s="2302" t="s">
        <v>13</v>
      </c>
      <c r="B31" s="2303">
        <f>SUM(B25:B30)</f>
        <v>1</v>
      </c>
      <c r="C31" s="2303">
        <f t="shared" ref="C31:P31" si="21">SUM(C25:C30)</f>
        <v>0</v>
      </c>
      <c r="D31" s="2303">
        <f t="shared" si="21"/>
        <v>1</v>
      </c>
      <c r="E31" s="2303">
        <f t="shared" si="21"/>
        <v>4</v>
      </c>
      <c r="F31" s="2303">
        <f t="shared" si="21"/>
        <v>1</v>
      </c>
      <c r="G31" s="2303">
        <f t="shared" si="21"/>
        <v>5</v>
      </c>
      <c r="H31" s="2303">
        <f t="shared" si="21"/>
        <v>5</v>
      </c>
      <c r="I31" s="2303">
        <f t="shared" si="21"/>
        <v>0</v>
      </c>
      <c r="J31" s="2303">
        <f t="shared" si="21"/>
        <v>5</v>
      </c>
      <c r="K31" s="2303">
        <f t="shared" si="21"/>
        <v>4</v>
      </c>
      <c r="L31" s="2303">
        <f t="shared" si="21"/>
        <v>1</v>
      </c>
      <c r="M31" s="2303">
        <f t="shared" si="21"/>
        <v>5</v>
      </c>
      <c r="N31" s="2303">
        <f t="shared" si="21"/>
        <v>14</v>
      </c>
      <c r="O31" s="2304">
        <f t="shared" si="9"/>
        <v>2</v>
      </c>
      <c r="P31" s="807">
        <f t="shared" si="21"/>
        <v>16</v>
      </c>
      <c r="Q31" s="497"/>
      <c r="R31" s="497"/>
    </row>
    <row r="32" spans="1:18" ht="26.25" thickBot="1" x14ac:dyDescent="0.4">
      <c r="A32" s="2305" t="s">
        <v>10</v>
      </c>
      <c r="B32" s="800">
        <f t="shared" ref="B32:N32" si="22">B23</f>
        <v>194</v>
      </c>
      <c r="C32" s="800">
        <f t="shared" si="22"/>
        <v>10</v>
      </c>
      <c r="D32" s="800">
        <f t="shared" si="22"/>
        <v>204</v>
      </c>
      <c r="E32" s="800">
        <f t="shared" si="22"/>
        <v>134</v>
      </c>
      <c r="F32" s="800">
        <f t="shared" si="22"/>
        <v>13</v>
      </c>
      <c r="G32" s="800">
        <f t="shared" si="22"/>
        <v>147</v>
      </c>
      <c r="H32" s="800">
        <f t="shared" si="22"/>
        <v>163</v>
      </c>
      <c r="I32" s="800">
        <f t="shared" si="22"/>
        <v>9</v>
      </c>
      <c r="J32" s="800">
        <f t="shared" si="22"/>
        <v>172</v>
      </c>
      <c r="K32" s="800">
        <f t="shared" si="22"/>
        <v>130</v>
      </c>
      <c r="L32" s="800">
        <f t="shared" si="22"/>
        <v>0</v>
      </c>
      <c r="M32" s="800">
        <f t="shared" si="22"/>
        <v>130</v>
      </c>
      <c r="N32" s="800">
        <f t="shared" si="22"/>
        <v>621</v>
      </c>
      <c r="O32" s="824">
        <f t="shared" si="9"/>
        <v>32</v>
      </c>
      <c r="P32" s="800">
        <f>P23</f>
        <v>653</v>
      </c>
      <c r="Q32" s="497"/>
      <c r="R32" s="497"/>
    </row>
    <row r="33" spans="1:18" ht="45" customHeight="1" thickBot="1" x14ac:dyDescent="0.4">
      <c r="A33" s="2305" t="s">
        <v>14</v>
      </c>
      <c r="B33" s="799">
        <f t="shared" ref="B33:P33" si="23">B31</f>
        <v>1</v>
      </c>
      <c r="C33" s="799">
        <f t="shared" si="23"/>
        <v>0</v>
      </c>
      <c r="D33" s="800">
        <f t="shared" si="23"/>
        <v>1</v>
      </c>
      <c r="E33" s="2306">
        <f t="shared" si="23"/>
        <v>4</v>
      </c>
      <c r="F33" s="799">
        <f t="shared" si="23"/>
        <v>1</v>
      </c>
      <c r="G33" s="799">
        <f t="shared" si="23"/>
        <v>5</v>
      </c>
      <c r="H33" s="799">
        <f t="shared" si="23"/>
        <v>5</v>
      </c>
      <c r="I33" s="799">
        <f t="shared" si="23"/>
        <v>0</v>
      </c>
      <c r="J33" s="799">
        <f t="shared" si="23"/>
        <v>5</v>
      </c>
      <c r="K33" s="799">
        <f t="shared" si="23"/>
        <v>4</v>
      </c>
      <c r="L33" s="799">
        <f t="shared" si="23"/>
        <v>1</v>
      </c>
      <c r="M33" s="799">
        <f t="shared" si="23"/>
        <v>5</v>
      </c>
      <c r="N33" s="799">
        <f t="shared" si="23"/>
        <v>14</v>
      </c>
      <c r="O33" s="1428">
        <f t="shared" si="9"/>
        <v>2</v>
      </c>
      <c r="P33" s="800">
        <f t="shared" si="23"/>
        <v>16</v>
      </c>
    </row>
    <row r="34" spans="1:18" ht="26.25" thickBot="1" x14ac:dyDescent="0.4">
      <c r="A34" s="2307" t="s">
        <v>15</v>
      </c>
      <c r="B34" s="810">
        <f t="shared" ref="B34:P34" si="24">SUM(B32:B33)</f>
        <v>195</v>
      </c>
      <c r="C34" s="810">
        <f t="shared" si="24"/>
        <v>10</v>
      </c>
      <c r="D34" s="811">
        <f t="shared" si="24"/>
        <v>205</v>
      </c>
      <c r="E34" s="2308">
        <f t="shared" si="24"/>
        <v>138</v>
      </c>
      <c r="F34" s="810">
        <f t="shared" si="24"/>
        <v>14</v>
      </c>
      <c r="G34" s="810">
        <f t="shared" si="24"/>
        <v>152</v>
      </c>
      <c r="H34" s="810">
        <f t="shared" si="24"/>
        <v>168</v>
      </c>
      <c r="I34" s="810">
        <f t="shared" si="24"/>
        <v>9</v>
      </c>
      <c r="J34" s="810">
        <f t="shared" si="24"/>
        <v>177</v>
      </c>
      <c r="K34" s="810">
        <f t="shared" si="24"/>
        <v>134</v>
      </c>
      <c r="L34" s="810">
        <f t="shared" si="24"/>
        <v>1</v>
      </c>
      <c r="M34" s="810">
        <f t="shared" si="24"/>
        <v>135</v>
      </c>
      <c r="N34" s="810">
        <f t="shared" si="24"/>
        <v>635</v>
      </c>
      <c r="O34" s="824">
        <f t="shared" si="9"/>
        <v>34</v>
      </c>
      <c r="P34" s="811">
        <f t="shared" si="24"/>
        <v>669</v>
      </c>
      <c r="Q34" s="497"/>
      <c r="R34" s="497"/>
    </row>
    <row r="35" spans="1:18" ht="25.5" x14ac:dyDescent="0.35">
      <c r="A35" s="4146"/>
      <c r="B35" s="4146"/>
      <c r="C35" s="4146"/>
      <c r="D35" s="4146"/>
      <c r="E35" s="4146"/>
      <c r="F35" s="4146"/>
      <c r="G35" s="4146"/>
      <c r="H35" s="4146"/>
      <c r="I35" s="4146"/>
      <c r="J35" s="4146"/>
      <c r="K35" s="4146"/>
      <c r="L35" s="4146"/>
      <c r="M35" s="4146"/>
      <c r="N35" s="4146"/>
      <c r="O35" s="4146"/>
      <c r="P35" s="4146"/>
    </row>
    <row r="36" spans="1:18" ht="25.5" x14ac:dyDescent="0.35"/>
    <row r="37" spans="1:18" ht="25.5" x14ac:dyDescent="0.35">
      <c r="B37" s="497"/>
      <c r="C37" s="497"/>
      <c r="D37" s="497"/>
      <c r="E37" s="497"/>
      <c r="F37" s="497"/>
      <c r="G37" s="497"/>
      <c r="H37" s="497"/>
      <c r="I37" s="497"/>
      <c r="J37" s="497"/>
      <c r="K37" s="497"/>
      <c r="L37" s="497"/>
      <c r="M37" s="497"/>
      <c r="N37" s="497"/>
      <c r="O37" s="497"/>
      <c r="P37" s="497"/>
    </row>
    <row r="38" spans="1:18" ht="25.5" x14ac:dyDescent="0.35"/>
    <row r="39" spans="1:18" ht="25.5" x14ac:dyDescent="0.35"/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</sheetData>
  <mergeCells count="9">
    <mergeCell ref="A1:P1"/>
    <mergeCell ref="A35:P35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9"/>
  <sheetViews>
    <sheetView zoomScale="50" zoomScaleNormal="50" workbookViewId="0">
      <selection activeCell="M18" sqref="M18"/>
    </sheetView>
  </sheetViews>
  <sheetFormatPr defaultColWidth="9.140625" defaultRowHeight="15" customHeight="1" x14ac:dyDescent="0.35"/>
  <cols>
    <col min="1" max="1" width="3" style="430" customWidth="1"/>
    <col min="2" max="2" width="88.42578125" style="430" customWidth="1"/>
    <col min="3" max="3" width="14.42578125" style="430" customWidth="1"/>
    <col min="4" max="4" width="12.85546875" style="430" customWidth="1"/>
    <col min="5" max="5" width="12.28515625" style="430" customWidth="1"/>
    <col min="6" max="6" width="14.5703125" style="430" customWidth="1"/>
    <col min="7" max="7" width="11.85546875" style="430" customWidth="1"/>
    <col min="8" max="8" width="11" style="430" customWidth="1"/>
    <col min="9" max="9" width="9.42578125" style="430" customWidth="1"/>
    <col min="10" max="10" width="10.42578125" style="430" customWidth="1"/>
    <col min="11" max="12" width="14.28515625" style="430" customWidth="1"/>
    <col min="13" max="13" width="12.5703125" style="430" customWidth="1"/>
    <col min="14" max="14" width="12" style="430" customWidth="1"/>
    <col min="15" max="15" width="14.85546875" style="430" customWidth="1"/>
    <col min="16" max="17" width="12" style="430" customWidth="1"/>
    <col min="18" max="18" width="14.42578125" style="430" customWidth="1"/>
    <col min="19" max="19" width="13.28515625" style="430" customWidth="1"/>
    <col min="20" max="20" width="11.7109375" style="430" customWidth="1"/>
    <col min="21" max="21" width="14.28515625" style="430" customWidth="1"/>
    <col min="22" max="22" width="10.42578125" style="430" bestFit="1" customWidth="1"/>
    <col min="23" max="23" width="9.28515625" style="430" bestFit="1" customWidth="1"/>
    <col min="24" max="16384" width="9.140625" style="430"/>
  </cols>
  <sheetData>
    <row r="1" spans="1:20" ht="25.5" customHeight="1" x14ac:dyDescent="0.35">
      <c r="A1" s="4145" t="s">
        <v>105</v>
      </c>
      <c r="B1" s="4145"/>
      <c r="C1" s="4145"/>
      <c r="D1" s="4145"/>
      <c r="E1" s="4145"/>
      <c r="F1" s="4145"/>
      <c r="G1" s="4145"/>
      <c r="H1" s="4145"/>
      <c r="I1" s="4145"/>
      <c r="J1" s="4145"/>
      <c r="K1" s="4145"/>
      <c r="L1" s="4145"/>
      <c r="M1" s="4145"/>
      <c r="N1" s="4145"/>
      <c r="O1" s="4145"/>
      <c r="P1" s="4145"/>
      <c r="Q1" s="4145"/>
      <c r="R1" s="4145"/>
      <c r="S1" s="4145"/>
      <c r="T1" s="4145"/>
    </row>
    <row r="2" spans="1:20" ht="37.5" customHeight="1" x14ac:dyDescent="0.35">
      <c r="A2" s="4145" t="s">
        <v>364</v>
      </c>
      <c r="B2" s="4145"/>
      <c r="C2" s="4145"/>
      <c r="D2" s="4145"/>
      <c r="E2" s="4145"/>
      <c r="F2" s="4145"/>
      <c r="G2" s="4145"/>
      <c r="H2" s="4145"/>
      <c r="I2" s="4145"/>
      <c r="J2" s="4145"/>
      <c r="K2" s="4145"/>
      <c r="L2" s="4145"/>
      <c r="M2" s="4145"/>
      <c r="N2" s="4145"/>
      <c r="O2" s="4145"/>
      <c r="P2" s="4145"/>
      <c r="Q2" s="4145"/>
      <c r="R2" s="4145"/>
      <c r="S2" s="4145"/>
      <c r="T2" s="4145"/>
    </row>
    <row r="3" spans="1:20" ht="33" customHeight="1" thickBot="1" x14ac:dyDescent="0.4">
      <c r="B3" s="491"/>
    </row>
    <row r="4" spans="1:20" ht="16.5" customHeight="1" x14ac:dyDescent="0.35">
      <c r="B4" s="4150" t="s">
        <v>9</v>
      </c>
      <c r="C4" s="4151" t="s">
        <v>0</v>
      </c>
      <c r="D4" s="3710"/>
      <c r="E4" s="3710"/>
      <c r="F4" s="4151" t="s">
        <v>1</v>
      </c>
      <c r="G4" s="3710"/>
      <c r="H4" s="4153"/>
      <c r="I4" s="3717" t="s">
        <v>2</v>
      </c>
      <c r="J4" s="3710"/>
      <c r="K4" s="3710"/>
      <c r="L4" s="4151" t="s">
        <v>3</v>
      </c>
      <c r="M4" s="3710"/>
      <c r="N4" s="4153"/>
      <c r="O4" s="4151">
        <v>5</v>
      </c>
      <c r="P4" s="3710"/>
      <c r="Q4" s="3710"/>
      <c r="R4" s="4154" t="s">
        <v>6</v>
      </c>
      <c r="S4" s="3721"/>
      <c r="T4" s="4155"/>
    </row>
    <row r="5" spans="1:20" ht="33" customHeight="1" thickBot="1" x14ac:dyDescent="0.4">
      <c r="B5" s="3836"/>
      <c r="C5" s="3711"/>
      <c r="D5" s="4152"/>
      <c r="E5" s="4152"/>
      <c r="F5" s="3714"/>
      <c r="G5" s="3715"/>
      <c r="H5" s="3716"/>
      <c r="I5" s="3715"/>
      <c r="J5" s="3715"/>
      <c r="K5" s="3715"/>
      <c r="L5" s="3718"/>
      <c r="M5" s="3719"/>
      <c r="N5" s="3720"/>
      <c r="O5" s="3711"/>
      <c r="P5" s="4152"/>
      <c r="Q5" s="4152"/>
      <c r="R5" s="3722"/>
      <c r="S5" s="3723"/>
      <c r="T5" s="3724"/>
    </row>
    <row r="6" spans="1:20" ht="99.75" customHeight="1" thickBot="1" x14ac:dyDescent="0.4">
      <c r="B6" s="3708"/>
      <c r="C6" s="907" t="s">
        <v>26</v>
      </c>
      <c r="D6" s="908" t="s">
        <v>27</v>
      </c>
      <c r="E6" s="909" t="s">
        <v>4</v>
      </c>
      <c r="F6" s="907" t="s">
        <v>26</v>
      </c>
      <c r="G6" s="908" t="s">
        <v>27</v>
      </c>
      <c r="H6" s="1388" t="s">
        <v>4</v>
      </c>
      <c r="I6" s="907" t="s">
        <v>26</v>
      </c>
      <c r="J6" s="908" t="s">
        <v>27</v>
      </c>
      <c r="K6" s="1388" t="s">
        <v>4</v>
      </c>
      <c r="L6" s="907" t="s">
        <v>26</v>
      </c>
      <c r="M6" s="908" t="s">
        <v>27</v>
      </c>
      <c r="N6" s="1388" t="s">
        <v>4</v>
      </c>
      <c r="O6" s="907" t="s">
        <v>26</v>
      </c>
      <c r="P6" s="908" t="s">
        <v>27</v>
      </c>
      <c r="Q6" s="909" t="s">
        <v>4</v>
      </c>
      <c r="R6" s="907" t="s">
        <v>26</v>
      </c>
      <c r="S6" s="908" t="s">
        <v>27</v>
      </c>
      <c r="T6" s="909" t="s">
        <v>4</v>
      </c>
    </row>
    <row r="7" spans="1:20" ht="34.5" customHeight="1" thickBot="1" x14ac:dyDescent="0.4">
      <c r="B7" s="1389" t="s">
        <v>22</v>
      </c>
      <c r="C7" s="1432"/>
      <c r="D7" s="1432"/>
      <c r="E7" s="1433"/>
      <c r="F7" s="1687"/>
      <c r="G7" s="1687"/>
      <c r="H7" s="1688"/>
      <c r="I7" s="1689"/>
      <c r="J7" s="1687"/>
      <c r="K7" s="1690"/>
      <c r="L7" s="1689"/>
      <c r="M7" s="1687"/>
      <c r="N7" s="1688"/>
      <c r="O7" s="1691"/>
      <c r="P7" s="1692"/>
      <c r="Q7" s="1690"/>
      <c r="R7" s="1693"/>
      <c r="S7" s="1693"/>
      <c r="T7" s="1694"/>
    </row>
    <row r="8" spans="1:20" ht="27.75" customHeight="1" x14ac:dyDescent="0.35">
      <c r="B8" s="1434" t="s">
        <v>108</v>
      </c>
      <c r="C8" s="1695">
        <v>16</v>
      </c>
      <c r="D8" s="1696">
        <v>5</v>
      </c>
      <c r="E8" s="1697">
        <v>21</v>
      </c>
      <c r="F8" s="1698">
        <f t="shared" ref="F8:Q8" si="0">F17+F13</f>
        <v>6</v>
      </c>
      <c r="G8" s="813">
        <v>8</v>
      </c>
      <c r="H8" s="1699">
        <f t="shared" si="0"/>
        <v>14</v>
      </c>
      <c r="I8" s="1698">
        <f t="shared" si="0"/>
        <v>17</v>
      </c>
      <c r="J8" s="813">
        <v>10</v>
      </c>
      <c r="K8" s="1699">
        <v>27</v>
      </c>
      <c r="L8" s="1698">
        <f t="shared" si="0"/>
        <v>12</v>
      </c>
      <c r="M8" s="813">
        <f t="shared" si="0"/>
        <v>12</v>
      </c>
      <c r="N8" s="1699">
        <f t="shared" si="0"/>
        <v>24</v>
      </c>
      <c r="O8" s="1698">
        <f t="shared" si="0"/>
        <v>11</v>
      </c>
      <c r="P8" s="813">
        <f t="shared" si="0"/>
        <v>6</v>
      </c>
      <c r="Q8" s="1496">
        <f t="shared" si="0"/>
        <v>17</v>
      </c>
      <c r="R8" s="819">
        <f t="shared" ref="R8:S9" si="1">C8+F8+I8+L8+O8</f>
        <v>62</v>
      </c>
      <c r="S8" s="821">
        <f>D8+G8+J8+M8+P8</f>
        <v>41</v>
      </c>
      <c r="T8" s="820">
        <f>SUM(R8:S8)</f>
        <v>103</v>
      </c>
    </row>
    <row r="9" spans="1:20" ht="34.5" customHeight="1" thickBot="1" x14ac:dyDescent="0.4">
      <c r="B9" s="1392" t="s">
        <v>33</v>
      </c>
      <c r="C9" s="1435">
        <f t="shared" ref="C9:Q9" si="2">C18+C14</f>
        <v>0</v>
      </c>
      <c r="D9" s="1436">
        <v>7</v>
      </c>
      <c r="E9" s="1437">
        <v>7</v>
      </c>
      <c r="F9" s="1435">
        <f t="shared" si="2"/>
        <v>0</v>
      </c>
      <c r="G9" s="1436">
        <v>5</v>
      </c>
      <c r="H9" s="1700">
        <f t="shared" si="2"/>
        <v>5</v>
      </c>
      <c r="I9" s="1435">
        <f t="shared" si="2"/>
        <v>0</v>
      </c>
      <c r="J9" s="1436">
        <v>17</v>
      </c>
      <c r="K9" s="1700">
        <v>17</v>
      </c>
      <c r="L9" s="1435">
        <f t="shared" si="2"/>
        <v>0</v>
      </c>
      <c r="M9" s="1436">
        <f t="shared" si="2"/>
        <v>3</v>
      </c>
      <c r="N9" s="1700">
        <f t="shared" si="2"/>
        <v>3</v>
      </c>
      <c r="O9" s="1435">
        <f t="shared" si="2"/>
        <v>0</v>
      </c>
      <c r="P9" s="1436">
        <f t="shared" si="2"/>
        <v>1</v>
      </c>
      <c r="Q9" s="1437">
        <f t="shared" si="2"/>
        <v>1</v>
      </c>
      <c r="R9" s="1438">
        <f t="shared" si="1"/>
        <v>0</v>
      </c>
      <c r="S9" s="1439">
        <f t="shared" si="1"/>
        <v>33</v>
      </c>
      <c r="T9" s="1440">
        <f>SUM(R9:S9)</f>
        <v>33</v>
      </c>
    </row>
    <row r="10" spans="1:20" ht="34.5" customHeight="1" thickBot="1" x14ac:dyDescent="0.4">
      <c r="B10" s="1390" t="s">
        <v>16</v>
      </c>
      <c r="C10" s="1401">
        <f t="shared" ref="C10:T10" si="3">SUM(C8:C9)</f>
        <v>16</v>
      </c>
      <c r="D10" s="1441">
        <f>SUM(D8:D9)</f>
        <v>12</v>
      </c>
      <c r="E10" s="1441">
        <f>SUM(E8:E9)</f>
        <v>28</v>
      </c>
      <c r="F10" s="1442">
        <f t="shared" si="3"/>
        <v>6</v>
      </c>
      <c r="G10" s="1443">
        <f t="shared" si="3"/>
        <v>13</v>
      </c>
      <c r="H10" s="1444">
        <f t="shared" si="3"/>
        <v>19</v>
      </c>
      <c r="I10" s="1701">
        <f t="shared" si="3"/>
        <v>17</v>
      </c>
      <c r="J10" s="1443">
        <f t="shared" si="3"/>
        <v>27</v>
      </c>
      <c r="K10" s="1445">
        <f t="shared" si="3"/>
        <v>44</v>
      </c>
      <c r="L10" s="1442">
        <f t="shared" si="3"/>
        <v>12</v>
      </c>
      <c r="M10" s="1443">
        <f t="shared" si="3"/>
        <v>15</v>
      </c>
      <c r="N10" s="1444">
        <f t="shared" si="3"/>
        <v>27</v>
      </c>
      <c r="O10" s="1701">
        <f t="shared" si="3"/>
        <v>11</v>
      </c>
      <c r="P10" s="1443">
        <f t="shared" si="3"/>
        <v>7</v>
      </c>
      <c r="Q10" s="1445">
        <f t="shared" si="3"/>
        <v>18</v>
      </c>
      <c r="R10" s="1442">
        <f t="shared" si="3"/>
        <v>62</v>
      </c>
      <c r="S10" s="1443">
        <f t="shared" si="3"/>
        <v>74</v>
      </c>
      <c r="T10" s="1445">
        <f t="shared" si="3"/>
        <v>136</v>
      </c>
    </row>
    <row r="11" spans="1:20" ht="30.75" customHeight="1" thickBot="1" x14ac:dyDescent="0.4">
      <c r="B11" s="1400" t="s">
        <v>23</v>
      </c>
      <c r="C11" s="1701"/>
      <c r="D11" s="1443"/>
      <c r="E11" s="1445"/>
      <c r="F11" s="1401"/>
      <c r="G11" s="1441"/>
      <c r="H11" s="1446"/>
      <c r="I11" s="1401"/>
      <c r="J11" s="1441"/>
      <c r="K11" s="1446"/>
      <c r="L11" s="1447"/>
      <c r="M11" s="1448"/>
      <c r="N11" s="1414"/>
      <c r="O11" s="1401"/>
      <c r="P11" s="1441"/>
      <c r="Q11" s="1446"/>
      <c r="R11" s="1447"/>
      <c r="S11" s="1447"/>
      <c r="T11" s="1449"/>
    </row>
    <row r="12" spans="1:20" ht="30.75" customHeight="1" thickBot="1" x14ac:dyDescent="0.4">
      <c r="B12" s="1450" t="s">
        <v>11</v>
      </c>
      <c r="C12" s="1451"/>
      <c r="D12" s="1452"/>
      <c r="E12" s="1453"/>
      <c r="F12" s="1451"/>
      <c r="G12" s="1452"/>
      <c r="H12" s="1446"/>
      <c r="I12" s="1454"/>
      <c r="J12" s="1452" t="s">
        <v>7</v>
      </c>
      <c r="K12" s="1453"/>
      <c r="L12" s="1451"/>
      <c r="M12" s="1452"/>
      <c r="N12" s="1453"/>
      <c r="O12" s="1401"/>
      <c r="P12" s="1441"/>
      <c r="Q12" s="1453"/>
      <c r="R12" s="1455"/>
      <c r="S12" s="1455"/>
      <c r="T12" s="1402"/>
    </row>
    <row r="13" spans="1:20" ht="25.5" customHeight="1" x14ac:dyDescent="0.35">
      <c r="B13" s="1392" t="s">
        <v>108</v>
      </c>
      <c r="C13" s="1456">
        <v>16</v>
      </c>
      <c r="D13" s="1457">
        <v>5</v>
      </c>
      <c r="E13" s="1458">
        <f>SUM(C13:D13)</f>
        <v>21</v>
      </c>
      <c r="F13" s="1456">
        <v>6</v>
      </c>
      <c r="G13" s="1457">
        <v>8</v>
      </c>
      <c r="H13" s="1458">
        <f>SUM(F13:G13)</f>
        <v>14</v>
      </c>
      <c r="I13" s="1456">
        <v>17</v>
      </c>
      <c r="J13" s="1457">
        <v>10</v>
      </c>
      <c r="K13" s="1458">
        <f>SUM(I13:J13)</f>
        <v>27</v>
      </c>
      <c r="L13" s="1456">
        <v>11</v>
      </c>
      <c r="M13" s="1457">
        <v>12</v>
      </c>
      <c r="N13" s="1458">
        <f>SUM(L13:M13)</f>
        <v>23</v>
      </c>
      <c r="O13" s="1456">
        <v>11</v>
      </c>
      <c r="P13" s="1457">
        <v>6</v>
      </c>
      <c r="Q13" s="1459">
        <f>SUM(O13:P13)</f>
        <v>17</v>
      </c>
      <c r="R13" s="1460">
        <f t="shared" ref="R13:S14" si="4">C13+F13+I13+L13+O13</f>
        <v>61</v>
      </c>
      <c r="S13" s="1461">
        <f t="shared" si="4"/>
        <v>41</v>
      </c>
      <c r="T13" s="1462">
        <f>SUM(R13:S13)</f>
        <v>102</v>
      </c>
    </row>
    <row r="14" spans="1:20" ht="31.5" customHeight="1" thickBot="1" x14ac:dyDescent="0.4">
      <c r="B14" s="1392" t="s">
        <v>33</v>
      </c>
      <c r="C14" s="1463">
        <v>0</v>
      </c>
      <c r="D14" s="1464">
        <v>7</v>
      </c>
      <c r="E14" s="1465">
        <v>7</v>
      </c>
      <c r="F14" s="1463">
        <v>0</v>
      </c>
      <c r="G14" s="1464">
        <v>5</v>
      </c>
      <c r="H14" s="1465">
        <f>SUM(F14:G14)</f>
        <v>5</v>
      </c>
      <c r="I14" s="1463">
        <v>0</v>
      </c>
      <c r="J14" s="1464">
        <v>16</v>
      </c>
      <c r="K14" s="1465">
        <f>SUM(I14:J14)</f>
        <v>16</v>
      </c>
      <c r="L14" s="1463">
        <v>0</v>
      </c>
      <c r="M14" s="1464">
        <v>3</v>
      </c>
      <c r="N14" s="1465">
        <f>SUM(L14:M14)</f>
        <v>3</v>
      </c>
      <c r="O14" s="1463">
        <v>0</v>
      </c>
      <c r="P14" s="1464">
        <v>1</v>
      </c>
      <c r="Q14" s="1458">
        <f>SUM(O14:P14)</f>
        <v>1</v>
      </c>
      <c r="R14" s="1460">
        <f t="shared" si="4"/>
        <v>0</v>
      </c>
      <c r="S14" s="1461">
        <f t="shared" si="4"/>
        <v>32</v>
      </c>
      <c r="T14" s="1462">
        <f>SUM(R14:S14)</f>
        <v>32</v>
      </c>
    </row>
    <row r="15" spans="1:20" ht="24.95" customHeight="1" thickBot="1" x14ac:dyDescent="0.4">
      <c r="B15" s="1466" t="s">
        <v>8</v>
      </c>
      <c r="C15" s="1467">
        <f t="shared" ref="C15:T15" si="5">SUM(C13:C14)</f>
        <v>16</v>
      </c>
      <c r="D15" s="1467">
        <f t="shared" si="5"/>
        <v>12</v>
      </c>
      <c r="E15" s="1467">
        <f t="shared" si="5"/>
        <v>28</v>
      </c>
      <c r="F15" s="1467">
        <f t="shared" si="5"/>
        <v>6</v>
      </c>
      <c r="G15" s="1467">
        <f t="shared" si="5"/>
        <v>13</v>
      </c>
      <c r="H15" s="1467">
        <f t="shared" si="5"/>
        <v>19</v>
      </c>
      <c r="I15" s="1467">
        <f t="shared" si="5"/>
        <v>17</v>
      </c>
      <c r="J15" s="1467">
        <f t="shared" si="5"/>
        <v>26</v>
      </c>
      <c r="K15" s="1467">
        <f t="shared" si="5"/>
        <v>43</v>
      </c>
      <c r="L15" s="1467">
        <f t="shared" si="5"/>
        <v>11</v>
      </c>
      <c r="M15" s="1467">
        <f t="shared" si="5"/>
        <v>15</v>
      </c>
      <c r="N15" s="1467">
        <f t="shared" si="5"/>
        <v>26</v>
      </c>
      <c r="O15" s="1467">
        <f t="shared" si="5"/>
        <v>11</v>
      </c>
      <c r="P15" s="1467">
        <f t="shared" si="5"/>
        <v>7</v>
      </c>
      <c r="Q15" s="1467">
        <f t="shared" si="5"/>
        <v>18</v>
      </c>
      <c r="R15" s="1467">
        <f t="shared" si="5"/>
        <v>61</v>
      </c>
      <c r="S15" s="1467">
        <f t="shared" si="5"/>
        <v>73</v>
      </c>
      <c r="T15" s="1403">
        <f t="shared" si="5"/>
        <v>134</v>
      </c>
    </row>
    <row r="16" spans="1:20" ht="37.5" customHeight="1" x14ac:dyDescent="0.35">
      <c r="B16" s="1468" t="s">
        <v>25</v>
      </c>
      <c r="C16" s="1421"/>
      <c r="D16" s="1469"/>
      <c r="E16" s="1470"/>
      <c r="F16" s="1421"/>
      <c r="G16" s="1469"/>
      <c r="H16" s="1471"/>
      <c r="I16" s="1469"/>
      <c r="J16" s="1469"/>
      <c r="K16" s="1470"/>
      <c r="L16" s="1421"/>
      <c r="M16" s="1469"/>
      <c r="N16" s="1471"/>
      <c r="O16" s="1469"/>
      <c r="P16" s="1469"/>
      <c r="Q16" s="1470"/>
      <c r="R16" s="1421"/>
      <c r="S16" s="1469"/>
      <c r="T16" s="1472"/>
    </row>
    <row r="17" spans="1:20" ht="24.95" customHeight="1" x14ac:dyDescent="0.35">
      <c r="B17" s="1392" t="s">
        <v>108</v>
      </c>
      <c r="C17" s="1456">
        <v>0</v>
      </c>
      <c r="D17" s="1457">
        <v>0</v>
      </c>
      <c r="E17" s="1458">
        <f>SUM(C17:D17)</f>
        <v>0</v>
      </c>
      <c r="F17" s="1456">
        <v>0</v>
      </c>
      <c r="G17" s="1457">
        <v>0</v>
      </c>
      <c r="H17" s="1459">
        <f>SUM(F17:G17)</f>
        <v>0</v>
      </c>
      <c r="I17" s="1473">
        <v>0</v>
      </c>
      <c r="J17" s="1457">
        <v>0</v>
      </c>
      <c r="K17" s="1458">
        <f>SUM(I17:J17)</f>
        <v>0</v>
      </c>
      <c r="L17" s="1456">
        <v>1</v>
      </c>
      <c r="M17" s="1457">
        <v>0</v>
      </c>
      <c r="N17" s="1474">
        <f>SUM(L17:M17)</f>
        <v>1</v>
      </c>
      <c r="O17" s="1475">
        <v>0</v>
      </c>
      <c r="P17" s="1476">
        <v>0</v>
      </c>
      <c r="Q17" s="1458">
        <f>SUM(O17:P17)</f>
        <v>0</v>
      </c>
      <c r="R17" s="1477">
        <f t="shared" ref="R17:S17" si="6">C17+F17+I17+L17+O17</f>
        <v>1</v>
      </c>
      <c r="S17" s="1407">
        <f t="shared" si="6"/>
        <v>0</v>
      </c>
      <c r="T17" s="1478">
        <f>SUM(R17:S17)</f>
        <v>1</v>
      </c>
    </row>
    <row r="18" spans="1:20" ht="27.75" customHeight="1" thickBot="1" x14ac:dyDescent="0.4">
      <c r="B18" s="1392" t="s">
        <v>33</v>
      </c>
      <c r="C18" s="1463">
        <v>0</v>
      </c>
      <c r="D18" s="1464">
        <v>0</v>
      </c>
      <c r="E18" s="1465">
        <f>SUM(C18:D18)</f>
        <v>0</v>
      </c>
      <c r="F18" s="1463">
        <v>0</v>
      </c>
      <c r="G18" s="1464">
        <v>0</v>
      </c>
      <c r="H18" s="1459">
        <f>SUM(F18:G18)</f>
        <v>0</v>
      </c>
      <c r="I18" s="1479">
        <v>0</v>
      </c>
      <c r="J18" s="1464">
        <v>1</v>
      </c>
      <c r="K18" s="1465">
        <f>SUM(I18:J18)</f>
        <v>1</v>
      </c>
      <c r="L18" s="1463">
        <v>0</v>
      </c>
      <c r="M18" s="1464">
        <v>0</v>
      </c>
      <c r="N18" s="1459">
        <f>SUM(L18:M18)</f>
        <v>0</v>
      </c>
      <c r="O18" s="1480">
        <v>0</v>
      </c>
      <c r="P18" s="1481">
        <v>0</v>
      </c>
      <c r="Q18" s="1465">
        <f>SUM(O18:P18)</f>
        <v>0</v>
      </c>
      <c r="R18" s="1460">
        <f>C18+F18+I18+L18+O18</f>
        <v>0</v>
      </c>
      <c r="S18" s="1461">
        <f>D18+G18+J18+M18+P18</f>
        <v>1</v>
      </c>
      <c r="T18" s="1462">
        <f>SUM(R18:S18)</f>
        <v>1</v>
      </c>
    </row>
    <row r="19" spans="1:20" ht="27" customHeight="1" thickBot="1" x14ac:dyDescent="0.4">
      <c r="B19" s="1389" t="s">
        <v>13</v>
      </c>
      <c r="C19" s="1446">
        <f t="shared" ref="C19:T19" si="7">SUM(C17:C18)</f>
        <v>0</v>
      </c>
      <c r="D19" s="1401">
        <f t="shared" si="7"/>
        <v>0</v>
      </c>
      <c r="E19" s="1482">
        <f t="shared" si="7"/>
        <v>0</v>
      </c>
      <c r="F19" s="1401">
        <f t="shared" si="7"/>
        <v>0</v>
      </c>
      <c r="G19" s="1401">
        <f t="shared" si="7"/>
        <v>0</v>
      </c>
      <c r="H19" s="1403">
        <f t="shared" si="7"/>
        <v>0</v>
      </c>
      <c r="I19" s="1427">
        <f t="shared" si="7"/>
        <v>0</v>
      </c>
      <c r="J19" s="1401">
        <f t="shared" si="7"/>
        <v>1</v>
      </c>
      <c r="K19" s="1401">
        <f t="shared" si="7"/>
        <v>1</v>
      </c>
      <c r="L19" s="1401">
        <f t="shared" si="7"/>
        <v>1</v>
      </c>
      <c r="M19" s="1401">
        <f t="shared" si="7"/>
        <v>0</v>
      </c>
      <c r="N19" s="1401">
        <f t="shared" si="7"/>
        <v>1</v>
      </c>
      <c r="O19" s="1401">
        <f t="shared" si="7"/>
        <v>0</v>
      </c>
      <c r="P19" s="1401">
        <f t="shared" si="7"/>
        <v>0</v>
      </c>
      <c r="Q19" s="1482">
        <f t="shared" si="7"/>
        <v>0</v>
      </c>
      <c r="R19" s="1401">
        <f t="shared" si="7"/>
        <v>1</v>
      </c>
      <c r="S19" s="1401">
        <f t="shared" si="7"/>
        <v>1</v>
      </c>
      <c r="T19" s="1403">
        <f t="shared" si="7"/>
        <v>2</v>
      </c>
    </row>
    <row r="20" spans="1:20" ht="30.75" customHeight="1" thickBot="1" x14ac:dyDescent="0.4">
      <c r="B20" s="1702" t="s">
        <v>10</v>
      </c>
      <c r="C20" s="1703">
        <f t="shared" ref="C20:T20" si="8">C15</f>
        <v>16</v>
      </c>
      <c r="D20" s="1703">
        <f t="shared" si="8"/>
        <v>12</v>
      </c>
      <c r="E20" s="1703">
        <f t="shared" si="8"/>
        <v>28</v>
      </c>
      <c r="F20" s="1706">
        <f t="shared" si="8"/>
        <v>6</v>
      </c>
      <c r="G20" s="1704">
        <f t="shared" si="8"/>
        <v>13</v>
      </c>
      <c r="H20" s="1707">
        <f t="shared" si="8"/>
        <v>19</v>
      </c>
      <c r="I20" s="1703">
        <f t="shared" si="8"/>
        <v>17</v>
      </c>
      <c r="J20" s="1704">
        <f t="shared" si="8"/>
        <v>26</v>
      </c>
      <c r="K20" s="1705">
        <f t="shared" si="8"/>
        <v>43</v>
      </c>
      <c r="L20" s="1706">
        <f t="shared" si="8"/>
        <v>11</v>
      </c>
      <c r="M20" s="1704">
        <f t="shared" si="8"/>
        <v>15</v>
      </c>
      <c r="N20" s="1707">
        <f t="shared" si="8"/>
        <v>26</v>
      </c>
      <c r="O20" s="1703">
        <f t="shared" si="8"/>
        <v>11</v>
      </c>
      <c r="P20" s="1704">
        <f t="shared" si="8"/>
        <v>7</v>
      </c>
      <c r="Q20" s="1705">
        <f t="shared" si="8"/>
        <v>18</v>
      </c>
      <c r="R20" s="1706">
        <f t="shared" si="8"/>
        <v>61</v>
      </c>
      <c r="S20" s="1704">
        <f t="shared" si="8"/>
        <v>73</v>
      </c>
      <c r="T20" s="1705">
        <f t="shared" si="8"/>
        <v>134</v>
      </c>
    </row>
    <row r="21" spans="1:20" ht="37.5" customHeight="1" thickBot="1" x14ac:dyDescent="0.4">
      <c r="B21" s="1426" t="s">
        <v>17</v>
      </c>
      <c r="C21" s="1708">
        <f t="shared" ref="C21:T21" si="9">C19</f>
        <v>0</v>
      </c>
      <c r="D21" s="1709">
        <f t="shared" si="9"/>
        <v>0</v>
      </c>
      <c r="E21" s="1710">
        <f t="shared" si="9"/>
        <v>0</v>
      </c>
      <c r="F21" s="1711">
        <f t="shared" si="9"/>
        <v>0</v>
      </c>
      <c r="G21" s="1709">
        <f t="shared" si="9"/>
        <v>0</v>
      </c>
      <c r="H21" s="1712">
        <f t="shared" si="9"/>
        <v>0</v>
      </c>
      <c r="I21" s="1708">
        <f t="shared" si="9"/>
        <v>0</v>
      </c>
      <c r="J21" s="1709">
        <f t="shared" si="9"/>
        <v>1</v>
      </c>
      <c r="K21" s="1710">
        <f t="shared" si="9"/>
        <v>1</v>
      </c>
      <c r="L21" s="1711">
        <f t="shared" si="9"/>
        <v>1</v>
      </c>
      <c r="M21" s="1709">
        <f t="shared" si="9"/>
        <v>0</v>
      </c>
      <c r="N21" s="1712">
        <f t="shared" si="9"/>
        <v>1</v>
      </c>
      <c r="O21" s="1708">
        <f t="shared" si="9"/>
        <v>0</v>
      </c>
      <c r="P21" s="1709">
        <f t="shared" si="9"/>
        <v>0</v>
      </c>
      <c r="Q21" s="1710">
        <f t="shared" si="9"/>
        <v>0</v>
      </c>
      <c r="R21" s="1711">
        <f t="shared" si="9"/>
        <v>1</v>
      </c>
      <c r="S21" s="1709">
        <f t="shared" si="9"/>
        <v>1</v>
      </c>
      <c r="T21" s="1710">
        <f t="shared" si="9"/>
        <v>2</v>
      </c>
    </row>
    <row r="22" spans="1:20" ht="36" customHeight="1" thickBot="1" x14ac:dyDescent="0.4">
      <c r="B22" s="1429" t="s">
        <v>18</v>
      </c>
      <c r="C22" s="1713">
        <f t="shared" ref="C22:T22" si="10">SUM(C20:C21)</f>
        <v>16</v>
      </c>
      <c r="D22" s="1484">
        <f t="shared" si="10"/>
        <v>12</v>
      </c>
      <c r="E22" s="1485">
        <f t="shared" si="10"/>
        <v>28</v>
      </c>
      <c r="F22" s="1486">
        <f t="shared" si="10"/>
        <v>6</v>
      </c>
      <c r="G22" s="1484">
        <f t="shared" si="10"/>
        <v>13</v>
      </c>
      <c r="H22" s="1487">
        <f t="shared" si="10"/>
        <v>19</v>
      </c>
      <c r="I22" s="1713">
        <f t="shared" si="10"/>
        <v>17</v>
      </c>
      <c r="J22" s="1484">
        <f t="shared" si="10"/>
        <v>27</v>
      </c>
      <c r="K22" s="1485">
        <f t="shared" si="10"/>
        <v>44</v>
      </c>
      <c r="L22" s="1486">
        <f t="shared" si="10"/>
        <v>12</v>
      </c>
      <c r="M22" s="1484">
        <f t="shared" si="10"/>
        <v>15</v>
      </c>
      <c r="N22" s="1487">
        <f t="shared" si="10"/>
        <v>27</v>
      </c>
      <c r="O22" s="1713">
        <f t="shared" si="10"/>
        <v>11</v>
      </c>
      <c r="P22" s="1484">
        <f t="shared" si="10"/>
        <v>7</v>
      </c>
      <c r="Q22" s="1485">
        <f t="shared" si="10"/>
        <v>18</v>
      </c>
      <c r="R22" s="1486">
        <f t="shared" si="10"/>
        <v>62</v>
      </c>
      <c r="S22" s="1484">
        <f t="shared" si="10"/>
        <v>74</v>
      </c>
      <c r="T22" s="1485">
        <f t="shared" si="10"/>
        <v>136</v>
      </c>
    </row>
    <row r="23" spans="1:20" ht="25.5" x14ac:dyDescent="0.35">
      <c r="B23" s="496"/>
      <c r="C23" s="497"/>
      <c r="D23" s="497"/>
      <c r="E23" s="497"/>
      <c r="F23" s="497"/>
      <c r="G23" s="497"/>
      <c r="H23" s="497"/>
      <c r="I23" s="497"/>
      <c r="J23" s="497"/>
      <c r="K23" s="497"/>
      <c r="L23" s="497"/>
      <c r="M23" s="497"/>
      <c r="N23" s="497"/>
      <c r="O23" s="497"/>
      <c r="P23" s="497"/>
      <c r="Q23" s="497"/>
      <c r="R23" s="497"/>
      <c r="S23" s="497"/>
      <c r="T23" s="497"/>
    </row>
    <row r="24" spans="1:20" ht="25.5" customHeight="1" x14ac:dyDescent="0.35">
      <c r="A24" s="4146"/>
      <c r="B24" s="4146"/>
      <c r="C24" s="4146"/>
      <c r="D24" s="4146"/>
      <c r="E24" s="4146"/>
      <c r="F24" s="4146"/>
      <c r="G24" s="4146"/>
      <c r="H24" s="4146"/>
      <c r="I24" s="4146"/>
      <c r="J24" s="4146"/>
      <c r="K24" s="4146"/>
      <c r="L24" s="4146"/>
      <c r="M24" s="4146"/>
      <c r="N24" s="4146"/>
      <c r="O24" s="4146"/>
      <c r="P24" s="4146"/>
      <c r="Q24" s="497"/>
      <c r="R24" s="497"/>
      <c r="S24" s="497"/>
      <c r="T24" s="497"/>
    </row>
    <row r="25" spans="1:20" ht="25.5" x14ac:dyDescent="0.35">
      <c r="B25" s="4149"/>
      <c r="C25" s="4149"/>
      <c r="D25" s="4149"/>
      <c r="E25" s="4149"/>
      <c r="F25" s="4149"/>
      <c r="G25" s="4149"/>
      <c r="H25" s="4149"/>
      <c r="I25" s="4149"/>
      <c r="J25" s="4149"/>
      <c r="K25" s="4149"/>
      <c r="L25" s="4149"/>
      <c r="M25" s="4149"/>
      <c r="N25" s="4149"/>
      <c r="O25" s="4149"/>
      <c r="P25" s="4149"/>
      <c r="Q25" s="4149"/>
      <c r="R25" s="4149"/>
      <c r="S25" s="4149"/>
      <c r="T25" s="4149"/>
    </row>
    <row r="26" spans="1:20" ht="25.5" x14ac:dyDescent="0.35">
      <c r="B26" s="496"/>
      <c r="C26" s="497"/>
      <c r="D26" s="497"/>
      <c r="E26" s="497"/>
      <c r="F26" s="497"/>
      <c r="G26" s="497"/>
      <c r="H26" s="497"/>
      <c r="I26" s="497"/>
      <c r="J26" s="497"/>
      <c r="K26" s="497"/>
      <c r="L26" s="497"/>
      <c r="M26" s="497"/>
      <c r="N26" s="497"/>
      <c r="O26" s="497"/>
      <c r="P26" s="497"/>
      <c r="Q26" s="497"/>
      <c r="R26" s="497"/>
      <c r="S26" s="497"/>
      <c r="T26" s="497"/>
    </row>
    <row r="27" spans="1:20" ht="25.5" x14ac:dyDescent="0.35"/>
    <row r="28" spans="1:20" ht="25.5" x14ac:dyDescent="0.35">
      <c r="C28" s="497"/>
      <c r="D28" s="497"/>
      <c r="E28" s="497"/>
      <c r="F28" s="497"/>
      <c r="G28" s="497"/>
      <c r="H28" s="497"/>
      <c r="I28" s="497"/>
      <c r="J28" s="497"/>
      <c r="K28" s="497"/>
      <c r="L28" s="497"/>
      <c r="M28" s="497"/>
      <c r="N28" s="497"/>
      <c r="O28" s="497"/>
      <c r="P28" s="497"/>
      <c r="Q28" s="497"/>
      <c r="R28" s="497"/>
      <c r="S28" s="497"/>
      <c r="T28" s="497"/>
    </row>
    <row r="29" spans="1:20" ht="25.5" x14ac:dyDescent="0.35"/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O25" sqref="O25"/>
    </sheetView>
  </sheetViews>
  <sheetFormatPr defaultColWidth="9.140625" defaultRowHeight="15" customHeight="1" x14ac:dyDescent="0.35"/>
  <cols>
    <col min="1" max="1" width="93" style="430" customWidth="1"/>
    <col min="2" max="2" width="16.140625" style="508" customWidth="1"/>
    <col min="3" max="3" width="12.140625" style="508" customWidth="1"/>
    <col min="4" max="4" width="11" style="508" customWidth="1"/>
    <col min="5" max="5" width="14.42578125" style="508" customWidth="1"/>
    <col min="6" max="6" width="11.85546875" style="508" customWidth="1"/>
    <col min="7" max="7" width="9.42578125" style="508" customWidth="1"/>
    <col min="8" max="8" width="14.28515625" style="508" customWidth="1"/>
    <col min="9" max="9" width="13.140625" style="508" customWidth="1"/>
    <col min="10" max="10" width="10.7109375" style="508" customWidth="1"/>
    <col min="11" max="12" width="10.7109375" style="430" customWidth="1"/>
    <col min="13" max="13" width="9.140625" style="430"/>
    <col min="14" max="14" width="12.85546875" style="430" customWidth="1"/>
    <col min="15" max="15" width="23.42578125" style="430" customWidth="1"/>
    <col min="16" max="17" width="9.140625" style="430"/>
    <col min="18" max="18" width="10.42578125" style="430" bestFit="1" customWidth="1"/>
    <col min="19" max="19" width="11.28515625" style="430" customWidth="1"/>
    <col min="20" max="16384" width="9.140625" style="430"/>
  </cols>
  <sheetData>
    <row r="1" spans="1:13" ht="24.75" customHeight="1" x14ac:dyDescent="0.35">
      <c r="A1" s="4145" t="s">
        <v>105</v>
      </c>
      <c r="B1" s="4145"/>
      <c r="C1" s="4145"/>
      <c r="D1" s="4145"/>
      <c r="E1" s="4145"/>
      <c r="F1" s="4145"/>
      <c r="G1" s="4145"/>
      <c r="H1" s="4145"/>
      <c r="I1" s="4145"/>
      <c r="J1" s="4145"/>
      <c r="K1" s="4145"/>
      <c r="L1" s="4145"/>
      <c r="M1" s="4145"/>
    </row>
    <row r="2" spans="1:13" ht="24.75" customHeight="1" thickBot="1" x14ac:dyDescent="0.4">
      <c r="A2" s="4145" t="s">
        <v>365</v>
      </c>
      <c r="B2" s="4145"/>
      <c r="C2" s="4145"/>
      <c r="D2" s="4145"/>
      <c r="E2" s="4145"/>
      <c r="F2" s="4145"/>
      <c r="G2" s="4145"/>
      <c r="H2" s="4145"/>
      <c r="I2" s="4145"/>
      <c r="J2" s="4145"/>
      <c r="K2" s="1569"/>
      <c r="L2" s="1569"/>
    </row>
    <row r="3" spans="1:13" ht="33" customHeight="1" thickBot="1" x14ac:dyDescent="0.4">
      <c r="A3" s="4150" t="s">
        <v>9</v>
      </c>
      <c r="B3" s="4159" t="s">
        <v>19</v>
      </c>
      <c r="C3" s="4160"/>
      <c r="D3" s="4161"/>
      <c r="E3" s="4159" t="s">
        <v>20</v>
      </c>
      <c r="F3" s="4160"/>
      <c r="G3" s="4161"/>
      <c r="H3" s="4154" t="s">
        <v>21</v>
      </c>
      <c r="I3" s="3721"/>
      <c r="J3" s="4155"/>
      <c r="K3" s="492"/>
      <c r="L3" s="492"/>
    </row>
    <row r="4" spans="1:13" ht="33" customHeight="1" thickBot="1" x14ac:dyDescent="0.4">
      <c r="A4" s="3836"/>
      <c r="B4" s="4156" t="s">
        <v>5</v>
      </c>
      <c r="C4" s="4157"/>
      <c r="D4" s="4158"/>
      <c r="E4" s="4156" t="s">
        <v>5</v>
      </c>
      <c r="F4" s="4157"/>
      <c r="G4" s="4158"/>
      <c r="H4" s="3722"/>
      <c r="I4" s="3723"/>
      <c r="J4" s="3724"/>
      <c r="K4" s="492"/>
      <c r="L4" s="492"/>
    </row>
    <row r="5" spans="1:13" ht="99.75" customHeight="1" thickBot="1" x14ac:dyDescent="0.4">
      <c r="A5" s="3708"/>
      <c r="B5" s="907" t="s">
        <v>26</v>
      </c>
      <c r="C5" s="908" t="s">
        <v>27</v>
      </c>
      <c r="D5" s="909" t="s">
        <v>4</v>
      </c>
      <c r="E5" s="907" t="s">
        <v>26</v>
      </c>
      <c r="F5" s="908" t="s">
        <v>27</v>
      </c>
      <c r="G5" s="909" t="s">
        <v>4</v>
      </c>
      <c r="H5" s="907" t="s">
        <v>26</v>
      </c>
      <c r="I5" s="908" t="s">
        <v>27</v>
      </c>
      <c r="J5" s="909" t="s">
        <v>4</v>
      </c>
      <c r="K5" s="492"/>
      <c r="L5" s="492"/>
    </row>
    <row r="6" spans="1:13" ht="36.75" customHeight="1" thickBot="1" x14ac:dyDescent="0.4">
      <c r="A6" s="1488" t="s">
        <v>22</v>
      </c>
      <c r="B6" s="1419"/>
      <c r="C6" s="1489"/>
      <c r="D6" s="1490"/>
      <c r="E6" s="1419"/>
      <c r="F6" s="1489"/>
      <c r="G6" s="1491"/>
      <c r="H6" s="1492"/>
      <c r="I6" s="1493"/>
      <c r="J6" s="1494"/>
      <c r="K6" s="492"/>
      <c r="L6" s="492"/>
    </row>
    <row r="7" spans="1:13" ht="29.25" customHeight="1" x14ac:dyDescent="0.35">
      <c r="A7" s="1495" t="s">
        <v>248</v>
      </c>
      <c r="B7" s="812">
        <f>B15+B22</f>
        <v>16</v>
      </c>
      <c r="C7" s="813">
        <f t="shared" ref="C7:G7" si="0">C22+C15</f>
        <v>0</v>
      </c>
      <c r="D7" s="1496">
        <f>D15+D22</f>
        <v>16</v>
      </c>
      <c r="E7" s="812">
        <f>E22+E15</f>
        <v>10</v>
      </c>
      <c r="F7" s="813">
        <f t="shared" si="0"/>
        <v>0</v>
      </c>
      <c r="G7" s="1496">
        <f t="shared" si="0"/>
        <v>10</v>
      </c>
      <c r="H7" s="1497">
        <f t="shared" ref="H7:J11" si="1">B7+E7</f>
        <v>26</v>
      </c>
      <c r="I7" s="1497">
        <f t="shared" si="1"/>
        <v>0</v>
      </c>
      <c r="J7" s="1498">
        <f t="shared" si="1"/>
        <v>26</v>
      </c>
      <c r="K7" s="492"/>
      <c r="L7" s="492"/>
    </row>
    <row r="8" spans="1:13" ht="27.75" customHeight="1" x14ac:dyDescent="0.35">
      <c r="A8" s="662" t="s">
        <v>249</v>
      </c>
      <c r="B8" s="812">
        <f t="shared" ref="B8:G11" si="2">B23+B16</f>
        <v>11</v>
      </c>
      <c r="C8" s="813">
        <f t="shared" si="2"/>
        <v>0</v>
      </c>
      <c r="D8" s="1496">
        <f t="shared" si="2"/>
        <v>11</v>
      </c>
      <c r="E8" s="812">
        <f t="shared" si="2"/>
        <v>9</v>
      </c>
      <c r="F8" s="813">
        <f t="shared" si="2"/>
        <v>0</v>
      </c>
      <c r="G8" s="1496">
        <f t="shared" si="2"/>
        <v>9</v>
      </c>
      <c r="H8" s="1499">
        <f t="shared" si="1"/>
        <v>20</v>
      </c>
      <c r="I8" s="1499">
        <f t="shared" si="1"/>
        <v>0</v>
      </c>
      <c r="J8" s="1498">
        <f t="shared" si="1"/>
        <v>20</v>
      </c>
      <c r="K8" s="492"/>
      <c r="L8" s="492"/>
    </row>
    <row r="9" spans="1:13" ht="27.75" customHeight="1" x14ac:dyDescent="0.35">
      <c r="A9" s="1500" t="s">
        <v>250</v>
      </c>
      <c r="B9" s="812">
        <f t="shared" si="2"/>
        <v>30</v>
      </c>
      <c r="C9" s="813">
        <f t="shared" si="2"/>
        <v>1</v>
      </c>
      <c r="D9" s="1496">
        <f t="shared" si="2"/>
        <v>31</v>
      </c>
      <c r="E9" s="812">
        <f t="shared" si="2"/>
        <v>25</v>
      </c>
      <c r="F9" s="813">
        <f t="shared" si="2"/>
        <v>1</v>
      </c>
      <c r="G9" s="1496">
        <f t="shared" si="2"/>
        <v>26</v>
      </c>
      <c r="H9" s="1499">
        <f t="shared" si="1"/>
        <v>55</v>
      </c>
      <c r="I9" s="1499">
        <f t="shared" si="1"/>
        <v>2</v>
      </c>
      <c r="J9" s="1498">
        <f t="shared" si="1"/>
        <v>57</v>
      </c>
      <c r="K9" s="492"/>
      <c r="L9" s="492"/>
    </row>
    <row r="10" spans="1:13" ht="30.75" customHeight="1" x14ac:dyDescent="0.35">
      <c r="A10" s="1501" t="s">
        <v>38</v>
      </c>
      <c r="B10" s="812">
        <f t="shared" si="2"/>
        <v>11</v>
      </c>
      <c r="C10" s="813">
        <f t="shared" si="2"/>
        <v>0</v>
      </c>
      <c r="D10" s="1496">
        <f t="shared" si="2"/>
        <v>11</v>
      </c>
      <c r="E10" s="812">
        <f t="shared" si="2"/>
        <v>8</v>
      </c>
      <c r="F10" s="813">
        <f t="shared" si="2"/>
        <v>1</v>
      </c>
      <c r="G10" s="1496">
        <f t="shared" si="2"/>
        <v>9</v>
      </c>
      <c r="H10" s="1499">
        <f t="shared" si="1"/>
        <v>19</v>
      </c>
      <c r="I10" s="1499">
        <f t="shared" si="1"/>
        <v>1</v>
      </c>
      <c r="J10" s="1498">
        <f t="shared" si="1"/>
        <v>20</v>
      </c>
      <c r="K10" s="492"/>
      <c r="L10" s="492"/>
    </row>
    <row r="11" spans="1:13" ht="32.25" customHeight="1" thickBot="1" x14ac:dyDescent="0.4">
      <c r="A11" s="1714" t="s">
        <v>251</v>
      </c>
      <c r="B11" s="812">
        <f t="shared" si="2"/>
        <v>7</v>
      </c>
      <c r="C11" s="813">
        <f t="shared" si="2"/>
        <v>0</v>
      </c>
      <c r="D11" s="1496">
        <f t="shared" si="2"/>
        <v>7</v>
      </c>
      <c r="E11" s="812">
        <f t="shared" si="2"/>
        <v>8</v>
      </c>
      <c r="F11" s="813">
        <f t="shared" si="2"/>
        <v>0</v>
      </c>
      <c r="G11" s="1496">
        <f t="shared" si="2"/>
        <v>8</v>
      </c>
      <c r="H11" s="1499">
        <f t="shared" si="1"/>
        <v>15</v>
      </c>
      <c r="I11" s="1499">
        <f t="shared" si="1"/>
        <v>0</v>
      </c>
      <c r="J11" s="1498">
        <f t="shared" si="1"/>
        <v>15</v>
      </c>
      <c r="K11" s="492"/>
      <c r="L11" s="492"/>
    </row>
    <row r="12" spans="1:13" ht="36.75" customHeight="1" thickBot="1" x14ac:dyDescent="0.4">
      <c r="A12" s="1400" t="s">
        <v>12</v>
      </c>
      <c r="B12" s="1401">
        <f t="shared" ref="B12:G12" si="3">SUM(B6:B11)</f>
        <v>75</v>
      </c>
      <c r="C12" s="1401">
        <f t="shared" si="3"/>
        <v>1</v>
      </c>
      <c r="D12" s="1401">
        <f t="shared" si="3"/>
        <v>76</v>
      </c>
      <c r="E12" s="1401">
        <f t="shared" si="3"/>
        <v>60</v>
      </c>
      <c r="F12" s="1401">
        <f t="shared" si="3"/>
        <v>2</v>
      </c>
      <c r="G12" s="1401">
        <f t="shared" si="3"/>
        <v>62</v>
      </c>
      <c r="H12" s="1401">
        <f>SUM(H7:H11)</f>
        <v>135</v>
      </c>
      <c r="I12" s="1401">
        <f>SUM(I7:I11)</f>
        <v>3</v>
      </c>
      <c r="J12" s="1403">
        <f>SUM(J7:J11)</f>
        <v>138</v>
      </c>
      <c r="K12" s="492"/>
      <c r="L12" s="492"/>
      <c r="M12" s="492"/>
    </row>
    <row r="13" spans="1:13" ht="27" customHeight="1" thickBot="1" x14ac:dyDescent="0.4">
      <c r="A13" s="1400" t="s">
        <v>23</v>
      </c>
      <c r="B13" s="1467"/>
      <c r="C13" s="1447"/>
      <c r="D13" s="1502"/>
      <c r="E13" s="1467"/>
      <c r="F13" s="1447"/>
      <c r="G13" s="1502"/>
      <c r="H13" s="1503"/>
      <c r="I13" s="1447"/>
      <c r="J13" s="1449"/>
      <c r="K13" s="492"/>
      <c r="L13" s="492"/>
    </row>
    <row r="14" spans="1:13" ht="31.5" customHeight="1" thickBot="1" x14ac:dyDescent="0.4">
      <c r="A14" s="1409" t="s">
        <v>11</v>
      </c>
      <c r="B14" s="1467"/>
      <c r="C14" s="1448"/>
      <c r="D14" s="1414"/>
      <c r="E14" s="1467"/>
      <c r="F14" s="1448"/>
      <c r="G14" s="1414"/>
      <c r="H14" s="1503"/>
      <c r="I14" s="1411"/>
      <c r="J14" s="1504"/>
      <c r="K14" s="494"/>
      <c r="L14" s="494"/>
    </row>
    <row r="15" spans="1:13" ht="24.95" customHeight="1" x14ac:dyDescent="0.35">
      <c r="A15" s="1495" t="s">
        <v>248</v>
      </c>
      <c r="B15" s="1505">
        <v>15</v>
      </c>
      <c r="C15" s="1505">
        <v>0</v>
      </c>
      <c r="D15" s="1506">
        <f>SUM(B15:C15)</f>
        <v>15</v>
      </c>
      <c r="E15" s="1505">
        <v>9</v>
      </c>
      <c r="F15" s="1505">
        <v>0</v>
      </c>
      <c r="G15" s="1506">
        <f>SUM(E15:F15)</f>
        <v>9</v>
      </c>
      <c r="H15" s="1507">
        <f t="shared" ref="H15:J19" si="4">B15+E15</f>
        <v>24</v>
      </c>
      <c r="I15" s="1507">
        <f t="shared" si="4"/>
        <v>0</v>
      </c>
      <c r="J15" s="1508">
        <f t="shared" si="4"/>
        <v>24</v>
      </c>
      <c r="K15" s="496"/>
      <c r="L15" s="496"/>
    </row>
    <row r="16" spans="1:13" ht="24.95" customHeight="1" x14ac:dyDescent="0.35">
      <c r="A16" s="662" t="s">
        <v>249</v>
      </c>
      <c r="B16" s="1509">
        <v>11</v>
      </c>
      <c r="C16" s="1509">
        <v>0</v>
      </c>
      <c r="D16" s="1465">
        <f>SUM(B16:C16)</f>
        <v>11</v>
      </c>
      <c r="E16" s="1509">
        <v>9</v>
      </c>
      <c r="F16" s="1509">
        <v>0</v>
      </c>
      <c r="G16" s="1465">
        <f>SUM(E16:F16)</f>
        <v>9</v>
      </c>
      <c r="H16" s="1499">
        <f t="shared" si="4"/>
        <v>20</v>
      </c>
      <c r="I16" s="1499">
        <f t="shared" si="4"/>
        <v>0</v>
      </c>
      <c r="J16" s="1498">
        <f t="shared" si="4"/>
        <v>20</v>
      </c>
      <c r="K16" s="496"/>
      <c r="L16" s="496"/>
    </row>
    <row r="17" spans="1:12" ht="24.95" customHeight="1" x14ac:dyDescent="0.35">
      <c r="A17" s="1500" t="s">
        <v>250</v>
      </c>
      <c r="B17" s="1509">
        <v>29</v>
      </c>
      <c r="C17" s="1509">
        <v>1</v>
      </c>
      <c r="D17" s="1465">
        <f>SUM(B17:C17)</f>
        <v>30</v>
      </c>
      <c r="E17" s="1509">
        <v>25</v>
      </c>
      <c r="F17" s="1509">
        <v>1</v>
      </c>
      <c r="G17" s="1465">
        <f>SUM(E17:F17)</f>
        <v>26</v>
      </c>
      <c r="H17" s="1499">
        <f t="shared" si="4"/>
        <v>54</v>
      </c>
      <c r="I17" s="1499">
        <f t="shared" si="4"/>
        <v>2</v>
      </c>
      <c r="J17" s="1498">
        <f t="shared" si="4"/>
        <v>56</v>
      </c>
      <c r="K17" s="496"/>
      <c r="L17" s="496"/>
    </row>
    <row r="18" spans="1:12" ht="29.25" customHeight="1" x14ac:dyDescent="0.35">
      <c r="A18" s="1501" t="s">
        <v>38</v>
      </c>
      <c r="B18" s="1509">
        <v>11</v>
      </c>
      <c r="C18" s="1509">
        <v>0</v>
      </c>
      <c r="D18" s="1465">
        <f>SUM(B18:C18)</f>
        <v>11</v>
      </c>
      <c r="E18" s="1510">
        <v>7</v>
      </c>
      <c r="F18" s="1510">
        <v>1</v>
      </c>
      <c r="G18" s="1511">
        <f>SUM(E18:F18)</f>
        <v>8</v>
      </c>
      <c r="H18" s="1499">
        <f t="shared" si="4"/>
        <v>18</v>
      </c>
      <c r="I18" s="1499">
        <f t="shared" si="4"/>
        <v>1</v>
      </c>
      <c r="J18" s="1498">
        <f t="shared" si="4"/>
        <v>19</v>
      </c>
      <c r="K18" s="496"/>
      <c r="L18" s="496"/>
    </row>
    <row r="19" spans="1:12" ht="43.5" customHeight="1" thickBot="1" x14ac:dyDescent="0.4">
      <c r="A19" s="1714" t="s">
        <v>251</v>
      </c>
      <c r="B19" s="1512">
        <v>7</v>
      </c>
      <c r="C19" s="1513">
        <v>0</v>
      </c>
      <c r="D19" s="1514">
        <f>SUM(B19:C19)</f>
        <v>7</v>
      </c>
      <c r="E19" s="1512">
        <v>8</v>
      </c>
      <c r="F19" s="1513">
        <v>0</v>
      </c>
      <c r="G19" s="1514">
        <f>SUM(E19:F19)</f>
        <v>8</v>
      </c>
      <c r="H19" s="1499">
        <f t="shared" si="4"/>
        <v>15</v>
      </c>
      <c r="I19" s="1499">
        <f t="shared" si="4"/>
        <v>0</v>
      </c>
      <c r="J19" s="1498">
        <f t="shared" si="4"/>
        <v>15</v>
      </c>
      <c r="K19" s="504"/>
      <c r="L19" s="504"/>
    </row>
    <row r="20" spans="1:12" ht="24.95" customHeight="1" thickBot="1" x14ac:dyDescent="0.4">
      <c r="A20" s="1389" t="s">
        <v>8</v>
      </c>
      <c r="B20" s="1419">
        <f t="shared" ref="B20:J20" si="5">SUM(B15:B19)</f>
        <v>73</v>
      </c>
      <c r="C20" s="1419">
        <f t="shared" si="5"/>
        <v>1</v>
      </c>
      <c r="D20" s="1419">
        <f t="shared" si="5"/>
        <v>74</v>
      </c>
      <c r="E20" s="1419">
        <f t="shared" si="5"/>
        <v>58</v>
      </c>
      <c r="F20" s="1419">
        <f t="shared" si="5"/>
        <v>2</v>
      </c>
      <c r="G20" s="1425">
        <f t="shared" si="5"/>
        <v>60</v>
      </c>
      <c r="H20" s="1419">
        <f t="shared" si="5"/>
        <v>131</v>
      </c>
      <c r="I20" s="1419">
        <f t="shared" si="5"/>
        <v>3</v>
      </c>
      <c r="J20" s="1425">
        <f t="shared" si="5"/>
        <v>134</v>
      </c>
      <c r="K20" s="504"/>
      <c r="L20" s="504"/>
    </row>
    <row r="21" spans="1:12" ht="24.95" customHeight="1" thickBot="1" x14ac:dyDescent="0.4">
      <c r="A21" s="1468" t="s">
        <v>25</v>
      </c>
      <c r="B21" s="1451"/>
      <c r="C21" s="1454"/>
      <c r="D21" s="1515"/>
      <c r="E21" s="1451"/>
      <c r="F21" s="1454"/>
      <c r="G21" s="1516"/>
      <c r="H21" s="1517"/>
      <c r="I21" s="1518"/>
      <c r="J21" s="1519"/>
      <c r="K21" s="496"/>
      <c r="L21" s="496"/>
    </row>
    <row r="22" spans="1:12" ht="24.95" customHeight="1" x14ac:dyDescent="0.35">
      <c r="A22" s="1495" t="s">
        <v>248</v>
      </c>
      <c r="B22" s="1520">
        <v>1</v>
      </c>
      <c r="C22" s="1521">
        <v>0</v>
      </c>
      <c r="D22" s="827">
        <f>SUM(B22:C22)</f>
        <v>1</v>
      </c>
      <c r="E22" s="1522">
        <v>1</v>
      </c>
      <c r="F22" s="1523">
        <v>0</v>
      </c>
      <c r="G22" s="827">
        <f>SUM(E22:F22)</f>
        <v>1</v>
      </c>
      <c r="H22" s="1507">
        <f t="shared" ref="H22:J26" si="6">B22+E22</f>
        <v>2</v>
      </c>
      <c r="I22" s="1524">
        <f t="shared" si="6"/>
        <v>0</v>
      </c>
      <c r="J22" s="1508">
        <f t="shared" si="6"/>
        <v>2</v>
      </c>
      <c r="K22" s="496"/>
      <c r="L22" s="496"/>
    </row>
    <row r="23" spans="1:12" ht="33" customHeight="1" x14ac:dyDescent="0.35">
      <c r="A23" s="662" t="s">
        <v>249</v>
      </c>
      <c r="B23" s="1415">
        <v>0</v>
      </c>
      <c r="C23" s="1416">
        <v>0</v>
      </c>
      <c r="D23" s="1465">
        <f>SUM(B23:C23)</f>
        <v>0</v>
      </c>
      <c r="E23" s="1509">
        <v>0</v>
      </c>
      <c r="F23" s="1525">
        <v>0</v>
      </c>
      <c r="G23" s="1465">
        <f>SUM(E23:F23)</f>
        <v>0</v>
      </c>
      <c r="H23" s="1526">
        <f t="shared" si="6"/>
        <v>0</v>
      </c>
      <c r="I23" s="1527">
        <f t="shared" si="6"/>
        <v>0</v>
      </c>
      <c r="J23" s="1528">
        <f t="shared" si="6"/>
        <v>0</v>
      </c>
      <c r="K23" s="496"/>
      <c r="L23" s="496"/>
    </row>
    <row r="24" spans="1:12" ht="24.95" customHeight="1" x14ac:dyDescent="0.35">
      <c r="A24" s="1500" t="s">
        <v>250</v>
      </c>
      <c r="B24" s="1415">
        <v>1</v>
      </c>
      <c r="C24" s="1416">
        <v>0</v>
      </c>
      <c r="D24" s="1465">
        <f>SUM(B24:C24)</f>
        <v>1</v>
      </c>
      <c r="E24" s="1509">
        <v>0</v>
      </c>
      <c r="F24" s="1525">
        <v>0</v>
      </c>
      <c r="G24" s="1465">
        <f>SUM(E24:F24)</f>
        <v>0</v>
      </c>
      <c r="H24" s="1526">
        <f t="shared" si="6"/>
        <v>1</v>
      </c>
      <c r="I24" s="1527">
        <f t="shared" si="6"/>
        <v>0</v>
      </c>
      <c r="J24" s="1528">
        <f t="shared" si="6"/>
        <v>1</v>
      </c>
      <c r="K24" s="504"/>
      <c r="L24" s="504"/>
    </row>
    <row r="25" spans="1:12" ht="32.25" customHeight="1" x14ac:dyDescent="0.35">
      <c r="A25" s="1501" t="s">
        <v>38</v>
      </c>
      <c r="B25" s="1415">
        <v>0</v>
      </c>
      <c r="C25" s="1416">
        <v>0</v>
      </c>
      <c r="D25" s="1465">
        <f>SUM(B25:C25)</f>
        <v>0</v>
      </c>
      <c r="E25" s="1509">
        <v>1</v>
      </c>
      <c r="F25" s="1525">
        <v>0</v>
      </c>
      <c r="G25" s="1465">
        <f>SUM(E25:F25)</f>
        <v>1</v>
      </c>
      <c r="H25" s="1526">
        <f t="shared" si="6"/>
        <v>1</v>
      </c>
      <c r="I25" s="1527">
        <f t="shared" si="6"/>
        <v>0</v>
      </c>
      <c r="J25" s="1528">
        <f t="shared" si="6"/>
        <v>1</v>
      </c>
      <c r="K25" s="505"/>
      <c r="L25" s="505"/>
    </row>
    <row r="26" spans="1:12" ht="29.25" customHeight="1" thickBot="1" x14ac:dyDescent="0.4">
      <c r="A26" s="1714" t="s">
        <v>251</v>
      </c>
      <c r="B26" s="1415">
        <v>0</v>
      </c>
      <c r="C26" s="1416">
        <v>0</v>
      </c>
      <c r="D26" s="1465">
        <f>SUM(B26:C26)</f>
        <v>0</v>
      </c>
      <c r="E26" s="1509">
        <v>0</v>
      </c>
      <c r="F26" s="1525">
        <v>0</v>
      </c>
      <c r="G26" s="1465">
        <f>SUM(E26:F26)</f>
        <v>0</v>
      </c>
      <c r="H26" s="1529">
        <f t="shared" si="6"/>
        <v>0</v>
      </c>
      <c r="I26" s="1530">
        <f t="shared" si="6"/>
        <v>0</v>
      </c>
      <c r="J26" s="1531">
        <f t="shared" si="6"/>
        <v>0</v>
      </c>
      <c r="K26" s="504"/>
      <c r="L26" s="504"/>
    </row>
    <row r="27" spans="1:12" ht="36.75" customHeight="1" thickBot="1" x14ac:dyDescent="0.4">
      <c r="A27" s="1389" t="s">
        <v>13</v>
      </c>
      <c r="B27" s="1424">
        <f t="shared" ref="B27:J27" si="7">SUM(B22:B26)</f>
        <v>2</v>
      </c>
      <c r="C27" s="1424">
        <f t="shared" si="7"/>
        <v>0</v>
      </c>
      <c r="D27" s="1424">
        <f t="shared" si="7"/>
        <v>2</v>
      </c>
      <c r="E27" s="1424">
        <f t="shared" si="7"/>
        <v>2</v>
      </c>
      <c r="F27" s="1424">
        <f t="shared" si="7"/>
        <v>0</v>
      </c>
      <c r="G27" s="1424">
        <f t="shared" si="7"/>
        <v>2</v>
      </c>
      <c r="H27" s="1424">
        <f t="shared" si="7"/>
        <v>4</v>
      </c>
      <c r="I27" s="1424">
        <f t="shared" si="7"/>
        <v>0</v>
      </c>
      <c r="J27" s="1425">
        <f t="shared" si="7"/>
        <v>4</v>
      </c>
      <c r="K27" s="496"/>
      <c r="L27" s="496"/>
    </row>
    <row r="28" spans="1:12" ht="30" customHeight="1" thickBot="1" x14ac:dyDescent="0.4">
      <c r="A28" s="1426" t="s">
        <v>10</v>
      </c>
      <c r="B28" s="1401">
        <f t="shared" ref="B28:J28" si="8">B20</f>
        <v>73</v>
      </c>
      <c r="C28" s="1401">
        <f t="shared" si="8"/>
        <v>1</v>
      </c>
      <c r="D28" s="1401">
        <f t="shared" si="8"/>
        <v>74</v>
      </c>
      <c r="E28" s="1401">
        <f t="shared" si="8"/>
        <v>58</v>
      </c>
      <c r="F28" s="1401">
        <f t="shared" si="8"/>
        <v>2</v>
      </c>
      <c r="G28" s="1482">
        <f t="shared" si="8"/>
        <v>60</v>
      </c>
      <c r="H28" s="1482">
        <f t="shared" si="8"/>
        <v>131</v>
      </c>
      <c r="I28" s="1482">
        <f t="shared" si="8"/>
        <v>3</v>
      </c>
      <c r="J28" s="1403">
        <f t="shared" si="8"/>
        <v>134</v>
      </c>
      <c r="K28" s="506"/>
      <c r="L28" s="506"/>
    </row>
    <row r="29" spans="1:12" ht="26.25" thickBot="1" x14ac:dyDescent="0.4">
      <c r="A29" s="1426" t="s">
        <v>14</v>
      </c>
      <c r="B29" s="1401">
        <f t="shared" ref="B29:J29" si="9">B27</f>
        <v>2</v>
      </c>
      <c r="C29" s="1401">
        <f t="shared" si="9"/>
        <v>0</v>
      </c>
      <c r="D29" s="1401">
        <f t="shared" si="9"/>
        <v>2</v>
      </c>
      <c r="E29" s="1401">
        <f t="shared" si="9"/>
        <v>2</v>
      </c>
      <c r="F29" s="1401">
        <f t="shared" si="9"/>
        <v>0</v>
      </c>
      <c r="G29" s="1482">
        <f t="shared" si="9"/>
        <v>2</v>
      </c>
      <c r="H29" s="1482">
        <f t="shared" si="9"/>
        <v>4</v>
      </c>
      <c r="I29" s="1482">
        <f t="shared" si="9"/>
        <v>0</v>
      </c>
      <c r="J29" s="1403">
        <f t="shared" si="9"/>
        <v>4</v>
      </c>
      <c r="K29" s="497"/>
      <c r="L29" s="497"/>
    </row>
    <row r="30" spans="1:12" ht="26.25" thickBot="1" x14ac:dyDescent="0.4">
      <c r="A30" s="1429" t="s">
        <v>15</v>
      </c>
      <c r="B30" s="1715">
        <f t="shared" ref="B30:J30" si="10">SUM(B28:B29)</f>
        <v>75</v>
      </c>
      <c r="C30" s="1715">
        <f t="shared" si="10"/>
        <v>1</v>
      </c>
      <c r="D30" s="1715">
        <f t="shared" si="10"/>
        <v>76</v>
      </c>
      <c r="E30" s="1715">
        <f t="shared" si="10"/>
        <v>60</v>
      </c>
      <c r="F30" s="1715">
        <f t="shared" si="10"/>
        <v>2</v>
      </c>
      <c r="G30" s="1716">
        <f t="shared" si="10"/>
        <v>62</v>
      </c>
      <c r="H30" s="1716">
        <f t="shared" si="10"/>
        <v>135</v>
      </c>
      <c r="I30" s="1716">
        <f t="shared" si="10"/>
        <v>3</v>
      </c>
      <c r="J30" s="1717">
        <f t="shared" si="10"/>
        <v>138</v>
      </c>
      <c r="K30" s="497"/>
      <c r="L30" s="497"/>
    </row>
    <row r="31" spans="1:12" ht="12" customHeight="1" x14ac:dyDescent="0.35">
      <c r="A31" s="496"/>
      <c r="B31" s="507"/>
      <c r="C31" s="507"/>
      <c r="D31" s="507"/>
      <c r="E31" s="507"/>
      <c r="F31" s="507"/>
      <c r="G31" s="507"/>
      <c r="H31" s="507"/>
      <c r="I31" s="507"/>
      <c r="J31" s="507"/>
      <c r="K31" s="497"/>
      <c r="L31" s="497"/>
    </row>
    <row r="32" spans="1:12" ht="25.5" hidden="1" customHeight="1" x14ac:dyDescent="0.35">
      <c r="A32" s="496"/>
      <c r="B32" s="507"/>
      <c r="C32" s="507"/>
      <c r="D32" s="507"/>
      <c r="E32" s="507"/>
      <c r="F32" s="507"/>
      <c r="G32" s="507"/>
      <c r="H32" s="507"/>
      <c r="I32" s="507"/>
      <c r="J32" s="507"/>
    </row>
    <row r="33" spans="1:16" ht="37.5" customHeight="1" x14ac:dyDescent="0.35">
      <c r="A33" s="4146"/>
      <c r="B33" s="4146"/>
      <c r="C33" s="4146"/>
      <c r="D33" s="4146"/>
      <c r="E33" s="4146"/>
      <c r="F33" s="4146"/>
      <c r="G33" s="4146"/>
      <c r="H33" s="4146"/>
      <c r="I33" s="4146"/>
      <c r="J33" s="4146"/>
      <c r="K33" s="4146"/>
      <c r="L33" s="4146"/>
      <c r="M33" s="4146"/>
      <c r="N33" s="4146"/>
      <c r="O33" s="4146"/>
      <c r="P33" s="4146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R14" sqref="R14"/>
    </sheetView>
  </sheetViews>
  <sheetFormatPr defaultColWidth="9.140625" defaultRowHeight="15" customHeight="1" x14ac:dyDescent="0.35"/>
  <cols>
    <col min="1" max="1" width="93" style="430" customWidth="1"/>
    <col min="2" max="2" width="13.85546875" style="430" customWidth="1"/>
    <col min="3" max="3" width="12.140625" style="430" customWidth="1"/>
    <col min="4" max="4" width="11" style="430" customWidth="1"/>
    <col min="5" max="5" width="14.140625" style="430" customWidth="1"/>
    <col min="6" max="6" width="11.85546875" style="430" customWidth="1"/>
    <col min="7" max="7" width="9.42578125" style="430" customWidth="1"/>
    <col min="8" max="8" width="14.7109375" style="430" customWidth="1"/>
    <col min="9" max="9" width="13.140625" style="430" customWidth="1"/>
    <col min="10" max="10" width="9.42578125" style="430" customWidth="1"/>
    <col min="11" max="11" width="14.28515625" style="430" customWidth="1"/>
    <col min="12" max="12" width="13.140625" style="430" customWidth="1"/>
    <col min="13" max="13" width="13.28515625" style="430" customWidth="1"/>
    <col min="14" max="15" width="10.7109375" style="430" customWidth="1"/>
    <col min="16" max="16" width="9.140625" style="430"/>
    <col min="17" max="17" width="12.85546875" style="430" customWidth="1"/>
    <col min="18" max="18" width="23.42578125" style="430" customWidth="1"/>
    <col min="19" max="20" width="9.140625" style="430"/>
    <col min="21" max="21" width="10.42578125" style="430" bestFit="1" customWidth="1"/>
    <col min="22" max="22" width="11.28515625" style="430" customWidth="1"/>
    <col min="23" max="16384" width="9.140625" style="430"/>
  </cols>
  <sheetData>
    <row r="1" spans="1:20" ht="25.5" customHeight="1" x14ac:dyDescent="0.35">
      <c r="A1" s="4145"/>
      <c r="B1" s="4145"/>
      <c r="C1" s="4145"/>
      <c r="D1" s="4145"/>
      <c r="E1" s="4145"/>
      <c r="F1" s="4145"/>
      <c r="G1" s="4145"/>
      <c r="H1" s="4145"/>
      <c r="I1" s="4145"/>
      <c r="J1" s="4145"/>
      <c r="K1" s="4145"/>
      <c r="L1" s="4145"/>
      <c r="M1" s="4145"/>
      <c r="N1" s="4145"/>
      <c r="O1" s="4145"/>
      <c r="P1" s="4145"/>
      <c r="Q1" s="4145"/>
      <c r="R1" s="4145"/>
      <c r="S1" s="4145"/>
      <c r="T1" s="4145"/>
    </row>
    <row r="2" spans="1:20" ht="32.25" customHeight="1" x14ac:dyDescent="0.35">
      <c r="A2" s="4145" t="s">
        <v>105</v>
      </c>
      <c r="B2" s="4145"/>
      <c r="C2" s="4145"/>
      <c r="D2" s="4145"/>
      <c r="E2" s="4145"/>
      <c r="F2" s="4145"/>
      <c r="G2" s="4145"/>
      <c r="H2" s="4145"/>
      <c r="I2" s="4145"/>
      <c r="J2" s="4145"/>
      <c r="K2" s="4145"/>
      <c r="L2" s="4145"/>
      <c r="M2" s="4145"/>
      <c r="N2" s="4145"/>
      <c r="O2" s="4145"/>
      <c r="P2" s="4145"/>
    </row>
    <row r="3" spans="1:20" ht="24.75" customHeight="1" x14ac:dyDescent="0.35">
      <c r="A3" s="4145" t="s">
        <v>366</v>
      </c>
      <c r="B3" s="4145"/>
      <c r="C3" s="4145"/>
      <c r="D3" s="4145"/>
      <c r="E3" s="4145"/>
      <c r="F3" s="4145"/>
      <c r="G3" s="4145"/>
      <c r="H3" s="4145"/>
      <c r="I3" s="4145"/>
      <c r="J3" s="4145"/>
      <c r="K3" s="4145"/>
      <c r="L3" s="4145"/>
      <c r="M3" s="4145"/>
      <c r="N3" s="1569"/>
      <c r="O3" s="1569"/>
    </row>
    <row r="4" spans="1:20" ht="33" customHeight="1" thickBot="1" x14ac:dyDescent="0.4">
      <c r="A4" s="491"/>
    </row>
    <row r="5" spans="1:20" ht="33" customHeight="1" thickBot="1" x14ac:dyDescent="0.4">
      <c r="A5" s="4150" t="s">
        <v>9</v>
      </c>
      <c r="B5" s="4159" t="s">
        <v>19</v>
      </c>
      <c r="C5" s="4160"/>
      <c r="D5" s="4161"/>
      <c r="E5" s="4159" t="s">
        <v>20</v>
      </c>
      <c r="F5" s="4160"/>
      <c r="G5" s="4161"/>
      <c r="H5" s="4159" t="s">
        <v>29</v>
      </c>
      <c r="I5" s="4160"/>
      <c r="J5" s="4161"/>
      <c r="K5" s="4154" t="s">
        <v>21</v>
      </c>
      <c r="L5" s="3721"/>
      <c r="M5" s="4155"/>
      <c r="N5" s="492"/>
      <c r="O5" s="492"/>
    </row>
    <row r="6" spans="1:20" ht="33" customHeight="1" thickBot="1" x14ac:dyDescent="0.4">
      <c r="A6" s="3836"/>
      <c r="B6" s="4156" t="s">
        <v>5</v>
      </c>
      <c r="C6" s="4157"/>
      <c r="D6" s="4158"/>
      <c r="E6" s="4156" t="s">
        <v>5</v>
      </c>
      <c r="F6" s="4157"/>
      <c r="G6" s="4158"/>
      <c r="H6" s="4156" t="s">
        <v>5</v>
      </c>
      <c r="I6" s="4157"/>
      <c r="J6" s="4158"/>
      <c r="K6" s="3722"/>
      <c r="L6" s="3723"/>
      <c r="M6" s="3724"/>
      <c r="N6" s="492"/>
      <c r="O6" s="492"/>
    </row>
    <row r="7" spans="1:20" ht="99.75" customHeight="1" thickBot="1" x14ac:dyDescent="0.4">
      <c r="A7" s="3708"/>
      <c r="B7" s="907" t="s">
        <v>26</v>
      </c>
      <c r="C7" s="908" t="s">
        <v>27</v>
      </c>
      <c r="D7" s="909" t="s">
        <v>4</v>
      </c>
      <c r="E7" s="907" t="s">
        <v>26</v>
      </c>
      <c r="F7" s="908" t="s">
        <v>27</v>
      </c>
      <c r="G7" s="909" t="s">
        <v>4</v>
      </c>
      <c r="H7" s="907" t="s">
        <v>26</v>
      </c>
      <c r="I7" s="908" t="s">
        <v>27</v>
      </c>
      <c r="J7" s="909" t="s">
        <v>4</v>
      </c>
      <c r="K7" s="907" t="s">
        <v>26</v>
      </c>
      <c r="L7" s="908" t="s">
        <v>27</v>
      </c>
      <c r="M7" s="909" t="s">
        <v>4</v>
      </c>
      <c r="N7" s="492"/>
      <c r="O7" s="492"/>
    </row>
    <row r="8" spans="1:20" ht="36.75" customHeight="1" thickBot="1" x14ac:dyDescent="0.4">
      <c r="A8" s="1488" t="s">
        <v>22</v>
      </c>
      <c r="B8" s="803"/>
      <c r="C8" s="804"/>
      <c r="D8" s="836"/>
      <c r="E8" s="1532"/>
      <c r="F8" s="1533"/>
      <c r="G8" s="1534"/>
      <c r="H8" s="1532"/>
      <c r="I8" s="1533"/>
      <c r="J8" s="1534"/>
      <c r="K8" s="1535"/>
      <c r="L8" s="1536"/>
      <c r="M8" s="1562"/>
      <c r="N8" s="492"/>
      <c r="O8" s="492"/>
    </row>
    <row r="9" spans="1:20" ht="29.25" customHeight="1" thickBot="1" x14ac:dyDescent="0.4">
      <c r="A9" s="1495" t="s">
        <v>38</v>
      </c>
      <c r="B9" s="1394">
        <f t="shared" ref="B9:J9" si="0">B16+B13</f>
        <v>0</v>
      </c>
      <c r="C9" s="1394">
        <f t="shared" si="0"/>
        <v>5</v>
      </c>
      <c r="D9" s="1394">
        <f t="shared" si="0"/>
        <v>5</v>
      </c>
      <c r="E9" s="1537">
        <f t="shared" si="0"/>
        <v>0</v>
      </c>
      <c r="F9" s="1394">
        <f t="shared" si="0"/>
        <v>14</v>
      </c>
      <c r="G9" s="1459">
        <f t="shared" si="0"/>
        <v>14</v>
      </c>
      <c r="H9" s="1537">
        <f t="shared" si="0"/>
        <v>0</v>
      </c>
      <c r="I9" s="1394">
        <f t="shared" si="0"/>
        <v>4</v>
      </c>
      <c r="J9" s="1459">
        <f t="shared" si="0"/>
        <v>4</v>
      </c>
      <c r="K9" s="1538">
        <f t="shared" ref="K9:M9" si="1">B9+E9+H9</f>
        <v>0</v>
      </c>
      <c r="L9" s="1539">
        <f t="shared" si="1"/>
        <v>23</v>
      </c>
      <c r="M9" s="1561">
        <f t="shared" si="1"/>
        <v>23</v>
      </c>
      <c r="N9" s="492"/>
      <c r="O9" s="492"/>
    </row>
    <row r="10" spans="1:20" ht="36.75" customHeight="1" thickBot="1" x14ac:dyDescent="0.4">
      <c r="A10" s="1400" t="s">
        <v>12</v>
      </c>
      <c r="B10" s="1451">
        <f t="shared" ref="B10:M10" si="2">SUM(B8:B9)</f>
        <v>0</v>
      </c>
      <c r="C10" s="1451">
        <f t="shared" si="2"/>
        <v>5</v>
      </c>
      <c r="D10" s="1540">
        <f t="shared" si="2"/>
        <v>5</v>
      </c>
      <c r="E10" s="1451">
        <f t="shared" si="2"/>
        <v>0</v>
      </c>
      <c r="F10" s="1451">
        <f t="shared" si="2"/>
        <v>14</v>
      </c>
      <c r="G10" s="1541">
        <f t="shared" si="2"/>
        <v>14</v>
      </c>
      <c r="H10" s="1451">
        <f t="shared" si="2"/>
        <v>0</v>
      </c>
      <c r="I10" s="1451">
        <f t="shared" si="2"/>
        <v>4</v>
      </c>
      <c r="J10" s="1541">
        <f t="shared" si="2"/>
        <v>4</v>
      </c>
      <c r="K10" s="1401">
        <f t="shared" si="2"/>
        <v>0</v>
      </c>
      <c r="L10" s="1401">
        <f t="shared" si="2"/>
        <v>23</v>
      </c>
      <c r="M10" s="1403">
        <f t="shared" si="2"/>
        <v>23</v>
      </c>
      <c r="N10" s="492"/>
      <c r="O10" s="492"/>
    </row>
    <row r="11" spans="1:20" ht="27" customHeight="1" thickBot="1" x14ac:dyDescent="0.4">
      <c r="A11" s="1400" t="s">
        <v>23</v>
      </c>
      <c r="B11" s="1410"/>
      <c r="C11" s="1413"/>
      <c r="D11" s="1542"/>
      <c r="E11" s="1410"/>
      <c r="F11" s="1413"/>
      <c r="G11" s="1542"/>
      <c r="H11" s="1410"/>
      <c r="I11" s="1413"/>
      <c r="J11" s="1542"/>
      <c r="K11" s="1503"/>
      <c r="L11" s="1447"/>
      <c r="M11" s="1449"/>
      <c r="N11" s="492"/>
      <c r="O11" s="492"/>
    </row>
    <row r="12" spans="1:20" ht="31.5" customHeight="1" thickBot="1" x14ac:dyDescent="0.4">
      <c r="A12" s="1409" t="s">
        <v>11</v>
      </c>
      <c r="B12" s="1543"/>
      <c r="C12" s="1544"/>
      <c r="D12" s="1545"/>
      <c r="E12" s="1543"/>
      <c r="F12" s="1544"/>
      <c r="G12" s="1545"/>
      <c r="H12" s="1543"/>
      <c r="I12" s="1544"/>
      <c r="J12" s="1545"/>
      <c r="K12" s="1546"/>
      <c r="L12" s="1547"/>
      <c r="M12" s="1548"/>
      <c r="N12" s="494"/>
      <c r="O12" s="494"/>
    </row>
    <row r="13" spans="1:20" ht="24.95" customHeight="1" thickBot="1" x14ac:dyDescent="0.4">
      <c r="A13" s="1495" t="s">
        <v>38</v>
      </c>
      <c r="B13" s="1505">
        <v>0</v>
      </c>
      <c r="C13" s="1505">
        <v>5</v>
      </c>
      <c r="D13" s="1506">
        <f>SUM(B13:C13)</f>
        <v>5</v>
      </c>
      <c r="E13" s="1505">
        <v>0</v>
      </c>
      <c r="F13" s="1505">
        <v>14</v>
      </c>
      <c r="G13" s="1506">
        <f>SUM(E13:F13)</f>
        <v>14</v>
      </c>
      <c r="H13" s="1505">
        <v>0</v>
      </c>
      <c r="I13" s="1505">
        <v>4</v>
      </c>
      <c r="J13" s="1506">
        <f>SUM(H13:I13)</f>
        <v>4</v>
      </c>
      <c r="K13" s="1549">
        <f t="shared" ref="K13:M13" si="3">B13+E13+H13</f>
        <v>0</v>
      </c>
      <c r="L13" s="1550">
        <f t="shared" si="3"/>
        <v>23</v>
      </c>
      <c r="M13" s="1551">
        <f t="shared" si="3"/>
        <v>23</v>
      </c>
      <c r="N13" s="496"/>
      <c r="O13" s="496"/>
    </row>
    <row r="14" spans="1:20" ht="24.95" customHeight="1" thickBot="1" x14ac:dyDescent="0.4">
      <c r="A14" s="1389" t="s">
        <v>8</v>
      </c>
      <c r="B14" s="1552">
        <f t="shared" ref="B14:M14" si="4">SUM(B13:B13)</f>
        <v>0</v>
      </c>
      <c r="C14" s="1552">
        <f t="shared" si="4"/>
        <v>5</v>
      </c>
      <c r="D14" s="1552">
        <f t="shared" si="4"/>
        <v>5</v>
      </c>
      <c r="E14" s="1552">
        <f t="shared" si="4"/>
        <v>0</v>
      </c>
      <c r="F14" s="1552">
        <f t="shared" si="4"/>
        <v>14</v>
      </c>
      <c r="G14" s="1552">
        <f t="shared" si="4"/>
        <v>14</v>
      </c>
      <c r="H14" s="1552">
        <f t="shared" si="4"/>
        <v>0</v>
      </c>
      <c r="I14" s="1552">
        <f t="shared" si="4"/>
        <v>4</v>
      </c>
      <c r="J14" s="1552">
        <f t="shared" si="4"/>
        <v>4</v>
      </c>
      <c r="K14" s="1419">
        <f t="shared" si="4"/>
        <v>0</v>
      </c>
      <c r="L14" s="1419">
        <f t="shared" si="4"/>
        <v>23</v>
      </c>
      <c r="M14" s="1425">
        <f t="shared" si="4"/>
        <v>23</v>
      </c>
      <c r="N14" s="504"/>
      <c r="O14" s="504"/>
    </row>
    <row r="15" spans="1:20" ht="24.95" customHeight="1" thickBot="1" x14ac:dyDescent="0.4">
      <c r="A15" s="1468" t="s">
        <v>25</v>
      </c>
      <c r="B15" s="1553"/>
      <c r="C15" s="1554"/>
      <c r="D15" s="510"/>
      <c r="E15" s="1553"/>
      <c r="F15" s="1554"/>
      <c r="G15" s="510"/>
      <c r="H15" s="1555"/>
      <c r="I15" s="1556"/>
      <c r="J15" s="1557"/>
      <c r="K15" s="1558"/>
      <c r="L15" s="1559"/>
      <c r="M15" s="1560"/>
      <c r="N15" s="496"/>
      <c r="O15" s="496"/>
    </row>
    <row r="16" spans="1:20" ht="24.95" customHeight="1" thickBot="1" x14ac:dyDescent="0.4">
      <c r="A16" s="1495" t="s">
        <v>38</v>
      </c>
      <c r="B16" s="1415">
        <v>0</v>
      </c>
      <c r="C16" s="1416">
        <v>0</v>
      </c>
      <c r="D16" s="1465">
        <f>SUM(B16:C16)</f>
        <v>0</v>
      </c>
      <c r="E16" s="1509">
        <v>0</v>
      </c>
      <c r="F16" s="1525">
        <v>0</v>
      </c>
      <c r="G16" s="1465">
        <f>SUM(E16:F16)</f>
        <v>0</v>
      </c>
      <c r="H16" s="1509">
        <v>0</v>
      </c>
      <c r="I16" s="1509">
        <v>0</v>
      </c>
      <c r="J16" s="1465">
        <f>SUM(H16:I16)</f>
        <v>0</v>
      </c>
      <c r="K16" s="1538">
        <f t="shared" ref="K16:M16" si="5">B16+E16+H16</f>
        <v>0</v>
      </c>
      <c r="L16" s="1539">
        <f t="shared" si="5"/>
        <v>0</v>
      </c>
      <c r="M16" s="1561">
        <f t="shared" si="5"/>
        <v>0</v>
      </c>
      <c r="N16" s="496"/>
      <c r="O16" s="496"/>
    </row>
    <row r="17" spans="1:16" ht="36.75" customHeight="1" thickBot="1" x14ac:dyDescent="0.4">
      <c r="A17" s="1389" t="s">
        <v>13</v>
      </c>
      <c r="B17" s="1483">
        <f t="shared" ref="B17:M17" si="6">SUM(B16:B16)</f>
        <v>0</v>
      </c>
      <c r="C17" s="1483">
        <f t="shared" si="6"/>
        <v>0</v>
      </c>
      <c r="D17" s="1483">
        <f t="shared" si="6"/>
        <v>0</v>
      </c>
      <c r="E17" s="1483">
        <f t="shared" si="6"/>
        <v>0</v>
      </c>
      <c r="F17" s="1483">
        <f t="shared" si="6"/>
        <v>0</v>
      </c>
      <c r="G17" s="1483">
        <f t="shared" si="6"/>
        <v>0</v>
      </c>
      <c r="H17" s="1483">
        <f t="shared" si="6"/>
        <v>0</v>
      </c>
      <c r="I17" s="1483">
        <f t="shared" si="6"/>
        <v>0</v>
      </c>
      <c r="J17" s="1483">
        <f t="shared" si="6"/>
        <v>0</v>
      </c>
      <c r="K17" s="1424">
        <f t="shared" si="6"/>
        <v>0</v>
      </c>
      <c r="L17" s="1424">
        <f t="shared" si="6"/>
        <v>0</v>
      </c>
      <c r="M17" s="1425">
        <f t="shared" si="6"/>
        <v>0</v>
      </c>
      <c r="N17" s="496"/>
      <c r="O17" s="496"/>
    </row>
    <row r="18" spans="1:16" ht="30" customHeight="1" thickBot="1" x14ac:dyDescent="0.4">
      <c r="A18" s="1426" t="s">
        <v>10</v>
      </c>
      <c r="B18" s="1451">
        <f t="shared" ref="B18:M18" si="7">B14</f>
        <v>0</v>
      </c>
      <c r="C18" s="1451">
        <f t="shared" si="7"/>
        <v>5</v>
      </c>
      <c r="D18" s="1451">
        <f t="shared" si="7"/>
        <v>5</v>
      </c>
      <c r="E18" s="1451">
        <f t="shared" si="7"/>
        <v>0</v>
      </c>
      <c r="F18" s="1451">
        <f t="shared" si="7"/>
        <v>14</v>
      </c>
      <c r="G18" s="1540">
        <f t="shared" si="7"/>
        <v>14</v>
      </c>
      <c r="H18" s="1540">
        <f t="shared" si="7"/>
        <v>0</v>
      </c>
      <c r="I18" s="1540">
        <f t="shared" si="7"/>
        <v>4</v>
      </c>
      <c r="J18" s="1540">
        <f t="shared" si="7"/>
        <v>4</v>
      </c>
      <c r="K18" s="1482">
        <f t="shared" si="7"/>
        <v>0</v>
      </c>
      <c r="L18" s="1482">
        <f t="shared" si="7"/>
        <v>23</v>
      </c>
      <c r="M18" s="1403">
        <f t="shared" si="7"/>
        <v>23</v>
      </c>
      <c r="N18" s="506"/>
      <c r="O18" s="506"/>
    </row>
    <row r="19" spans="1:16" ht="27" thickBot="1" x14ac:dyDescent="0.4">
      <c r="A19" s="1426" t="s">
        <v>14</v>
      </c>
      <c r="B19" s="1451">
        <f t="shared" ref="B19:M19" si="8">B17</f>
        <v>0</v>
      </c>
      <c r="C19" s="1451">
        <f t="shared" si="8"/>
        <v>0</v>
      </c>
      <c r="D19" s="1451">
        <f t="shared" si="8"/>
        <v>0</v>
      </c>
      <c r="E19" s="1451">
        <f t="shared" si="8"/>
        <v>0</v>
      </c>
      <c r="F19" s="1451">
        <f t="shared" si="8"/>
        <v>0</v>
      </c>
      <c r="G19" s="1540">
        <f t="shared" si="8"/>
        <v>0</v>
      </c>
      <c r="H19" s="1540">
        <f t="shared" si="8"/>
        <v>0</v>
      </c>
      <c r="I19" s="1540">
        <f t="shared" si="8"/>
        <v>0</v>
      </c>
      <c r="J19" s="1540">
        <f t="shared" si="8"/>
        <v>0</v>
      </c>
      <c r="K19" s="1482">
        <f t="shared" si="8"/>
        <v>0</v>
      </c>
      <c r="L19" s="1482">
        <f t="shared" si="8"/>
        <v>0</v>
      </c>
      <c r="M19" s="1403">
        <f t="shared" si="8"/>
        <v>0</v>
      </c>
      <c r="N19" s="497"/>
      <c r="O19" s="497"/>
    </row>
    <row r="20" spans="1:16" ht="30.75" thickBot="1" x14ac:dyDescent="0.4">
      <c r="A20" s="1429" t="s">
        <v>15</v>
      </c>
      <c r="B20" s="1430">
        <f t="shared" ref="B20:M20" si="9">SUM(B18:B19)</f>
        <v>0</v>
      </c>
      <c r="C20" s="1430">
        <f t="shared" si="9"/>
        <v>5</v>
      </c>
      <c r="D20" s="1430">
        <f t="shared" si="9"/>
        <v>5</v>
      </c>
      <c r="E20" s="1430">
        <f t="shared" si="9"/>
        <v>0</v>
      </c>
      <c r="F20" s="1430">
        <f t="shared" si="9"/>
        <v>14</v>
      </c>
      <c r="G20" s="1718">
        <f t="shared" si="9"/>
        <v>14</v>
      </c>
      <c r="H20" s="1718">
        <f t="shared" si="9"/>
        <v>0</v>
      </c>
      <c r="I20" s="1718">
        <f t="shared" si="9"/>
        <v>4</v>
      </c>
      <c r="J20" s="1718">
        <f t="shared" si="9"/>
        <v>4</v>
      </c>
      <c r="K20" s="1718">
        <f t="shared" si="9"/>
        <v>0</v>
      </c>
      <c r="L20" s="1718">
        <f t="shared" si="9"/>
        <v>23</v>
      </c>
      <c r="M20" s="1431">
        <f t="shared" si="9"/>
        <v>23</v>
      </c>
      <c r="N20" s="497"/>
      <c r="O20" s="497"/>
    </row>
    <row r="21" spans="1:16" ht="12" customHeight="1" x14ac:dyDescent="0.35">
      <c r="A21" s="496"/>
      <c r="B21" s="497"/>
      <c r="C21" s="497"/>
      <c r="D21" s="497"/>
      <c r="E21" s="497"/>
      <c r="F21" s="497"/>
      <c r="G21" s="497"/>
      <c r="H21" s="497"/>
      <c r="I21" s="497"/>
      <c r="J21" s="497"/>
      <c r="K21" s="497"/>
      <c r="L21" s="497"/>
      <c r="M21" s="497"/>
      <c r="N21" s="497"/>
      <c r="O21" s="497"/>
    </row>
    <row r="22" spans="1:16" ht="25.5" hidden="1" customHeight="1" thickBot="1" x14ac:dyDescent="0.4">
      <c r="A22" s="496"/>
      <c r="B22" s="497"/>
      <c r="C22" s="497"/>
      <c r="D22" s="497"/>
      <c r="E22" s="497"/>
      <c r="F22" s="497"/>
      <c r="G22" s="497"/>
      <c r="H22" s="497"/>
      <c r="I22" s="497"/>
      <c r="J22" s="497"/>
      <c r="K22" s="497"/>
      <c r="L22" s="497"/>
      <c r="M22" s="497"/>
    </row>
    <row r="23" spans="1:16" ht="37.5" customHeight="1" x14ac:dyDescent="0.35">
      <c r="A23" s="4146"/>
      <c r="B23" s="4146"/>
      <c r="C23" s="4146"/>
      <c r="D23" s="4146"/>
      <c r="E23" s="4146"/>
      <c r="F23" s="4146"/>
      <c r="G23" s="4146"/>
      <c r="H23" s="4146"/>
      <c r="I23" s="4146"/>
      <c r="J23" s="4146"/>
      <c r="K23" s="4146"/>
      <c r="L23" s="4146"/>
      <c r="M23" s="4146"/>
      <c r="N23" s="4146"/>
      <c r="O23" s="4146"/>
      <c r="P23" s="4146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topLeftCell="A4" zoomScale="50" zoomScaleNormal="50" workbookViewId="0">
      <selection activeCell="A3" sqref="A3:P3"/>
    </sheetView>
  </sheetViews>
  <sheetFormatPr defaultColWidth="9.140625" defaultRowHeight="25.5" x14ac:dyDescent="0.35"/>
  <cols>
    <col min="1" max="1" width="88.7109375" style="429" customWidth="1"/>
    <col min="2" max="3" width="12.7109375" style="429" customWidth="1"/>
    <col min="4" max="4" width="12.28515625" style="429" customWidth="1"/>
    <col min="5" max="5" width="12" style="429" customWidth="1"/>
    <col min="6" max="6" width="13.28515625" style="429" customWidth="1"/>
    <col min="7" max="7" width="11" style="429" customWidth="1"/>
    <col min="8" max="8" width="14.5703125" style="429" customWidth="1"/>
    <col min="9" max="9" width="15.28515625" style="429" customWidth="1"/>
    <col min="10" max="10" width="14" style="429" customWidth="1"/>
    <col min="11" max="11" width="16.7109375" style="429" customWidth="1"/>
    <col min="12" max="12" width="15.28515625" style="429" customWidth="1"/>
    <col min="13" max="13" width="14.85546875" style="429" customWidth="1"/>
    <col min="14" max="14" width="14.5703125" style="429" customWidth="1"/>
    <col min="15" max="15" width="17.28515625" style="429" customWidth="1"/>
    <col min="16" max="16" width="16.28515625" style="429" customWidth="1"/>
    <col min="17" max="18" width="10.7109375" style="429" customWidth="1"/>
    <col min="19" max="19" width="9.140625" style="429"/>
    <col min="20" max="20" width="12.7109375" style="429" customWidth="1"/>
    <col min="21" max="21" width="36.7109375" style="429" customWidth="1"/>
    <col min="22" max="23" width="9.140625" style="429"/>
    <col min="24" max="24" width="10.5703125" style="429" customWidth="1"/>
    <col min="25" max="25" width="11.28515625" style="429" customWidth="1"/>
    <col min="26" max="257" width="9.140625" style="429"/>
    <col min="258" max="16384" width="9.140625" style="33"/>
  </cols>
  <sheetData>
    <row r="1" spans="1:21" ht="39.75" customHeight="1" x14ac:dyDescent="0.35">
      <c r="A1" s="4165" t="s">
        <v>311</v>
      </c>
      <c r="B1" s="4165"/>
      <c r="C1" s="4165"/>
      <c r="D1" s="4165"/>
      <c r="E1" s="4165"/>
      <c r="F1" s="4165"/>
      <c r="G1" s="4165"/>
      <c r="H1" s="4165"/>
      <c r="I1" s="4165"/>
      <c r="J1" s="4165"/>
      <c r="K1" s="4165"/>
      <c r="L1" s="4165"/>
      <c r="M1" s="4165"/>
      <c r="N1" s="4165"/>
      <c r="O1" s="4165"/>
      <c r="P1" s="4165"/>
      <c r="Q1" s="904"/>
      <c r="R1" s="904"/>
      <c r="S1" s="904"/>
      <c r="T1" s="904"/>
    </row>
    <row r="2" spans="1:21" ht="19.5" customHeight="1" x14ac:dyDescent="0.35">
      <c r="A2" s="905"/>
      <c r="B2" s="905"/>
      <c r="C2" s="905"/>
      <c r="D2" s="905"/>
      <c r="E2" s="905"/>
      <c r="F2" s="905"/>
      <c r="G2" s="905"/>
      <c r="H2" s="905"/>
      <c r="I2" s="905"/>
      <c r="J2" s="905"/>
      <c r="K2" s="905"/>
      <c r="L2" s="905"/>
      <c r="M2" s="905"/>
      <c r="N2" s="905"/>
      <c r="O2" s="905"/>
      <c r="P2" s="905"/>
    </row>
    <row r="3" spans="1:21" ht="27" customHeight="1" x14ac:dyDescent="0.35">
      <c r="A3" s="4165" t="s">
        <v>360</v>
      </c>
      <c r="B3" s="4165"/>
      <c r="C3" s="4165"/>
      <c r="D3" s="4165"/>
      <c r="E3" s="4165"/>
      <c r="F3" s="4165"/>
      <c r="G3" s="4165"/>
      <c r="H3" s="4165"/>
      <c r="I3" s="4165"/>
      <c r="J3" s="4165"/>
      <c r="K3" s="4165"/>
      <c r="L3" s="4165"/>
      <c r="M3" s="4165"/>
      <c r="N3" s="4165"/>
      <c r="O3" s="4165"/>
      <c r="P3" s="4165"/>
      <c r="Q3" s="873"/>
      <c r="R3" s="873"/>
    </row>
    <row r="4" spans="1:21" ht="18" customHeight="1" thickBot="1" x14ac:dyDescent="0.4">
      <c r="A4" s="282"/>
    </row>
    <row r="5" spans="1:21" ht="33" customHeight="1" thickBot="1" x14ac:dyDescent="0.4">
      <c r="A5" s="4166" t="s">
        <v>9</v>
      </c>
      <c r="B5" s="4167" t="s">
        <v>0</v>
      </c>
      <c r="C5" s="4167"/>
      <c r="D5" s="4167"/>
      <c r="E5" s="4168" t="s">
        <v>1</v>
      </c>
      <c r="F5" s="4168"/>
      <c r="G5" s="4168"/>
      <c r="H5" s="4168" t="s">
        <v>2</v>
      </c>
      <c r="I5" s="4168"/>
      <c r="J5" s="4168"/>
      <c r="K5" s="4167" t="s">
        <v>3</v>
      </c>
      <c r="L5" s="4167"/>
      <c r="M5" s="4167"/>
      <c r="N5" s="4162" t="s">
        <v>6</v>
      </c>
      <c r="O5" s="4162"/>
      <c r="P5" s="4162"/>
      <c r="Q5" s="906"/>
      <c r="R5" s="906"/>
    </row>
    <row r="6" spans="1:21" ht="11.25" customHeight="1" thickBot="1" x14ac:dyDescent="0.4">
      <c r="A6" s="4166"/>
      <c r="B6" s="4167"/>
      <c r="C6" s="4167"/>
      <c r="D6" s="4167"/>
      <c r="E6" s="4168"/>
      <c r="F6" s="4168"/>
      <c r="G6" s="4168"/>
      <c r="H6" s="4168"/>
      <c r="I6" s="4168"/>
      <c r="J6" s="4168"/>
      <c r="K6" s="4167"/>
      <c r="L6" s="4167"/>
      <c r="M6" s="4167"/>
      <c r="N6" s="4162"/>
      <c r="O6" s="4162"/>
      <c r="P6" s="4162"/>
      <c r="Q6" s="906"/>
      <c r="R6" s="906"/>
    </row>
    <row r="7" spans="1:21" ht="76.5" customHeight="1" thickBot="1" x14ac:dyDescent="0.4">
      <c r="A7" s="4166"/>
      <c r="B7" s="907" t="s">
        <v>26</v>
      </c>
      <c r="C7" s="908" t="s">
        <v>27</v>
      </c>
      <c r="D7" s="909" t="s">
        <v>4</v>
      </c>
      <c r="E7" s="907" t="s">
        <v>26</v>
      </c>
      <c r="F7" s="908" t="s">
        <v>27</v>
      </c>
      <c r="G7" s="909" t="s">
        <v>4</v>
      </c>
      <c r="H7" s="907" t="s">
        <v>26</v>
      </c>
      <c r="I7" s="908" t="s">
        <v>27</v>
      </c>
      <c r="J7" s="909" t="s">
        <v>4</v>
      </c>
      <c r="K7" s="907" t="s">
        <v>26</v>
      </c>
      <c r="L7" s="908" t="s">
        <v>27</v>
      </c>
      <c r="M7" s="909" t="s">
        <v>4</v>
      </c>
      <c r="N7" s="907" t="s">
        <v>26</v>
      </c>
      <c r="O7" s="908" t="s">
        <v>27</v>
      </c>
      <c r="P7" s="909" t="s">
        <v>4</v>
      </c>
      <c r="Q7" s="906"/>
      <c r="R7" s="906"/>
    </row>
    <row r="8" spans="1:21" ht="28.5" customHeight="1" thickBot="1" x14ac:dyDescent="0.4">
      <c r="A8" s="910" t="s">
        <v>22</v>
      </c>
      <c r="B8" s="911"/>
      <c r="C8" s="911"/>
      <c r="D8" s="911"/>
      <c r="E8" s="911"/>
      <c r="F8" s="911"/>
      <c r="G8" s="912"/>
      <c r="H8" s="913"/>
      <c r="I8" s="911"/>
      <c r="J8" s="911"/>
      <c r="K8" s="911"/>
      <c r="L8" s="911"/>
      <c r="M8" s="912"/>
      <c r="N8" s="911"/>
      <c r="O8" s="911"/>
      <c r="P8" s="912"/>
      <c r="Q8" s="906"/>
      <c r="R8" s="906"/>
    </row>
    <row r="9" spans="1:21" s="429" customFormat="1" ht="28.5" customHeight="1" x14ac:dyDescent="0.35">
      <c r="A9" s="914" t="s">
        <v>84</v>
      </c>
      <c r="B9" s="915">
        <v>36</v>
      </c>
      <c r="C9" s="916">
        <v>0</v>
      </c>
      <c r="D9" s="917">
        <v>36</v>
      </c>
      <c r="E9" s="918">
        <v>9</v>
      </c>
      <c r="F9" s="919">
        <v>0</v>
      </c>
      <c r="G9" s="919">
        <v>9</v>
      </c>
      <c r="H9" s="915">
        <v>25</v>
      </c>
      <c r="I9" s="916">
        <v>0</v>
      </c>
      <c r="J9" s="917">
        <v>25</v>
      </c>
      <c r="K9" s="918">
        <v>34</v>
      </c>
      <c r="L9" s="916">
        <v>0</v>
      </c>
      <c r="M9" s="918">
        <v>34</v>
      </c>
      <c r="N9" s="920">
        <f>B9+E9+H9+K9</f>
        <v>104</v>
      </c>
      <c r="O9" s="921">
        <f>SUM(C9)+F9+I9+L9</f>
        <v>0</v>
      </c>
      <c r="P9" s="922">
        <f>SUM(N9:O9)</f>
        <v>104</v>
      </c>
      <c r="Q9" s="906"/>
      <c r="R9" s="4163"/>
      <c r="S9" s="4163"/>
      <c r="T9" s="4163"/>
      <c r="U9" s="4163"/>
    </row>
    <row r="10" spans="1:21" s="429" customFormat="1" ht="33.75" customHeight="1" x14ac:dyDescent="0.35">
      <c r="A10" s="923" t="s">
        <v>88</v>
      </c>
      <c r="B10" s="924">
        <v>0</v>
      </c>
      <c r="C10" s="925">
        <v>0</v>
      </c>
      <c r="D10" s="926">
        <v>0</v>
      </c>
      <c r="E10" s="927">
        <v>4</v>
      </c>
      <c r="F10" s="928">
        <v>0</v>
      </c>
      <c r="G10" s="928">
        <v>4</v>
      </c>
      <c r="H10" s="924">
        <v>19</v>
      </c>
      <c r="I10" s="925">
        <v>0</v>
      </c>
      <c r="J10" s="926">
        <v>19</v>
      </c>
      <c r="K10" s="927">
        <v>15</v>
      </c>
      <c r="L10" s="925">
        <v>0</v>
      </c>
      <c r="M10" s="927">
        <v>15</v>
      </c>
      <c r="N10" s="929">
        <f>B10+E10+H10+K10</f>
        <v>38</v>
      </c>
      <c r="O10" s="930">
        <f>C10+F291+I10+L10+F10</f>
        <v>0</v>
      </c>
      <c r="P10" s="931">
        <f>SUM(N10:O10)</f>
        <v>38</v>
      </c>
      <c r="Q10" s="906"/>
      <c r="R10" s="906"/>
    </row>
    <row r="11" spans="1:21" s="429" customFormat="1" ht="35.25" customHeight="1" x14ac:dyDescent="0.35">
      <c r="A11" s="923" t="s">
        <v>87</v>
      </c>
      <c r="B11" s="924">
        <v>19</v>
      </c>
      <c r="C11" s="925">
        <v>0</v>
      </c>
      <c r="D11" s="926">
        <v>19</v>
      </c>
      <c r="E11" s="927">
        <v>8</v>
      </c>
      <c r="F11" s="928">
        <v>0</v>
      </c>
      <c r="G11" s="928">
        <v>8</v>
      </c>
      <c r="H11" s="924">
        <v>17</v>
      </c>
      <c r="I11" s="925">
        <v>0</v>
      </c>
      <c r="J11" s="926">
        <v>17</v>
      </c>
      <c r="K11" s="927">
        <v>16</v>
      </c>
      <c r="L11" s="925">
        <v>0</v>
      </c>
      <c r="M11" s="927">
        <v>16</v>
      </c>
      <c r="N11" s="929">
        <f>B11+E11+H11+K11</f>
        <v>60</v>
      </c>
      <c r="O11" s="930">
        <f>C11+F292+I11+L11+F11</f>
        <v>0</v>
      </c>
      <c r="P11" s="931">
        <f>SUM(N11:O11)</f>
        <v>60</v>
      </c>
      <c r="Q11" s="906"/>
      <c r="R11" s="906"/>
    </row>
    <row r="12" spans="1:21" s="429" customFormat="1" ht="33" customHeight="1" thickBot="1" x14ac:dyDescent="0.4">
      <c r="A12" s="923" t="s">
        <v>69</v>
      </c>
      <c r="B12" s="932">
        <v>0</v>
      </c>
      <c r="C12" s="933">
        <v>0</v>
      </c>
      <c r="D12" s="934">
        <v>0</v>
      </c>
      <c r="E12" s="935">
        <v>0</v>
      </c>
      <c r="F12" s="936">
        <v>0</v>
      </c>
      <c r="G12" s="936">
        <v>0</v>
      </c>
      <c r="H12" s="932">
        <v>24</v>
      </c>
      <c r="I12" s="933">
        <v>0</v>
      </c>
      <c r="J12" s="934">
        <v>24</v>
      </c>
      <c r="K12" s="935">
        <v>19</v>
      </c>
      <c r="L12" s="933">
        <v>0</v>
      </c>
      <c r="M12" s="935">
        <v>19</v>
      </c>
      <c r="N12" s="937">
        <f>B12+E12+H12+K12</f>
        <v>43</v>
      </c>
      <c r="O12" s="938">
        <f>C12+F293+I12+L12+F12</f>
        <v>0</v>
      </c>
      <c r="P12" s="939">
        <f>SUM(N12:O12)</f>
        <v>43</v>
      </c>
      <c r="Q12" s="906"/>
      <c r="R12" s="906"/>
    </row>
    <row r="13" spans="1:21" s="429" customFormat="1" ht="33" customHeight="1" thickBot="1" x14ac:dyDescent="0.4">
      <c r="A13" s="940" t="s">
        <v>12</v>
      </c>
      <c r="B13" s="941">
        <f>SUM(B9:B12)</f>
        <v>55</v>
      </c>
      <c r="C13" s="942">
        <f>SUM(C9:C12)</f>
        <v>0</v>
      </c>
      <c r="D13" s="943">
        <f>SUM(D9:D12)</f>
        <v>55</v>
      </c>
      <c r="E13" s="944">
        <f>SUM(E9:E12)</f>
        <v>21</v>
      </c>
      <c r="F13" s="945">
        <v>0</v>
      </c>
      <c r="G13" s="945">
        <f t="shared" ref="G13:P13" si="0">SUM(G9:G12)</f>
        <v>21</v>
      </c>
      <c r="H13" s="941">
        <f t="shared" si="0"/>
        <v>85</v>
      </c>
      <c r="I13" s="942">
        <f t="shared" si="0"/>
        <v>0</v>
      </c>
      <c r="J13" s="943">
        <f t="shared" si="0"/>
        <v>85</v>
      </c>
      <c r="K13" s="944">
        <f t="shared" si="0"/>
        <v>84</v>
      </c>
      <c r="L13" s="942">
        <f t="shared" si="0"/>
        <v>0</v>
      </c>
      <c r="M13" s="946">
        <f t="shared" si="0"/>
        <v>84</v>
      </c>
      <c r="N13" s="947">
        <f t="shared" si="0"/>
        <v>245</v>
      </c>
      <c r="O13" s="948">
        <f t="shared" si="0"/>
        <v>0</v>
      </c>
      <c r="P13" s="949">
        <f t="shared" si="0"/>
        <v>245</v>
      </c>
      <c r="Q13" s="906"/>
      <c r="R13" s="906"/>
    </row>
    <row r="14" spans="1:21" s="429" customFormat="1" ht="31.5" customHeight="1" thickBot="1" x14ac:dyDescent="0.4">
      <c r="A14" s="940" t="s">
        <v>23</v>
      </c>
      <c r="B14" s="915"/>
      <c r="C14" s="916"/>
      <c r="D14" s="917"/>
      <c r="E14" s="918"/>
      <c r="F14" s="919"/>
      <c r="G14" s="919"/>
      <c r="H14" s="915"/>
      <c r="I14" s="916"/>
      <c r="J14" s="917"/>
      <c r="K14" s="950"/>
      <c r="L14" s="948"/>
      <c r="M14" s="950"/>
      <c r="N14" s="951"/>
      <c r="O14" s="948"/>
      <c r="P14" s="949"/>
      <c r="Q14" s="906"/>
      <c r="R14" s="906"/>
    </row>
    <row r="15" spans="1:21" s="429" customFormat="1" ht="24.95" customHeight="1" thickBot="1" x14ac:dyDescent="0.4">
      <c r="A15" s="952" t="s">
        <v>11</v>
      </c>
      <c r="B15" s="953"/>
      <c r="C15" s="954"/>
      <c r="D15" s="955"/>
      <c r="E15" s="956"/>
      <c r="F15" s="957"/>
      <c r="G15" s="957"/>
      <c r="H15" s="915"/>
      <c r="I15" s="916"/>
      <c r="J15" s="917"/>
      <c r="K15" s="958"/>
      <c r="L15" s="959"/>
      <c r="M15" s="960"/>
      <c r="N15" s="947"/>
      <c r="O15" s="948"/>
      <c r="P15" s="949"/>
      <c r="Q15" s="961"/>
      <c r="R15" s="961"/>
    </row>
    <row r="16" spans="1:21" s="429" customFormat="1" ht="24.95" customHeight="1" x14ac:dyDescent="0.35">
      <c r="A16" s="914" t="s">
        <v>84</v>
      </c>
      <c r="B16" s="915">
        <v>35</v>
      </c>
      <c r="C16" s="916">
        <v>0</v>
      </c>
      <c r="D16" s="917">
        <v>35</v>
      </c>
      <c r="E16" s="918">
        <v>8</v>
      </c>
      <c r="F16" s="919">
        <v>0</v>
      </c>
      <c r="G16" s="917">
        <v>8</v>
      </c>
      <c r="H16" s="915">
        <v>25</v>
      </c>
      <c r="I16" s="916">
        <v>0</v>
      </c>
      <c r="J16" s="917">
        <v>25</v>
      </c>
      <c r="K16" s="918">
        <v>34</v>
      </c>
      <c r="L16" s="916">
        <v>0</v>
      </c>
      <c r="M16" s="918">
        <v>34</v>
      </c>
      <c r="N16" s="962">
        <f t="shared" ref="N16:O19" si="1">B16+E16+H16+K16</f>
        <v>102</v>
      </c>
      <c r="O16" s="963">
        <f t="shared" si="1"/>
        <v>0</v>
      </c>
      <c r="P16" s="964">
        <f>SUM(N16:O16)</f>
        <v>102</v>
      </c>
      <c r="Q16" s="274"/>
      <c r="R16" s="274"/>
    </row>
    <row r="17" spans="1:19" s="429" customFormat="1" ht="30.75" customHeight="1" x14ac:dyDescent="0.35">
      <c r="A17" s="923" t="s">
        <v>88</v>
      </c>
      <c r="B17" s="924">
        <v>0</v>
      </c>
      <c r="C17" s="925">
        <v>0</v>
      </c>
      <c r="D17" s="926">
        <v>0</v>
      </c>
      <c r="E17" s="927">
        <v>4</v>
      </c>
      <c r="F17" s="928">
        <v>0</v>
      </c>
      <c r="G17" s="926">
        <v>4</v>
      </c>
      <c r="H17" s="924">
        <v>17</v>
      </c>
      <c r="I17" s="925">
        <v>0</v>
      </c>
      <c r="J17" s="926">
        <v>17</v>
      </c>
      <c r="K17" s="965">
        <v>14</v>
      </c>
      <c r="L17" s="966">
        <v>0</v>
      </c>
      <c r="M17" s="967">
        <v>14</v>
      </c>
      <c r="N17" s="929">
        <f t="shared" si="1"/>
        <v>35</v>
      </c>
      <c r="O17" s="930">
        <f t="shared" si="1"/>
        <v>0</v>
      </c>
      <c r="P17" s="931">
        <f>SUM(N17:O17)</f>
        <v>35</v>
      </c>
      <c r="Q17" s="274"/>
      <c r="R17" s="274"/>
    </row>
    <row r="18" spans="1:19" s="429" customFormat="1" ht="32.25" customHeight="1" x14ac:dyDescent="0.35">
      <c r="A18" s="923" t="s">
        <v>87</v>
      </c>
      <c r="B18" s="924">
        <v>19</v>
      </c>
      <c r="C18" s="925">
        <v>0</v>
      </c>
      <c r="D18" s="926">
        <v>19</v>
      </c>
      <c r="E18" s="927">
        <v>8</v>
      </c>
      <c r="F18" s="928">
        <v>0</v>
      </c>
      <c r="G18" s="926">
        <v>8</v>
      </c>
      <c r="H18" s="924">
        <v>17</v>
      </c>
      <c r="I18" s="925">
        <v>0</v>
      </c>
      <c r="J18" s="926">
        <v>17</v>
      </c>
      <c r="K18" s="927">
        <v>16</v>
      </c>
      <c r="L18" s="925">
        <v>0</v>
      </c>
      <c r="M18" s="927">
        <v>16</v>
      </c>
      <c r="N18" s="929">
        <f t="shared" si="1"/>
        <v>60</v>
      </c>
      <c r="O18" s="930">
        <f t="shared" si="1"/>
        <v>0</v>
      </c>
      <c r="P18" s="931">
        <f>SUM(N18:O18)</f>
        <v>60</v>
      </c>
      <c r="Q18" s="274"/>
      <c r="R18" s="274"/>
    </row>
    <row r="19" spans="1:19" s="429" customFormat="1" ht="29.25" customHeight="1" thickBot="1" x14ac:dyDescent="0.4">
      <c r="A19" s="968" t="s">
        <v>69</v>
      </c>
      <c r="B19" s="969">
        <v>0</v>
      </c>
      <c r="C19" s="966">
        <v>0</v>
      </c>
      <c r="D19" s="970">
        <v>0</v>
      </c>
      <c r="E19" s="965">
        <v>0</v>
      </c>
      <c r="F19" s="971">
        <v>0</v>
      </c>
      <c r="G19" s="970">
        <v>0</v>
      </c>
      <c r="H19" s="969">
        <v>24</v>
      </c>
      <c r="I19" s="966">
        <v>0</v>
      </c>
      <c r="J19" s="970">
        <v>24</v>
      </c>
      <c r="K19" s="965">
        <v>19</v>
      </c>
      <c r="L19" s="966">
        <v>0</v>
      </c>
      <c r="M19" s="965">
        <v>19</v>
      </c>
      <c r="N19" s="929">
        <f t="shared" si="1"/>
        <v>43</v>
      </c>
      <c r="O19" s="930">
        <f t="shared" si="1"/>
        <v>0</v>
      </c>
      <c r="P19" s="931">
        <f>SUM(N19:O19)</f>
        <v>43</v>
      </c>
      <c r="Q19" s="274"/>
      <c r="R19" s="274"/>
    </row>
    <row r="20" spans="1:19" s="429" customFormat="1" ht="28.5" customHeight="1" thickBot="1" x14ac:dyDescent="0.4">
      <c r="A20" s="910" t="s">
        <v>8</v>
      </c>
      <c r="B20" s="972">
        <f>SUM(B16:B19)</f>
        <v>54</v>
      </c>
      <c r="C20" s="973">
        <f>SUM(C16:C19)</f>
        <v>0</v>
      </c>
      <c r="D20" s="974">
        <f>SUM(D16:D19)</f>
        <v>54</v>
      </c>
      <c r="E20" s="975">
        <f>SUM(E16:E19)</f>
        <v>20</v>
      </c>
      <c r="F20" s="976">
        <v>0</v>
      </c>
      <c r="G20" s="974">
        <f t="shared" ref="G20:P20" si="2">SUM(G16:G19)</f>
        <v>20</v>
      </c>
      <c r="H20" s="972">
        <f t="shared" si="2"/>
        <v>83</v>
      </c>
      <c r="I20" s="973">
        <f t="shared" si="2"/>
        <v>0</v>
      </c>
      <c r="J20" s="974">
        <f t="shared" si="2"/>
        <v>83</v>
      </c>
      <c r="K20" s="977">
        <f t="shared" si="2"/>
        <v>83</v>
      </c>
      <c r="L20" s="978">
        <f t="shared" si="2"/>
        <v>0</v>
      </c>
      <c r="M20" s="977">
        <f t="shared" si="2"/>
        <v>83</v>
      </c>
      <c r="N20" s="979">
        <f t="shared" si="2"/>
        <v>240</v>
      </c>
      <c r="O20" s="980">
        <f t="shared" si="2"/>
        <v>0</v>
      </c>
      <c r="P20" s="946">
        <f t="shared" si="2"/>
        <v>240</v>
      </c>
      <c r="Q20" s="981"/>
      <c r="R20" s="981"/>
    </row>
    <row r="21" spans="1:19" s="429" customFormat="1" ht="41.25" customHeight="1" thickBot="1" x14ac:dyDescent="0.4">
      <c r="A21" s="910" t="s">
        <v>25</v>
      </c>
      <c r="B21" s="982"/>
      <c r="C21" s="983"/>
      <c r="D21" s="984"/>
      <c r="E21" s="985"/>
      <c r="F21" s="986"/>
      <c r="G21" s="984"/>
      <c r="H21" s="982"/>
      <c r="I21" s="983"/>
      <c r="J21" s="984"/>
      <c r="K21" s="985"/>
      <c r="L21" s="983"/>
      <c r="M21" s="987"/>
      <c r="N21" s="988"/>
      <c r="O21" s="983"/>
      <c r="P21" s="989"/>
      <c r="Q21" s="274"/>
      <c r="R21" s="274"/>
    </row>
    <row r="22" spans="1:19" s="429" customFormat="1" ht="29.25" customHeight="1" x14ac:dyDescent="0.35">
      <c r="A22" s="990" t="s">
        <v>84</v>
      </c>
      <c r="B22" s="969">
        <v>1</v>
      </c>
      <c r="C22" s="966">
        <v>0</v>
      </c>
      <c r="D22" s="970">
        <v>0</v>
      </c>
      <c r="E22" s="965">
        <v>1</v>
      </c>
      <c r="F22" s="971">
        <v>0</v>
      </c>
      <c r="G22" s="970">
        <v>1</v>
      </c>
      <c r="H22" s="969">
        <v>0</v>
      </c>
      <c r="I22" s="966">
        <v>0</v>
      </c>
      <c r="J22" s="970">
        <v>0</v>
      </c>
      <c r="K22" s="965">
        <v>0</v>
      </c>
      <c r="L22" s="966">
        <v>0</v>
      </c>
      <c r="M22" s="965">
        <v>0</v>
      </c>
      <c r="N22" s="962">
        <f t="shared" ref="N22:O25" si="3">B22+E22+H22+K22</f>
        <v>2</v>
      </c>
      <c r="O22" s="963">
        <f t="shared" si="3"/>
        <v>0</v>
      </c>
      <c r="P22" s="964">
        <f>SUM(N22:O22)</f>
        <v>2</v>
      </c>
      <c r="Q22" s="274"/>
      <c r="R22" s="274"/>
    </row>
    <row r="23" spans="1:19" s="429" customFormat="1" ht="30.75" customHeight="1" x14ac:dyDescent="0.35">
      <c r="A23" s="923" t="s">
        <v>88</v>
      </c>
      <c r="B23" s="924">
        <v>0</v>
      </c>
      <c r="C23" s="925">
        <v>0</v>
      </c>
      <c r="D23" s="926">
        <v>0</v>
      </c>
      <c r="E23" s="927">
        <v>0</v>
      </c>
      <c r="F23" s="928">
        <v>0</v>
      </c>
      <c r="G23" s="926">
        <v>0</v>
      </c>
      <c r="H23" s="924">
        <v>2</v>
      </c>
      <c r="I23" s="925">
        <v>0</v>
      </c>
      <c r="J23" s="926">
        <v>2</v>
      </c>
      <c r="K23" s="927">
        <v>1</v>
      </c>
      <c r="L23" s="925">
        <v>0</v>
      </c>
      <c r="M23" s="991">
        <v>1</v>
      </c>
      <c r="N23" s="929">
        <f t="shared" si="3"/>
        <v>3</v>
      </c>
      <c r="O23" s="930">
        <f t="shared" si="3"/>
        <v>0</v>
      </c>
      <c r="P23" s="931">
        <f>SUM(N23:O23)</f>
        <v>3</v>
      </c>
      <c r="Q23" s="274"/>
      <c r="R23" s="274"/>
    </row>
    <row r="24" spans="1:19" s="429" customFormat="1" ht="29.25" customHeight="1" x14ac:dyDescent="0.35">
      <c r="A24" s="923" t="s">
        <v>87</v>
      </c>
      <c r="B24" s="924">
        <v>0</v>
      </c>
      <c r="C24" s="925">
        <v>0</v>
      </c>
      <c r="D24" s="926">
        <v>0</v>
      </c>
      <c r="E24" s="927">
        <v>0</v>
      </c>
      <c r="F24" s="928">
        <v>0</v>
      </c>
      <c r="G24" s="926">
        <v>0</v>
      </c>
      <c r="H24" s="924">
        <v>0</v>
      </c>
      <c r="I24" s="925">
        <v>0</v>
      </c>
      <c r="J24" s="926">
        <v>0</v>
      </c>
      <c r="K24" s="927">
        <v>0</v>
      </c>
      <c r="L24" s="925">
        <v>0</v>
      </c>
      <c r="M24" s="991">
        <v>0</v>
      </c>
      <c r="N24" s="929">
        <f t="shared" si="3"/>
        <v>0</v>
      </c>
      <c r="O24" s="930">
        <f t="shared" si="3"/>
        <v>0</v>
      </c>
      <c r="P24" s="931">
        <f>SUM(N24:O24)</f>
        <v>0</v>
      </c>
      <c r="Q24" s="274"/>
      <c r="R24" s="274"/>
    </row>
    <row r="25" spans="1:19" s="429" customFormat="1" ht="33" customHeight="1" thickBot="1" x14ac:dyDescent="0.4">
      <c r="A25" s="992" t="s">
        <v>69</v>
      </c>
      <c r="B25" s="993">
        <v>0</v>
      </c>
      <c r="C25" s="994">
        <v>0</v>
      </c>
      <c r="D25" s="995">
        <v>0</v>
      </c>
      <c r="E25" s="996">
        <v>0</v>
      </c>
      <c r="F25" s="997">
        <v>0</v>
      </c>
      <c r="G25" s="995">
        <v>0</v>
      </c>
      <c r="H25" s="993">
        <v>0</v>
      </c>
      <c r="I25" s="994">
        <v>0</v>
      </c>
      <c r="J25" s="995">
        <v>0</v>
      </c>
      <c r="K25" s="996">
        <v>0</v>
      </c>
      <c r="L25" s="994">
        <v>0</v>
      </c>
      <c r="M25" s="927">
        <v>0</v>
      </c>
      <c r="N25" s="998">
        <f t="shared" si="3"/>
        <v>0</v>
      </c>
      <c r="O25" s="930">
        <f t="shared" si="3"/>
        <v>0</v>
      </c>
      <c r="P25" s="999">
        <f>SUM(N25:O25)</f>
        <v>0</v>
      </c>
      <c r="Q25" s="961"/>
      <c r="R25" s="961"/>
    </row>
    <row r="26" spans="1:19" s="429" customFormat="1" ht="30" customHeight="1" thickBot="1" x14ac:dyDescent="0.4">
      <c r="A26" s="1000" t="s">
        <v>13</v>
      </c>
      <c r="B26" s="1001">
        <f>SUM(B22:B25)</f>
        <v>1</v>
      </c>
      <c r="C26" s="1002">
        <f>SUM(C22:C25)</f>
        <v>0</v>
      </c>
      <c r="D26" s="1003">
        <f>SUM(D22:D25)</f>
        <v>0</v>
      </c>
      <c r="E26" s="1004">
        <v>0</v>
      </c>
      <c r="F26" s="1005">
        <v>0</v>
      </c>
      <c r="G26" s="1006">
        <v>0</v>
      </c>
      <c r="H26" s="941">
        <f t="shared" ref="H26:J26" si="4">SUM(H22:H25)</f>
        <v>2</v>
      </c>
      <c r="I26" s="942">
        <f t="shared" si="4"/>
        <v>0</v>
      </c>
      <c r="J26" s="943">
        <f t="shared" si="4"/>
        <v>2</v>
      </c>
      <c r="K26" s="950">
        <v>1</v>
      </c>
      <c r="L26" s="1007">
        <f t="shared" ref="L26" si="5">SUM(L22:L25)</f>
        <v>0</v>
      </c>
      <c r="M26" s="1007">
        <v>1</v>
      </c>
      <c r="N26" s="1007">
        <f>SUM(N22:N25)</f>
        <v>5</v>
      </c>
      <c r="O26" s="1007">
        <f>SUM(O22:O25)</f>
        <v>0</v>
      </c>
      <c r="P26" s="1008">
        <f>SUM(P22:P25)</f>
        <v>5</v>
      </c>
      <c r="Q26" s="274"/>
      <c r="R26" s="274"/>
    </row>
    <row r="27" spans="1:19" s="429" customFormat="1" ht="29.25" customHeight="1" thickBot="1" x14ac:dyDescent="0.4">
      <c r="A27" s="1009" t="s">
        <v>10</v>
      </c>
      <c r="B27" s="972">
        <v>54</v>
      </c>
      <c r="C27" s="973">
        <f>SUM(C23:C26)</f>
        <v>0</v>
      </c>
      <c r="D27" s="974">
        <v>54</v>
      </c>
      <c r="E27" s="972">
        <v>20</v>
      </c>
      <c r="F27" s="973">
        <v>0</v>
      </c>
      <c r="G27" s="976">
        <v>20</v>
      </c>
      <c r="H27" s="972">
        <f t="shared" ref="H27:P27" si="6">H20</f>
        <v>83</v>
      </c>
      <c r="I27" s="973">
        <f t="shared" si="6"/>
        <v>0</v>
      </c>
      <c r="J27" s="974">
        <f t="shared" si="6"/>
        <v>83</v>
      </c>
      <c r="K27" s="977">
        <f t="shared" si="6"/>
        <v>83</v>
      </c>
      <c r="L27" s="978">
        <f t="shared" si="6"/>
        <v>0</v>
      </c>
      <c r="M27" s="978">
        <f t="shared" si="6"/>
        <v>83</v>
      </c>
      <c r="N27" s="1010">
        <f t="shared" si="6"/>
        <v>240</v>
      </c>
      <c r="O27" s="1010">
        <f t="shared" si="6"/>
        <v>0</v>
      </c>
      <c r="P27" s="1011">
        <f t="shared" si="6"/>
        <v>240</v>
      </c>
      <c r="Q27" s="275"/>
      <c r="R27" s="275"/>
    </row>
    <row r="28" spans="1:19" s="429" customFormat="1" ht="41.25" customHeight="1" thickBot="1" x14ac:dyDescent="0.4">
      <c r="A28" s="1009" t="s">
        <v>14</v>
      </c>
      <c r="B28" s="972">
        <v>1</v>
      </c>
      <c r="C28" s="973">
        <v>0</v>
      </c>
      <c r="D28" s="974">
        <v>0</v>
      </c>
      <c r="E28" s="972">
        <v>1</v>
      </c>
      <c r="F28" s="973">
        <v>0</v>
      </c>
      <c r="G28" s="976">
        <v>1</v>
      </c>
      <c r="H28" s="941">
        <f t="shared" ref="H28:P28" si="7">H26</f>
        <v>2</v>
      </c>
      <c r="I28" s="942">
        <f t="shared" si="7"/>
        <v>0</v>
      </c>
      <c r="J28" s="943">
        <f t="shared" si="7"/>
        <v>2</v>
      </c>
      <c r="K28" s="950">
        <f t="shared" si="7"/>
        <v>1</v>
      </c>
      <c r="L28" s="1007">
        <f t="shared" si="7"/>
        <v>0</v>
      </c>
      <c r="M28" s="1007">
        <f t="shared" si="7"/>
        <v>1</v>
      </c>
      <c r="N28" s="1007">
        <f t="shared" si="7"/>
        <v>5</v>
      </c>
      <c r="O28" s="1007">
        <f t="shared" si="7"/>
        <v>0</v>
      </c>
      <c r="P28" s="1008">
        <f t="shared" si="7"/>
        <v>5</v>
      </c>
      <c r="Q28" s="276"/>
      <c r="R28" s="276"/>
    </row>
    <row r="29" spans="1:19" s="429" customFormat="1" ht="34.5" customHeight="1" thickBot="1" x14ac:dyDescent="0.4">
      <c r="A29" s="940" t="s">
        <v>15</v>
      </c>
      <c r="B29" s="941">
        <v>55</v>
      </c>
      <c r="C29" s="942">
        <v>0</v>
      </c>
      <c r="D29" s="943">
        <v>55</v>
      </c>
      <c r="E29" s="941">
        <v>21</v>
      </c>
      <c r="F29" s="942">
        <v>0</v>
      </c>
      <c r="G29" s="943">
        <f t="shared" ref="G29:P29" si="8">SUM(G27:G28)</f>
        <v>21</v>
      </c>
      <c r="H29" s="941">
        <f t="shared" si="8"/>
        <v>85</v>
      </c>
      <c r="I29" s="942">
        <f t="shared" si="8"/>
        <v>0</v>
      </c>
      <c r="J29" s="943">
        <f t="shared" si="8"/>
        <v>85</v>
      </c>
      <c r="K29" s="1012">
        <f t="shared" si="8"/>
        <v>84</v>
      </c>
      <c r="L29" s="1012">
        <f t="shared" si="8"/>
        <v>0</v>
      </c>
      <c r="M29" s="1012">
        <f t="shared" si="8"/>
        <v>84</v>
      </c>
      <c r="N29" s="1012">
        <f t="shared" si="8"/>
        <v>245</v>
      </c>
      <c r="O29" s="1012">
        <f t="shared" si="8"/>
        <v>0</v>
      </c>
      <c r="P29" s="1013">
        <f t="shared" si="8"/>
        <v>245</v>
      </c>
      <c r="Q29" s="276"/>
      <c r="R29" s="276"/>
    </row>
    <row r="30" spans="1:19" ht="12" hidden="1" customHeight="1" x14ac:dyDescent="0.35">
      <c r="A30" s="274"/>
      <c r="B30" s="276"/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</row>
    <row r="31" spans="1:19" ht="25.5" hidden="1" customHeight="1" x14ac:dyDescent="0.35">
      <c r="A31" s="274"/>
      <c r="B31" s="276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7"/>
    </row>
    <row r="32" spans="1:19" ht="30.75" customHeight="1" x14ac:dyDescent="0.35">
      <c r="A32" s="274"/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6"/>
      <c r="S32" s="276"/>
    </row>
    <row r="33" spans="1:19" x14ac:dyDescent="0.35">
      <c r="A33" s="4164"/>
      <c r="B33" s="4164"/>
      <c r="C33" s="4164"/>
      <c r="D33" s="4164"/>
      <c r="E33" s="4164"/>
      <c r="F33" s="4164"/>
      <c r="G33" s="4164"/>
      <c r="H33" s="4164"/>
      <c r="I33" s="4164"/>
      <c r="J33" s="4164"/>
      <c r="K33" s="4164"/>
      <c r="L33" s="4164"/>
      <c r="M33" s="4164"/>
      <c r="N33" s="4164"/>
      <c r="O33" s="4164"/>
      <c r="P33" s="4164"/>
      <c r="Q33" s="4164"/>
      <c r="R33" s="4164"/>
      <c r="S33" s="4164"/>
    </row>
    <row r="34" spans="1:19" ht="45" customHeight="1" x14ac:dyDescent="0.35">
      <c r="A34" s="274"/>
      <c r="B34" s="276"/>
      <c r="C34" s="276"/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6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O21" sqref="O21"/>
    </sheetView>
  </sheetViews>
  <sheetFormatPr defaultColWidth="9.140625" defaultRowHeight="25.5" x14ac:dyDescent="0.35"/>
  <cols>
    <col min="1" max="1" width="3" style="429" customWidth="1"/>
    <col min="2" max="2" width="79.28515625" style="429" customWidth="1"/>
    <col min="3" max="3" width="16.140625" style="429" customWidth="1"/>
    <col min="4" max="4" width="17.85546875" style="429" customWidth="1"/>
    <col min="5" max="5" width="15.7109375" style="429" customWidth="1"/>
    <col min="6" max="6" width="16" style="429" customWidth="1"/>
    <col min="7" max="7" width="14.7109375" style="429" customWidth="1"/>
    <col min="8" max="8" width="17" style="429" customWidth="1"/>
    <col min="9" max="9" width="16.140625" style="429" customWidth="1"/>
    <col min="10" max="10" width="17.7109375" style="429" customWidth="1"/>
    <col min="11" max="11" width="14.28515625" style="429" customWidth="1"/>
    <col min="12" max="12" width="15.85546875" style="429" customWidth="1"/>
    <col min="13" max="13" width="16.5703125" style="429" customWidth="1"/>
    <col min="14" max="14" width="12" style="429" customWidth="1"/>
    <col min="15" max="15" width="15.85546875" style="429" customWidth="1"/>
    <col min="16" max="16" width="14.5703125" style="429" customWidth="1"/>
    <col min="17" max="17" width="12" style="429" customWidth="1"/>
    <col min="18" max="19" width="17" style="429" customWidth="1"/>
    <col min="20" max="20" width="15" style="429" customWidth="1"/>
    <col min="21" max="21" width="14.28515625" style="429" customWidth="1"/>
    <col min="22" max="22" width="10.5703125" style="429" customWidth="1"/>
    <col min="23" max="23" width="23" style="429" customWidth="1"/>
    <col min="24" max="257" width="9.140625" style="429"/>
    <col min="258" max="16384" width="9.140625" style="33"/>
  </cols>
  <sheetData>
    <row r="1" spans="1:24" ht="25.5" customHeight="1" x14ac:dyDescent="0.35">
      <c r="A1" s="4165" t="s">
        <v>311</v>
      </c>
      <c r="B1" s="4165"/>
      <c r="C1" s="4165"/>
      <c r="D1" s="4165"/>
      <c r="E1" s="4165"/>
      <c r="F1" s="4165"/>
      <c r="G1" s="4165"/>
      <c r="H1" s="4165"/>
      <c r="I1" s="4165"/>
      <c r="J1" s="4165"/>
      <c r="K1" s="4165"/>
      <c r="L1" s="4165"/>
      <c r="M1" s="4165"/>
      <c r="N1" s="4165"/>
      <c r="O1" s="4165"/>
      <c r="P1" s="4165"/>
      <c r="Q1" s="4165"/>
      <c r="R1" s="4165"/>
      <c r="S1" s="4165"/>
      <c r="T1" s="4165"/>
    </row>
    <row r="2" spans="1:24" ht="17.25" customHeight="1" x14ac:dyDescent="0.35">
      <c r="A2" s="4169"/>
      <c r="B2" s="4169"/>
      <c r="C2" s="4169"/>
      <c r="D2" s="4169"/>
      <c r="E2" s="4169"/>
      <c r="F2" s="4169"/>
      <c r="G2" s="4169"/>
      <c r="H2" s="4169"/>
      <c r="I2" s="4169"/>
      <c r="J2" s="4169"/>
      <c r="K2" s="4169"/>
      <c r="L2" s="4169"/>
      <c r="M2" s="4169"/>
      <c r="N2" s="4169"/>
      <c r="O2" s="4169"/>
      <c r="P2" s="4169"/>
      <c r="Q2" s="4169"/>
      <c r="R2" s="4169"/>
      <c r="S2" s="4169"/>
      <c r="T2" s="4169"/>
    </row>
    <row r="3" spans="1:24" ht="24" customHeight="1" x14ac:dyDescent="0.35">
      <c r="A3" s="4165" t="s">
        <v>361</v>
      </c>
      <c r="B3" s="4165"/>
      <c r="C3" s="4165"/>
      <c r="D3" s="4165"/>
      <c r="E3" s="4165"/>
      <c r="F3" s="4165"/>
      <c r="G3" s="4165"/>
      <c r="H3" s="4165"/>
      <c r="I3" s="4165"/>
      <c r="J3" s="4165"/>
      <c r="K3" s="4165"/>
      <c r="L3" s="4165"/>
      <c r="M3" s="4165"/>
      <c r="N3" s="4165"/>
      <c r="O3" s="4165"/>
      <c r="P3" s="4165"/>
      <c r="Q3" s="4165"/>
      <c r="R3" s="4165"/>
      <c r="S3" s="4165"/>
      <c r="T3" s="4165"/>
    </row>
    <row r="4" spans="1:24" ht="27" customHeight="1" thickBot="1" x14ac:dyDescent="0.4">
      <c r="A4" s="429">
        <v>2</v>
      </c>
      <c r="B4" s="282"/>
      <c r="W4" s="277"/>
      <c r="X4" s="277"/>
    </row>
    <row r="5" spans="1:24" ht="33" customHeight="1" thickBot="1" x14ac:dyDescent="0.4">
      <c r="B5" s="4171" t="s">
        <v>9</v>
      </c>
      <c r="C5" s="4170" t="s">
        <v>0</v>
      </c>
      <c r="D5" s="4170"/>
      <c r="E5" s="4170"/>
      <c r="F5" s="4172" t="s">
        <v>1</v>
      </c>
      <c r="G5" s="4172"/>
      <c r="H5" s="4172"/>
      <c r="I5" s="4173" t="s">
        <v>2</v>
      </c>
      <c r="J5" s="4173"/>
      <c r="K5" s="4173"/>
      <c r="L5" s="4174" t="s">
        <v>3</v>
      </c>
      <c r="M5" s="4174"/>
      <c r="N5" s="4174"/>
      <c r="O5" s="4170">
        <v>5</v>
      </c>
      <c r="P5" s="4170"/>
      <c r="Q5" s="4170"/>
      <c r="R5" s="4175" t="s">
        <v>6</v>
      </c>
      <c r="S5" s="4175"/>
      <c r="T5" s="4175"/>
      <c r="W5" s="277"/>
      <c r="X5" s="277"/>
    </row>
    <row r="6" spans="1:24" ht="18" customHeight="1" thickBot="1" x14ac:dyDescent="0.4">
      <c r="B6" s="4171"/>
      <c r="C6" s="4170"/>
      <c r="D6" s="4170"/>
      <c r="E6" s="4170"/>
      <c r="F6" s="4172"/>
      <c r="G6" s="4172"/>
      <c r="H6" s="4172"/>
      <c r="I6" s="4173"/>
      <c r="J6" s="4173"/>
      <c r="K6" s="4173"/>
      <c r="L6" s="4174"/>
      <c r="M6" s="4174"/>
      <c r="N6" s="4174"/>
      <c r="O6" s="4170"/>
      <c r="P6" s="4170"/>
      <c r="Q6" s="4170"/>
      <c r="R6" s="4175"/>
      <c r="S6" s="4175"/>
      <c r="T6" s="4175"/>
      <c r="W6" s="277"/>
      <c r="X6" s="277"/>
    </row>
    <row r="7" spans="1:24" ht="83.25" customHeight="1" thickBot="1" x14ac:dyDescent="0.4">
      <c r="B7" s="4171"/>
      <c r="C7" s="2269" t="s">
        <v>26</v>
      </c>
      <c r="D7" s="2270" t="s">
        <v>27</v>
      </c>
      <c r="E7" s="2271" t="s">
        <v>4</v>
      </c>
      <c r="F7" s="2269" t="s">
        <v>26</v>
      </c>
      <c r="G7" s="2270" t="s">
        <v>27</v>
      </c>
      <c r="H7" s="2271" t="s">
        <v>4</v>
      </c>
      <c r="I7" s="2269" t="s">
        <v>26</v>
      </c>
      <c r="J7" s="2270" t="s">
        <v>27</v>
      </c>
      <c r="K7" s="2271" t="s">
        <v>4</v>
      </c>
      <c r="L7" s="2269" t="s">
        <v>26</v>
      </c>
      <c r="M7" s="2270" t="s">
        <v>27</v>
      </c>
      <c r="N7" s="2271" t="s">
        <v>4</v>
      </c>
      <c r="O7" s="2269" t="s">
        <v>26</v>
      </c>
      <c r="P7" s="2270" t="s">
        <v>27</v>
      </c>
      <c r="Q7" s="2271" t="s">
        <v>4</v>
      </c>
      <c r="R7" s="2269" t="s">
        <v>26</v>
      </c>
      <c r="S7" s="2270" t="s">
        <v>27</v>
      </c>
      <c r="T7" s="2271" t="s">
        <v>4</v>
      </c>
      <c r="W7" s="277"/>
      <c r="X7" s="277"/>
    </row>
    <row r="8" spans="1:24" ht="34.5" customHeight="1" thickBot="1" x14ac:dyDescent="0.4">
      <c r="B8" s="2272" t="s">
        <v>22</v>
      </c>
      <c r="C8" s="3534"/>
      <c r="D8" s="3534"/>
      <c r="E8" s="3535"/>
      <c r="F8" s="3534"/>
      <c r="G8" s="3534"/>
      <c r="H8" s="3535"/>
      <c r="I8" s="3534"/>
      <c r="J8" s="3534"/>
      <c r="K8" s="3535"/>
      <c r="L8" s="3534"/>
      <c r="M8" s="3534"/>
      <c r="N8" s="3535"/>
      <c r="O8" s="3536"/>
      <c r="P8" s="3536"/>
      <c r="Q8" s="3535"/>
      <c r="R8" s="3537"/>
      <c r="S8" s="3537"/>
      <c r="T8" s="3537"/>
      <c r="W8" s="277"/>
      <c r="X8" s="277"/>
    </row>
    <row r="9" spans="1:24" s="429" customFormat="1" ht="34.5" customHeight="1" x14ac:dyDescent="0.35">
      <c r="B9" s="3538" t="s">
        <v>84</v>
      </c>
      <c r="C9" s="3539">
        <v>0</v>
      </c>
      <c r="D9" s="3539">
        <v>0</v>
      </c>
      <c r="E9" s="3539">
        <v>0</v>
      </c>
      <c r="F9" s="3539">
        <v>10</v>
      </c>
      <c r="G9" s="3539">
        <v>6</v>
      </c>
      <c r="H9" s="3539">
        <f>SUM(F9:G9)</f>
        <v>16</v>
      </c>
      <c r="I9" s="3539">
        <v>6</v>
      </c>
      <c r="J9" s="3539">
        <v>7</v>
      </c>
      <c r="K9" s="3539">
        <f>SUM(I9:J9)</f>
        <v>13</v>
      </c>
      <c r="L9" s="3539">
        <v>0</v>
      </c>
      <c r="M9" s="3539">
        <v>0</v>
      </c>
      <c r="N9" s="3539">
        <f>SUM(L9:M9)</f>
        <v>0</v>
      </c>
      <c r="O9" s="3539">
        <v>9</v>
      </c>
      <c r="P9" s="3539">
        <v>8</v>
      </c>
      <c r="Q9" s="3539">
        <f>SUM(O9:P9)</f>
        <v>17</v>
      </c>
      <c r="R9" s="3540">
        <f t="shared" ref="R9:S12" si="0">C9+F9+I9+L9+O9</f>
        <v>25</v>
      </c>
      <c r="S9" s="3540">
        <f t="shared" si="0"/>
        <v>21</v>
      </c>
      <c r="T9" s="3540">
        <f>SUM(R9:S9)</f>
        <v>46</v>
      </c>
      <c r="W9" s="347"/>
      <c r="X9" s="277"/>
    </row>
    <row r="10" spans="1:24" s="429" customFormat="1" ht="31.5" customHeight="1" x14ac:dyDescent="0.35">
      <c r="B10" s="3541" t="s">
        <v>88</v>
      </c>
      <c r="C10" s="3542">
        <v>0</v>
      </c>
      <c r="D10" s="3542">
        <v>0</v>
      </c>
      <c r="E10" s="3542">
        <v>0</v>
      </c>
      <c r="F10" s="3542">
        <v>9</v>
      </c>
      <c r="G10" s="3542">
        <v>2</v>
      </c>
      <c r="H10" s="3542">
        <f>SUM(F10:G10)</f>
        <v>11</v>
      </c>
      <c r="I10" s="3542">
        <v>0</v>
      </c>
      <c r="J10" s="3542">
        <v>0</v>
      </c>
      <c r="K10" s="3542">
        <f>SUM(I10:J10)</f>
        <v>0</v>
      </c>
      <c r="L10" s="3542">
        <v>14</v>
      </c>
      <c r="M10" s="3542">
        <v>0</v>
      </c>
      <c r="N10" s="3542">
        <f>SUM(L10:M10)</f>
        <v>14</v>
      </c>
      <c r="O10" s="3542">
        <v>0</v>
      </c>
      <c r="P10" s="3542">
        <v>1</v>
      </c>
      <c r="Q10" s="3542">
        <f>SUM(O10:P10)</f>
        <v>1</v>
      </c>
      <c r="R10" s="3543">
        <f t="shared" si="0"/>
        <v>23</v>
      </c>
      <c r="S10" s="3543">
        <f t="shared" si="0"/>
        <v>3</v>
      </c>
      <c r="T10" s="3543">
        <f>SUM(R10:S10)</f>
        <v>26</v>
      </c>
      <c r="W10" s="423"/>
      <c r="X10" s="277"/>
    </row>
    <row r="11" spans="1:24" s="429" customFormat="1" ht="57" customHeight="1" x14ac:dyDescent="0.35">
      <c r="A11" s="429">
        <v>0</v>
      </c>
      <c r="B11" s="3541" t="s">
        <v>87</v>
      </c>
      <c r="C11" s="3542">
        <v>0</v>
      </c>
      <c r="D11" s="3542">
        <v>0</v>
      </c>
      <c r="E11" s="3542">
        <v>0</v>
      </c>
      <c r="F11" s="3542">
        <v>10</v>
      </c>
      <c r="G11" s="3542">
        <v>3</v>
      </c>
      <c r="H11" s="3542">
        <f>SUM(F11:G11)</f>
        <v>13</v>
      </c>
      <c r="I11" s="3542">
        <v>10</v>
      </c>
      <c r="J11" s="3542">
        <v>6</v>
      </c>
      <c r="K11" s="3542">
        <f>SUM(I11:J11)</f>
        <v>16</v>
      </c>
      <c r="L11" s="3542">
        <v>10</v>
      </c>
      <c r="M11" s="3542">
        <v>3</v>
      </c>
      <c r="N11" s="3542">
        <f>SUM(L11:M11)</f>
        <v>13</v>
      </c>
      <c r="O11" s="3542">
        <v>3</v>
      </c>
      <c r="P11" s="3542">
        <v>6</v>
      </c>
      <c r="Q11" s="3542">
        <f>SUM(O11:P11)</f>
        <v>9</v>
      </c>
      <c r="R11" s="3543">
        <f t="shared" si="0"/>
        <v>33</v>
      </c>
      <c r="S11" s="3543">
        <f t="shared" si="0"/>
        <v>18</v>
      </c>
      <c r="T11" s="3543">
        <f>SUM(R11:S11)</f>
        <v>51</v>
      </c>
      <c r="W11" s="424"/>
      <c r="X11" s="277"/>
    </row>
    <row r="12" spans="1:24" s="429" customFormat="1" ht="39" customHeight="1" thickBot="1" x14ac:dyDescent="0.4">
      <c r="B12" s="3544" t="s">
        <v>69</v>
      </c>
      <c r="C12" s="3545">
        <v>0</v>
      </c>
      <c r="D12" s="3545">
        <v>25</v>
      </c>
      <c r="E12" s="3545">
        <v>25</v>
      </c>
      <c r="F12" s="3545">
        <v>0</v>
      </c>
      <c r="G12" s="3545">
        <v>9</v>
      </c>
      <c r="H12" s="3545">
        <f>SUM(F12:G12)</f>
        <v>9</v>
      </c>
      <c r="I12" s="3545">
        <v>0</v>
      </c>
      <c r="J12" s="3545">
        <v>6</v>
      </c>
      <c r="K12" s="3545">
        <f>SUM(I12:J12)</f>
        <v>6</v>
      </c>
      <c r="L12" s="3545">
        <v>0</v>
      </c>
      <c r="M12" s="3545">
        <v>7</v>
      </c>
      <c r="N12" s="3545">
        <f>SUM(L12:M12)</f>
        <v>7</v>
      </c>
      <c r="O12" s="3545">
        <v>0</v>
      </c>
      <c r="P12" s="3545">
        <v>7</v>
      </c>
      <c r="Q12" s="3545">
        <f>SUM(O12:P12)</f>
        <v>7</v>
      </c>
      <c r="R12" s="3546">
        <f t="shared" si="0"/>
        <v>0</v>
      </c>
      <c r="S12" s="3546">
        <f t="shared" si="0"/>
        <v>54</v>
      </c>
      <c r="T12" s="3546">
        <f>SUM(R12:S12)</f>
        <v>54</v>
      </c>
      <c r="W12" s="424"/>
      <c r="X12" s="277"/>
    </row>
    <row r="13" spans="1:24" ht="34.5" customHeight="1" thickBot="1" x14ac:dyDescent="0.4">
      <c r="B13" s="2272" t="s">
        <v>16</v>
      </c>
      <c r="C13" s="2276">
        <f>SUM(C9:C12)</f>
        <v>0</v>
      </c>
      <c r="D13" s="2276">
        <v>25</v>
      </c>
      <c r="E13" s="2276">
        <f>SUM(E9:E12)</f>
        <v>25</v>
      </c>
      <c r="F13" s="2276">
        <f t="shared" ref="F13:T13" si="1">SUM(F9:F12)</f>
        <v>29</v>
      </c>
      <c r="G13" s="2276">
        <f t="shared" si="1"/>
        <v>20</v>
      </c>
      <c r="H13" s="2276">
        <f t="shared" si="1"/>
        <v>49</v>
      </c>
      <c r="I13" s="2276">
        <f t="shared" si="1"/>
        <v>16</v>
      </c>
      <c r="J13" s="2276">
        <f t="shared" si="1"/>
        <v>19</v>
      </c>
      <c r="K13" s="2276">
        <f t="shared" si="1"/>
        <v>35</v>
      </c>
      <c r="L13" s="2274">
        <f t="shared" si="1"/>
        <v>24</v>
      </c>
      <c r="M13" s="2274">
        <f t="shared" si="1"/>
        <v>10</v>
      </c>
      <c r="N13" s="2274">
        <f t="shared" si="1"/>
        <v>34</v>
      </c>
      <c r="O13" s="2274">
        <f t="shared" si="1"/>
        <v>12</v>
      </c>
      <c r="P13" s="2274">
        <f t="shared" si="1"/>
        <v>22</v>
      </c>
      <c r="Q13" s="2274">
        <f t="shared" si="1"/>
        <v>34</v>
      </c>
      <c r="R13" s="2274">
        <f t="shared" si="1"/>
        <v>81</v>
      </c>
      <c r="S13" s="2274">
        <f t="shared" si="1"/>
        <v>96</v>
      </c>
      <c r="T13" s="2274">
        <f t="shared" si="1"/>
        <v>177</v>
      </c>
      <c r="W13" s="277"/>
      <c r="X13" s="277"/>
    </row>
    <row r="14" spans="1:24" ht="30.75" customHeight="1" thickBot="1" x14ac:dyDescent="0.4">
      <c r="B14" s="2277" t="s">
        <v>23</v>
      </c>
      <c r="C14" s="2273"/>
      <c r="D14" s="2273"/>
      <c r="E14" s="2273"/>
      <c r="F14" s="2273"/>
      <c r="G14" s="2273"/>
      <c r="H14" s="2273"/>
      <c r="I14" s="2273"/>
      <c r="J14" s="2273"/>
      <c r="K14" s="2273"/>
      <c r="L14" s="2274"/>
      <c r="M14" s="2274"/>
      <c r="N14" s="2274"/>
      <c r="O14" s="2274"/>
      <c r="P14" s="2274"/>
      <c r="Q14" s="2274"/>
      <c r="R14" s="2274"/>
      <c r="S14" s="2274"/>
      <c r="T14" s="2274"/>
      <c r="W14" s="277"/>
      <c r="X14" s="277"/>
    </row>
    <row r="15" spans="1:24" ht="30.75" customHeight="1" thickBot="1" x14ac:dyDescent="0.4">
      <c r="B15" s="2278" t="s">
        <v>11</v>
      </c>
      <c r="C15" s="3535"/>
      <c r="D15" s="3535"/>
      <c r="E15" s="3535"/>
      <c r="F15" s="3535"/>
      <c r="G15" s="3535"/>
      <c r="H15" s="3535"/>
      <c r="I15" s="3535"/>
      <c r="J15" s="3535"/>
      <c r="K15" s="3535"/>
      <c r="L15" s="3547"/>
      <c r="M15" s="3547"/>
      <c r="N15" s="3537"/>
      <c r="O15" s="3547"/>
      <c r="P15" s="3547"/>
      <c r="Q15" s="3537"/>
      <c r="R15" s="3537"/>
      <c r="S15" s="3537"/>
      <c r="T15" s="3537"/>
      <c r="W15" s="277"/>
      <c r="X15" s="277"/>
    </row>
    <row r="16" spans="1:24" ht="30" customHeight="1" x14ac:dyDescent="0.35">
      <c r="B16" s="3548" t="s">
        <v>84</v>
      </c>
      <c r="C16" s="3539">
        <v>0</v>
      </c>
      <c r="D16" s="3539">
        <v>0</v>
      </c>
      <c r="E16" s="3539">
        <v>0</v>
      </c>
      <c r="F16" s="3539">
        <v>10</v>
      </c>
      <c r="G16" s="3539">
        <v>6</v>
      </c>
      <c r="H16" s="3539">
        <f>SUM(F16:G16)</f>
        <v>16</v>
      </c>
      <c r="I16" s="3539">
        <v>6</v>
      </c>
      <c r="J16" s="3539">
        <v>7</v>
      </c>
      <c r="K16" s="3539">
        <f>SUM(I16:J16)</f>
        <v>13</v>
      </c>
      <c r="L16" s="3539">
        <v>0</v>
      </c>
      <c r="M16" s="3539">
        <v>0</v>
      </c>
      <c r="N16" s="3539">
        <f>SUM(L16:M16)</f>
        <v>0</v>
      </c>
      <c r="O16" s="3539">
        <v>9</v>
      </c>
      <c r="P16" s="3539">
        <v>8</v>
      </c>
      <c r="Q16" s="3539">
        <f>SUM(O16:P16)</f>
        <v>17</v>
      </c>
      <c r="R16" s="3540">
        <v>25</v>
      </c>
      <c r="S16" s="3540">
        <v>21</v>
      </c>
      <c r="T16" s="3540">
        <v>47</v>
      </c>
      <c r="W16" s="277"/>
      <c r="X16" s="277"/>
    </row>
    <row r="17" spans="2:24" ht="36" customHeight="1" x14ac:dyDescent="0.35">
      <c r="B17" s="968" t="s">
        <v>88</v>
      </c>
      <c r="C17" s="3542">
        <v>0</v>
      </c>
      <c r="D17" s="3542">
        <v>0</v>
      </c>
      <c r="E17" s="3542">
        <v>0</v>
      </c>
      <c r="F17" s="3542">
        <v>9</v>
      </c>
      <c r="G17" s="3542">
        <v>2</v>
      </c>
      <c r="H17" s="3542">
        <f>SUM(F17:G17)</f>
        <v>11</v>
      </c>
      <c r="I17" s="3542">
        <v>0</v>
      </c>
      <c r="J17" s="3542">
        <v>0</v>
      </c>
      <c r="K17" s="3542">
        <f>SUM(I17:J17)</f>
        <v>0</v>
      </c>
      <c r="L17" s="3542">
        <v>0</v>
      </c>
      <c r="M17" s="3542">
        <v>0</v>
      </c>
      <c r="N17" s="3542">
        <f>SUM(L17:M17)</f>
        <v>0</v>
      </c>
      <c r="O17" s="3542">
        <v>0</v>
      </c>
      <c r="P17" s="3542">
        <v>1</v>
      </c>
      <c r="Q17" s="3542">
        <f>SUM(O17:P17)</f>
        <v>1</v>
      </c>
      <c r="R17" s="3543">
        <f t="shared" ref="R17:S17" si="2">C17+F17+I17+L17+O17</f>
        <v>9</v>
      </c>
      <c r="S17" s="3543">
        <f t="shared" si="2"/>
        <v>3</v>
      </c>
      <c r="T17" s="3543">
        <f>SUM(R17:S17)</f>
        <v>12</v>
      </c>
      <c r="W17" s="277"/>
      <c r="X17" s="277"/>
    </row>
    <row r="18" spans="2:24" ht="57.75" customHeight="1" x14ac:dyDescent="0.35">
      <c r="B18" s="968" t="s">
        <v>87</v>
      </c>
      <c r="C18" s="3542">
        <v>0</v>
      </c>
      <c r="D18" s="3542">
        <v>0</v>
      </c>
      <c r="E18" s="3542">
        <v>0</v>
      </c>
      <c r="F18" s="3542">
        <v>10</v>
      </c>
      <c r="G18" s="3542">
        <v>1</v>
      </c>
      <c r="H18" s="3542">
        <f>SUM(F18:G18)</f>
        <v>11</v>
      </c>
      <c r="I18" s="3542">
        <v>10</v>
      </c>
      <c r="J18" s="3542">
        <v>6</v>
      </c>
      <c r="K18" s="3542">
        <f>SUM(I18:J18)</f>
        <v>16</v>
      </c>
      <c r="L18" s="3542">
        <v>10</v>
      </c>
      <c r="M18" s="3542">
        <v>2</v>
      </c>
      <c r="N18" s="3542">
        <f>SUM(L18:M18)</f>
        <v>12</v>
      </c>
      <c r="O18" s="3542">
        <v>3</v>
      </c>
      <c r="P18" s="3542">
        <v>6</v>
      </c>
      <c r="Q18" s="3542">
        <f>SUM(O18:P18)</f>
        <v>9</v>
      </c>
      <c r="R18" s="3543">
        <f>C18+F18+I18+L18+O18</f>
        <v>33</v>
      </c>
      <c r="S18" s="3543">
        <v>15</v>
      </c>
      <c r="T18" s="3543">
        <f>SUM(R18:S18)</f>
        <v>48</v>
      </c>
    </row>
    <row r="19" spans="2:24" ht="31.5" customHeight="1" thickBot="1" x14ac:dyDescent="0.4">
      <c r="B19" s="992" t="s">
        <v>69</v>
      </c>
      <c r="C19" s="3545">
        <v>0</v>
      </c>
      <c r="D19" s="3545">
        <v>25</v>
      </c>
      <c r="E19" s="3545">
        <v>25</v>
      </c>
      <c r="F19" s="3545">
        <v>0</v>
      </c>
      <c r="G19" s="3545">
        <v>9</v>
      </c>
      <c r="H19" s="3545">
        <f>SUM(F19:G19)</f>
        <v>9</v>
      </c>
      <c r="I19" s="3545">
        <v>0</v>
      </c>
      <c r="J19" s="3545">
        <v>6</v>
      </c>
      <c r="K19" s="3545">
        <f>SUM(I19:J19)</f>
        <v>6</v>
      </c>
      <c r="L19" s="3545">
        <v>0</v>
      </c>
      <c r="M19" s="3545">
        <v>7</v>
      </c>
      <c r="N19" s="3545">
        <f>SUM(L19:M19)</f>
        <v>7</v>
      </c>
      <c r="O19" s="3545">
        <v>0</v>
      </c>
      <c r="P19" s="3545">
        <v>7</v>
      </c>
      <c r="Q19" s="3545">
        <f>SUM(O19:P19)</f>
        <v>7</v>
      </c>
      <c r="R19" s="3546">
        <f>C19+F19+I19+L19+O19</f>
        <v>0</v>
      </c>
      <c r="S19" s="3546">
        <f>D19+G19+J19+M19+P19</f>
        <v>54</v>
      </c>
      <c r="T19" s="3546">
        <f>SUM(R19:S19)</f>
        <v>54</v>
      </c>
    </row>
    <row r="20" spans="2:24" ht="35.25" customHeight="1" thickBot="1" x14ac:dyDescent="0.4">
      <c r="B20" s="2280" t="s">
        <v>8</v>
      </c>
      <c r="C20" s="2276">
        <f>SUM(C16:C19)</f>
        <v>0</v>
      </c>
      <c r="D20" s="2276">
        <f>SUM(D16:D19)</f>
        <v>25</v>
      </c>
      <c r="E20" s="2276">
        <f>SUM(E16:E19)</f>
        <v>25</v>
      </c>
      <c r="F20" s="2276">
        <f t="shared" ref="F20:Q20" si="3">SUM(F16:F19)</f>
        <v>29</v>
      </c>
      <c r="G20" s="2276">
        <f t="shared" si="3"/>
        <v>18</v>
      </c>
      <c r="H20" s="2276">
        <f t="shared" si="3"/>
        <v>47</v>
      </c>
      <c r="I20" s="2276">
        <f t="shared" si="3"/>
        <v>16</v>
      </c>
      <c r="J20" s="2276">
        <f t="shared" si="3"/>
        <v>19</v>
      </c>
      <c r="K20" s="2276">
        <f t="shared" si="3"/>
        <v>35</v>
      </c>
      <c r="L20" s="2274">
        <f t="shared" si="3"/>
        <v>10</v>
      </c>
      <c r="M20" s="2274">
        <f t="shared" si="3"/>
        <v>9</v>
      </c>
      <c r="N20" s="2274">
        <f t="shared" si="3"/>
        <v>19</v>
      </c>
      <c r="O20" s="2274">
        <f t="shared" si="3"/>
        <v>12</v>
      </c>
      <c r="P20" s="2274">
        <f t="shared" si="3"/>
        <v>22</v>
      </c>
      <c r="Q20" s="2274">
        <f t="shared" si="3"/>
        <v>34</v>
      </c>
      <c r="R20" s="2274">
        <v>81</v>
      </c>
      <c r="S20" s="2274">
        <f>SUM(S16:S19)</f>
        <v>93</v>
      </c>
      <c r="T20" s="2274">
        <v>174</v>
      </c>
    </row>
    <row r="21" spans="2:24" ht="57.75" customHeight="1" thickBot="1" x14ac:dyDescent="0.4">
      <c r="B21" s="2281" t="s">
        <v>25</v>
      </c>
      <c r="C21" s="2273"/>
      <c r="D21" s="2273"/>
      <c r="E21" s="2273"/>
      <c r="F21" s="2273"/>
      <c r="G21" s="2273"/>
      <c r="H21" s="2273"/>
      <c r="I21" s="2273"/>
      <c r="J21" s="2273"/>
      <c r="K21" s="2273"/>
      <c r="L21" s="2279"/>
      <c r="M21" s="2279"/>
      <c r="N21" s="2279"/>
      <c r="O21" s="2279"/>
      <c r="P21" s="2279"/>
      <c r="Q21" s="2279"/>
      <c r="R21" s="2279"/>
      <c r="S21" s="2279"/>
      <c r="T21" s="2279"/>
    </row>
    <row r="22" spans="2:24" ht="35.25" customHeight="1" thickBot="1" x14ac:dyDescent="0.4">
      <c r="B22" s="2275" t="s">
        <v>84</v>
      </c>
      <c r="C22" s="2273">
        <v>0</v>
      </c>
      <c r="D22" s="2273">
        <v>0</v>
      </c>
      <c r="E22" s="2273">
        <v>0</v>
      </c>
      <c r="F22" s="2273">
        <v>0</v>
      </c>
      <c r="G22" s="2273">
        <v>0</v>
      </c>
      <c r="H22" s="2273">
        <v>0</v>
      </c>
      <c r="I22" s="2273">
        <v>0</v>
      </c>
      <c r="J22" s="2273">
        <v>0</v>
      </c>
      <c r="K22" s="2273">
        <v>0</v>
      </c>
      <c r="L22" s="2273">
        <v>0</v>
      </c>
      <c r="M22" s="2273">
        <v>0</v>
      </c>
      <c r="N22" s="2273">
        <v>0</v>
      </c>
      <c r="O22" s="2273">
        <v>0</v>
      </c>
      <c r="P22" s="2273">
        <v>0</v>
      </c>
      <c r="Q22" s="2273">
        <v>0</v>
      </c>
      <c r="R22" s="2274">
        <v>0</v>
      </c>
      <c r="S22" s="2274">
        <v>0</v>
      </c>
      <c r="T22" s="2274">
        <v>0</v>
      </c>
    </row>
    <row r="23" spans="2:24" ht="30.75" customHeight="1" thickBot="1" x14ac:dyDescent="0.4">
      <c r="B23" s="2275" t="s">
        <v>88</v>
      </c>
      <c r="C23" s="2273">
        <v>0</v>
      </c>
      <c r="D23" s="2273">
        <v>0</v>
      </c>
      <c r="E23" s="2273">
        <v>0</v>
      </c>
      <c r="F23" s="2273">
        <v>0</v>
      </c>
      <c r="G23" s="2273">
        <v>0</v>
      </c>
      <c r="H23" s="2273">
        <f>SUM(F23:G23)</f>
        <v>0</v>
      </c>
      <c r="I23" s="2273">
        <v>0</v>
      </c>
      <c r="J23" s="2273">
        <v>0</v>
      </c>
      <c r="K23" s="2273">
        <v>0</v>
      </c>
      <c r="L23" s="2273">
        <v>0</v>
      </c>
      <c r="M23" s="2273">
        <v>0</v>
      </c>
      <c r="N23" s="2273">
        <v>0</v>
      </c>
      <c r="O23" s="2273">
        <v>0</v>
      </c>
      <c r="P23" s="2273">
        <v>0</v>
      </c>
      <c r="Q23" s="2273">
        <v>0</v>
      </c>
      <c r="R23" s="2273">
        <v>0</v>
      </c>
      <c r="S23" s="2273">
        <v>0</v>
      </c>
      <c r="T23" s="2273">
        <f>SUM(R23:S23)</f>
        <v>0</v>
      </c>
    </row>
    <row r="24" spans="2:24" ht="54" customHeight="1" thickBot="1" x14ac:dyDescent="0.4">
      <c r="B24" s="2275" t="s">
        <v>87</v>
      </c>
      <c r="C24" s="2273">
        <v>0</v>
      </c>
      <c r="D24" s="2273">
        <v>0</v>
      </c>
      <c r="E24" s="2273">
        <v>0</v>
      </c>
      <c r="F24" s="2273">
        <v>0</v>
      </c>
      <c r="G24" s="2273">
        <v>2</v>
      </c>
      <c r="H24" s="2273">
        <f>SUM(F24:G24)</f>
        <v>2</v>
      </c>
      <c r="I24" s="2273">
        <v>0</v>
      </c>
      <c r="J24" s="2273">
        <v>0</v>
      </c>
      <c r="K24" s="2273">
        <v>0</v>
      </c>
      <c r="L24" s="2273">
        <v>0</v>
      </c>
      <c r="M24" s="2273">
        <v>1</v>
      </c>
      <c r="N24" s="2273">
        <v>1</v>
      </c>
      <c r="O24" s="2273">
        <v>0</v>
      </c>
      <c r="P24" s="2273">
        <v>0</v>
      </c>
      <c r="Q24" s="2273">
        <v>0</v>
      </c>
      <c r="R24" s="2273">
        <v>0</v>
      </c>
      <c r="S24" s="2273">
        <v>3</v>
      </c>
      <c r="T24" s="2273">
        <f>SUM(R24:S24)</f>
        <v>3</v>
      </c>
    </row>
    <row r="25" spans="2:24" ht="32.25" customHeight="1" thickBot="1" x14ac:dyDescent="0.4">
      <c r="B25" s="2275" t="s">
        <v>69</v>
      </c>
      <c r="C25" s="2273">
        <v>0</v>
      </c>
      <c r="D25" s="2273">
        <v>0</v>
      </c>
      <c r="E25" s="2273">
        <v>0</v>
      </c>
      <c r="F25" s="2273">
        <v>0</v>
      </c>
      <c r="G25" s="2273">
        <v>0</v>
      </c>
      <c r="H25" s="2273">
        <v>0</v>
      </c>
      <c r="I25" s="2273">
        <v>0</v>
      </c>
      <c r="J25" s="2273">
        <v>0</v>
      </c>
      <c r="K25" s="2273">
        <v>0</v>
      </c>
      <c r="L25" s="2273">
        <v>0</v>
      </c>
      <c r="M25" s="2273">
        <v>0</v>
      </c>
      <c r="N25" s="2273">
        <v>0</v>
      </c>
      <c r="O25" s="2273">
        <v>0</v>
      </c>
      <c r="P25" s="2273">
        <v>0</v>
      </c>
      <c r="Q25" s="2273">
        <v>0</v>
      </c>
      <c r="R25" s="2274">
        <v>0</v>
      </c>
      <c r="S25" s="2274">
        <v>0</v>
      </c>
      <c r="T25" s="2274">
        <v>0</v>
      </c>
    </row>
    <row r="26" spans="2:24" ht="34.5" customHeight="1" thickBot="1" x14ac:dyDescent="0.4">
      <c r="B26" s="2282" t="s">
        <v>13</v>
      </c>
      <c r="C26" s="2273">
        <v>0</v>
      </c>
      <c r="D26" s="2273">
        <v>0</v>
      </c>
      <c r="E26" s="2273">
        <v>0</v>
      </c>
      <c r="F26" s="2276">
        <f>SUM(F22:F25)</f>
        <v>0</v>
      </c>
      <c r="G26" s="2276">
        <f>SUM(G22:G25)</f>
        <v>2</v>
      </c>
      <c r="H26" s="2276">
        <f>SUM(H22:H25)</f>
        <v>2</v>
      </c>
      <c r="I26" s="2273">
        <v>0</v>
      </c>
      <c r="J26" s="2273">
        <v>0</v>
      </c>
      <c r="K26" s="2273">
        <v>0</v>
      </c>
      <c r="L26" s="2273">
        <v>0</v>
      </c>
      <c r="M26" s="2273">
        <v>1</v>
      </c>
      <c r="N26" s="2273">
        <v>1</v>
      </c>
      <c r="O26" s="2273">
        <v>0</v>
      </c>
      <c r="P26" s="2273">
        <v>0</v>
      </c>
      <c r="Q26" s="2273">
        <v>0</v>
      </c>
      <c r="R26" s="2274">
        <f>SUM(R22:R25)</f>
        <v>0</v>
      </c>
      <c r="S26" s="2274">
        <f>SUM(S22:S25)</f>
        <v>3</v>
      </c>
      <c r="T26" s="2274">
        <f>SUM(T22:T25)</f>
        <v>3</v>
      </c>
    </row>
    <row r="27" spans="2:24" ht="30.75" customHeight="1" thickBot="1" x14ac:dyDescent="0.4">
      <c r="B27" s="2283" t="s">
        <v>343</v>
      </c>
      <c r="C27" s="2276">
        <f>C20</f>
        <v>0</v>
      </c>
      <c r="D27" s="2276">
        <f t="shared" ref="D27:T27" si="4">D20</f>
        <v>25</v>
      </c>
      <c r="E27" s="2276">
        <f t="shared" si="4"/>
        <v>25</v>
      </c>
      <c r="F27" s="2276">
        <f t="shared" si="4"/>
        <v>29</v>
      </c>
      <c r="G27" s="2276">
        <f t="shared" si="4"/>
        <v>18</v>
      </c>
      <c r="H27" s="2276">
        <f t="shared" si="4"/>
        <v>47</v>
      </c>
      <c r="I27" s="2276">
        <f t="shared" si="4"/>
        <v>16</v>
      </c>
      <c r="J27" s="2276">
        <f t="shared" si="4"/>
        <v>19</v>
      </c>
      <c r="K27" s="2276">
        <f t="shared" si="4"/>
        <v>35</v>
      </c>
      <c r="L27" s="2276">
        <f t="shared" si="4"/>
        <v>10</v>
      </c>
      <c r="M27" s="2276">
        <f t="shared" si="4"/>
        <v>9</v>
      </c>
      <c r="N27" s="2276">
        <f t="shared" si="4"/>
        <v>19</v>
      </c>
      <c r="O27" s="2276">
        <f t="shared" si="4"/>
        <v>12</v>
      </c>
      <c r="P27" s="2276">
        <f t="shared" si="4"/>
        <v>22</v>
      </c>
      <c r="Q27" s="2276">
        <f t="shared" si="4"/>
        <v>34</v>
      </c>
      <c r="R27" s="2276">
        <f t="shared" si="4"/>
        <v>81</v>
      </c>
      <c r="S27" s="2276">
        <f t="shared" si="4"/>
        <v>93</v>
      </c>
      <c r="T27" s="2276">
        <f t="shared" si="4"/>
        <v>174</v>
      </c>
    </row>
    <row r="28" spans="2:24" ht="36.75" thickBot="1" x14ac:dyDescent="0.4">
      <c r="B28" s="2283" t="s">
        <v>17</v>
      </c>
      <c r="C28" s="2273">
        <v>0</v>
      </c>
      <c r="D28" s="2273">
        <v>0</v>
      </c>
      <c r="E28" s="2273">
        <v>0</v>
      </c>
      <c r="F28" s="2276">
        <v>0</v>
      </c>
      <c r="G28" s="2276">
        <v>2</v>
      </c>
      <c r="H28" s="2276">
        <v>2</v>
      </c>
      <c r="I28" s="2273">
        <v>0</v>
      </c>
      <c r="J28" s="2273">
        <v>0</v>
      </c>
      <c r="K28" s="2273">
        <v>0</v>
      </c>
      <c r="L28" s="2273">
        <v>0</v>
      </c>
      <c r="M28" s="2273">
        <v>1</v>
      </c>
      <c r="N28" s="2273">
        <v>1</v>
      </c>
      <c r="O28" s="2273">
        <v>0</v>
      </c>
      <c r="P28" s="2273">
        <v>0</v>
      </c>
      <c r="Q28" s="2273">
        <v>0</v>
      </c>
      <c r="R28" s="2284">
        <v>0</v>
      </c>
      <c r="S28" s="2284">
        <v>3</v>
      </c>
      <c r="T28" s="2284">
        <v>3</v>
      </c>
    </row>
    <row r="29" spans="2:24" ht="36" customHeight="1" thickBot="1" x14ac:dyDescent="0.4">
      <c r="B29" s="2285" t="s">
        <v>18</v>
      </c>
      <c r="C29" s="2276">
        <f>SUM(C25:C28)</f>
        <v>0</v>
      </c>
      <c r="D29" s="2276">
        <f>SUM(D25:D28)</f>
        <v>25</v>
      </c>
      <c r="E29" s="2276">
        <f>SUM(E25:E28)</f>
        <v>25</v>
      </c>
      <c r="F29" s="2276">
        <f t="shared" ref="F29:M29" si="5">SUM(F27:F28)</f>
        <v>29</v>
      </c>
      <c r="G29" s="2276">
        <f t="shared" si="5"/>
        <v>20</v>
      </c>
      <c r="H29" s="2276">
        <f t="shared" si="5"/>
        <v>49</v>
      </c>
      <c r="I29" s="2276">
        <f t="shared" si="5"/>
        <v>16</v>
      </c>
      <c r="J29" s="2276">
        <f t="shared" si="5"/>
        <v>19</v>
      </c>
      <c r="K29" s="2276">
        <f t="shared" si="5"/>
        <v>35</v>
      </c>
      <c r="L29" s="2286">
        <f t="shared" si="5"/>
        <v>10</v>
      </c>
      <c r="M29" s="2286">
        <f t="shared" si="5"/>
        <v>10</v>
      </c>
      <c r="N29" s="2286">
        <v>20</v>
      </c>
      <c r="O29" s="2287">
        <v>12</v>
      </c>
      <c r="P29" s="2287">
        <v>22</v>
      </c>
      <c r="Q29" s="2287">
        <v>34</v>
      </c>
      <c r="R29" s="2287">
        <f>SUM(R27:R28)</f>
        <v>81</v>
      </c>
      <c r="S29" s="2287">
        <f>SUM(S27:S28)</f>
        <v>96</v>
      </c>
      <c r="T29" s="2287">
        <f>SUM(T27:T28)</f>
        <v>177</v>
      </c>
    </row>
    <row r="30" spans="2:24" x14ac:dyDescent="0.35">
      <c r="B30" s="274"/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</row>
    <row r="31" spans="2:24" x14ac:dyDescent="0.35">
      <c r="B31" s="274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6"/>
      <c r="S31" s="276"/>
      <c r="T31" s="276"/>
    </row>
    <row r="32" spans="2:24" x14ac:dyDescent="0.35">
      <c r="B32" s="4164"/>
      <c r="C32" s="4164"/>
      <c r="D32" s="4164"/>
      <c r="E32" s="4164"/>
      <c r="F32" s="4164"/>
      <c r="G32" s="4164"/>
      <c r="H32" s="4164"/>
      <c r="I32" s="4164"/>
      <c r="J32" s="4164"/>
      <c r="K32" s="4164"/>
      <c r="L32" s="4164"/>
      <c r="M32" s="4164"/>
      <c r="N32" s="4164"/>
      <c r="O32" s="4164"/>
      <c r="P32" s="4164"/>
      <c r="Q32" s="4164"/>
      <c r="R32" s="4164"/>
      <c r="S32" s="4164"/>
      <c r="T32" s="4164"/>
    </row>
    <row r="33" spans="2:20" x14ac:dyDescent="0.35">
      <c r="B33" s="274"/>
      <c r="C33" s="276"/>
      <c r="D33" s="276"/>
      <c r="E33" s="276"/>
      <c r="F33" s="276"/>
      <c r="G33" s="276"/>
      <c r="H33" s="276"/>
      <c r="I33" s="276"/>
      <c r="J33" s="276"/>
      <c r="K33" s="276"/>
      <c r="L33" s="276"/>
      <c r="M33" s="276"/>
      <c r="N33" s="276"/>
      <c r="O33" s="276"/>
      <c r="P33" s="276"/>
      <c r="Q33" s="276"/>
      <c r="R33" s="276"/>
      <c r="S33" s="276"/>
      <c r="T33" s="276"/>
    </row>
    <row r="35" spans="2:20" x14ac:dyDescent="0.35">
      <c r="B35" s="277"/>
      <c r="C35" s="276"/>
      <c r="D35" s="276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6"/>
      <c r="S35" s="276"/>
      <c r="T35" s="276"/>
    </row>
    <row r="36" spans="2:20" x14ac:dyDescent="0.35"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36"/>
  <sheetViews>
    <sheetView view="pageBreakPreview" topLeftCell="B19" zoomScale="60" zoomScaleNormal="50" workbookViewId="0">
      <selection activeCell="A29" sqref="A29"/>
    </sheetView>
  </sheetViews>
  <sheetFormatPr defaultRowHeight="20.25" x14ac:dyDescent="0.3"/>
  <cols>
    <col min="1" max="1" width="96.42578125" style="1106" customWidth="1"/>
    <col min="2" max="2" width="15.5703125" style="1106" customWidth="1"/>
    <col min="3" max="3" width="12.85546875" style="1106" customWidth="1"/>
    <col min="4" max="4" width="12.28515625" style="1106" customWidth="1"/>
    <col min="5" max="5" width="10.28515625" style="1106" customWidth="1"/>
    <col min="6" max="6" width="10.85546875" style="1106" customWidth="1"/>
    <col min="7" max="7" width="11" style="1106" customWidth="1"/>
    <col min="8" max="8" width="9.42578125" style="1106" customWidth="1"/>
    <col min="9" max="9" width="11.85546875" style="1106" customWidth="1"/>
    <col min="10" max="10" width="12.28515625" style="1106" customWidth="1"/>
    <col min="11" max="11" width="9.5703125" style="1106" customWidth="1"/>
    <col min="12" max="12" width="11.28515625" style="1106" customWidth="1"/>
    <col min="13" max="13" width="12" style="1106" customWidth="1"/>
    <col min="14" max="14" width="12.5703125" style="1106" customWidth="1"/>
    <col min="15" max="15" width="11" style="1106" customWidth="1"/>
    <col min="16" max="16" width="10.85546875" style="1106" customWidth="1"/>
    <col min="17" max="256" width="9.140625" style="1106"/>
    <col min="257" max="257" width="88.85546875" style="1106" customWidth="1"/>
    <col min="258" max="258" width="15.5703125" style="1106" customWidth="1"/>
    <col min="259" max="259" width="12.85546875" style="1106" customWidth="1"/>
    <col min="260" max="260" width="12.28515625" style="1106" customWidth="1"/>
    <col min="261" max="261" width="10.28515625" style="1106" customWidth="1"/>
    <col min="262" max="262" width="8.7109375" style="1106" customWidth="1"/>
    <col min="263" max="263" width="11" style="1106" customWidth="1"/>
    <col min="264" max="264" width="9.42578125" style="1106" customWidth="1"/>
    <col min="265" max="265" width="10.42578125" style="1106" customWidth="1"/>
    <col min="266" max="266" width="12.28515625" style="1106" customWidth="1"/>
    <col min="267" max="268" width="9.5703125" style="1106" customWidth="1"/>
    <col min="269" max="269" width="12" style="1106" customWidth="1"/>
    <col min="270" max="270" width="12.5703125" style="1106" customWidth="1"/>
    <col min="271" max="271" width="11" style="1106" customWidth="1"/>
    <col min="272" max="272" width="10.85546875" style="1106" customWidth="1"/>
    <col min="273" max="512" width="9.140625" style="1106"/>
    <col min="513" max="513" width="88.85546875" style="1106" customWidth="1"/>
    <col min="514" max="514" width="15.5703125" style="1106" customWidth="1"/>
    <col min="515" max="515" width="12.85546875" style="1106" customWidth="1"/>
    <col min="516" max="516" width="12.28515625" style="1106" customWidth="1"/>
    <col min="517" max="517" width="10.28515625" style="1106" customWidth="1"/>
    <col min="518" max="518" width="8.7109375" style="1106" customWidth="1"/>
    <col min="519" max="519" width="11" style="1106" customWidth="1"/>
    <col min="520" max="520" width="9.42578125" style="1106" customWidth="1"/>
    <col min="521" max="521" width="10.42578125" style="1106" customWidth="1"/>
    <col min="522" max="522" width="12.28515625" style="1106" customWidth="1"/>
    <col min="523" max="524" width="9.5703125" style="1106" customWidth="1"/>
    <col min="525" max="525" width="12" style="1106" customWidth="1"/>
    <col min="526" max="526" width="12.5703125" style="1106" customWidth="1"/>
    <col min="527" max="527" width="11" style="1106" customWidth="1"/>
    <col min="528" max="528" width="10.85546875" style="1106" customWidth="1"/>
    <col min="529" max="768" width="9.140625" style="1106"/>
    <col min="769" max="769" width="88.85546875" style="1106" customWidth="1"/>
    <col min="770" max="770" width="15.5703125" style="1106" customWidth="1"/>
    <col min="771" max="771" width="12.85546875" style="1106" customWidth="1"/>
    <col min="772" max="772" width="12.28515625" style="1106" customWidth="1"/>
    <col min="773" max="773" width="10.28515625" style="1106" customWidth="1"/>
    <col min="774" max="774" width="8.7109375" style="1106" customWidth="1"/>
    <col min="775" max="775" width="11" style="1106" customWidth="1"/>
    <col min="776" max="776" width="9.42578125" style="1106" customWidth="1"/>
    <col min="777" max="777" width="10.42578125" style="1106" customWidth="1"/>
    <col min="778" max="778" width="12.28515625" style="1106" customWidth="1"/>
    <col min="779" max="780" width="9.5703125" style="1106" customWidth="1"/>
    <col min="781" max="781" width="12" style="1106" customWidth="1"/>
    <col min="782" max="782" width="12.5703125" style="1106" customWidth="1"/>
    <col min="783" max="783" width="11" style="1106" customWidth="1"/>
    <col min="784" max="784" width="10.85546875" style="1106" customWidth="1"/>
    <col min="785" max="1024" width="9.140625" style="1106"/>
    <col min="1025" max="1025" width="88.85546875" style="1106" customWidth="1"/>
    <col min="1026" max="1026" width="15.5703125" style="1106" customWidth="1"/>
    <col min="1027" max="1027" width="12.85546875" style="1106" customWidth="1"/>
    <col min="1028" max="1028" width="12.28515625" style="1106" customWidth="1"/>
    <col min="1029" max="1029" width="10.28515625" style="1106" customWidth="1"/>
    <col min="1030" max="1030" width="8.7109375" style="1106" customWidth="1"/>
    <col min="1031" max="1031" width="11" style="1106" customWidth="1"/>
    <col min="1032" max="1032" width="9.42578125" style="1106" customWidth="1"/>
    <col min="1033" max="1033" width="10.42578125" style="1106" customWidth="1"/>
    <col min="1034" max="1034" width="12.28515625" style="1106" customWidth="1"/>
    <col min="1035" max="1036" width="9.5703125" style="1106" customWidth="1"/>
    <col min="1037" max="1037" width="12" style="1106" customWidth="1"/>
    <col min="1038" max="1038" width="12.5703125" style="1106" customWidth="1"/>
    <col min="1039" max="1039" width="11" style="1106" customWidth="1"/>
    <col min="1040" max="1040" width="10.85546875" style="1106" customWidth="1"/>
    <col min="1041" max="1280" width="9.140625" style="1106"/>
    <col min="1281" max="1281" width="88.85546875" style="1106" customWidth="1"/>
    <col min="1282" max="1282" width="15.5703125" style="1106" customWidth="1"/>
    <col min="1283" max="1283" width="12.85546875" style="1106" customWidth="1"/>
    <col min="1284" max="1284" width="12.28515625" style="1106" customWidth="1"/>
    <col min="1285" max="1285" width="10.28515625" style="1106" customWidth="1"/>
    <col min="1286" max="1286" width="8.7109375" style="1106" customWidth="1"/>
    <col min="1287" max="1287" width="11" style="1106" customWidth="1"/>
    <col min="1288" max="1288" width="9.42578125" style="1106" customWidth="1"/>
    <col min="1289" max="1289" width="10.42578125" style="1106" customWidth="1"/>
    <col min="1290" max="1290" width="12.28515625" style="1106" customWidth="1"/>
    <col min="1291" max="1292" width="9.5703125" style="1106" customWidth="1"/>
    <col min="1293" max="1293" width="12" style="1106" customWidth="1"/>
    <col min="1294" max="1294" width="12.5703125" style="1106" customWidth="1"/>
    <col min="1295" max="1295" width="11" style="1106" customWidth="1"/>
    <col min="1296" max="1296" width="10.85546875" style="1106" customWidth="1"/>
    <col min="1297" max="1536" width="9.140625" style="1106"/>
    <col min="1537" max="1537" width="88.85546875" style="1106" customWidth="1"/>
    <col min="1538" max="1538" width="15.5703125" style="1106" customWidth="1"/>
    <col min="1539" max="1539" width="12.85546875" style="1106" customWidth="1"/>
    <col min="1540" max="1540" width="12.28515625" style="1106" customWidth="1"/>
    <col min="1541" max="1541" width="10.28515625" style="1106" customWidth="1"/>
    <col min="1542" max="1542" width="8.7109375" style="1106" customWidth="1"/>
    <col min="1543" max="1543" width="11" style="1106" customWidth="1"/>
    <col min="1544" max="1544" width="9.42578125" style="1106" customWidth="1"/>
    <col min="1545" max="1545" width="10.42578125" style="1106" customWidth="1"/>
    <col min="1546" max="1546" width="12.28515625" style="1106" customWidth="1"/>
    <col min="1547" max="1548" width="9.5703125" style="1106" customWidth="1"/>
    <col min="1549" max="1549" width="12" style="1106" customWidth="1"/>
    <col min="1550" max="1550" width="12.5703125" style="1106" customWidth="1"/>
    <col min="1551" max="1551" width="11" style="1106" customWidth="1"/>
    <col min="1552" max="1552" width="10.85546875" style="1106" customWidth="1"/>
    <col min="1553" max="1792" width="9.140625" style="1106"/>
    <col min="1793" max="1793" width="88.85546875" style="1106" customWidth="1"/>
    <col min="1794" max="1794" width="15.5703125" style="1106" customWidth="1"/>
    <col min="1795" max="1795" width="12.85546875" style="1106" customWidth="1"/>
    <col min="1796" max="1796" width="12.28515625" style="1106" customWidth="1"/>
    <col min="1797" max="1797" width="10.28515625" style="1106" customWidth="1"/>
    <col min="1798" max="1798" width="8.7109375" style="1106" customWidth="1"/>
    <col min="1799" max="1799" width="11" style="1106" customWidth="1"/>
    <col min="1800" max="1800" width="9.42578125" style="1106" customWidth="1"/>
    <col min="1801" max="1801" width="10.42578125" style="1106" customWidth="1"/>
    <col min="1802" max="1802" width="12.28515625" style="1106" customWidth="1"/>
    <col min="1803" max="1804" width="9.5703125" style="1106" customWidth="1"/>
    <col min="1805" max="1805" width="12" style="1106" customWidth="1"/>
    <col min="1806" max="1806" width="12.5703125" style="1106" customWidth="1"/>
    <col min="1807" max="1807" width="11" style="1106" customWidth="1"/>
    <col min="1808" max="1808" width="10.85546875" style="1106" customWidth="1"/>
    <col min="1809" max="2048" width="9.140625" style="1106"/>
    <col min="2049" max="2049" width="88.85546875" style="1106" customWidth="1"/>
    <col min="2050" max="2050" width="15.5703125" style="1106" customWidth="1"/>
    <col min="2051" max="2051" width="12.85546875" style="1106" customWidth="1"/>
    <col min="2052" max="2052" width="12.28515625" style="1106" customWidth="1"/>
    <col min="2053" max="2053" width="10.28515625" style="1106" customWidth="1"/>
    <col min="2054" max="2054" width="8.7109375" style="1106" customWidth="1"/>
    <col min="2055" max="2055" width="11" style="1106" customWidth="1"/>
    <col min="2056" max="2056" width="9.42578125" style="1106" customWidth="1"/>
    <col min="2057" max="2057" width="10.42578125" style="1106" customWidth="1"/>
    <col min="2058" max="2058" width="12.28515625" style="1106" customWidth="1"/>
    <col min="2059" max="2060" width="9.5703125" style="1106" customWidth="1"/>
    <col min="2061" max="2061" width="12" style="1106" customWidth="1"/>
    <col min="2062" max="2062" width="12.5703125" style="1106" customWidth="1"/>
    <col min="2063" max="2063" width="11" style="1106" customWidth="1"/>
    <col min="2064" max="2064" width="10.85546875" style="1106" customWidth="1"/>
    <col min="2065" max="2304" width="9.140625" style="1106"/>
    <col min="2305" max="2305" width="88.85546875" style="1106" customWidth="1"/>
    <col min="2306" max="2306" width="15.5703125" style="1106" customWidth="1"/>
    <col min="2307" max="2307" width="12.85546875" style="1106" customWidth="1"/>
    <col min="2308" max="2308" width="12.28515625" style="1106" customWidth="1"/>
    <col min="2309" max="2309" width="10.28515625" style="1106" customWidth="1"/>
    <col min="2310" max="2310" width="8.7109375" style="1106" customWidth="1"/>
    <col min="2311" max="2311" width="11" style="1106" customWidth="1"/>
    <col min="2312" max="2312" width="9.42578125" style="1106" customWidth="1"/>
    <col min="2313" max="2313" width="10.42578125" style="1106" customWidth="1"/>
    <col min="2314" max="2314" width="12.28515625" style="1106" customWidth="1"/>
    <col min="2315" max="2316" width="9.5703125" style="1106" customWidth="1"/>
    <col min="2317" max="2317" width="12" style="1106" customWidth="1"/>
    <col min="2318" max="2318" width="12.5703125" style="1106" customWidth="1"/>
    <col min="2319" max="2319" width="11" style="1106" customWidth="1"/>
    <col min="2320" max="2320" width="10.85546875" style="1106" customWidth="1"/>
    <col min="2321" max="2560" width="9.140625" style="1106"/>
    <col min="2561" max="2561" width="88.85546875" style="1106" customWidth="1"/>
    <col min="2562" max="2562" width="15.5703125" style="1106" customWidth="1"/>
    <col min="2563" max="2563" width="12.85546875" style="1106" customWidth="1"/>
    <col min="2564" max="2564" width="12.28515625" style="1106" customWidth="1"/>
    <col min="2565" max="2565" width="10.28515625" style="1106" customWidth="1"/>
    <col min="2566" max="2566" width="8.7109375" style="1106" customWidth="1"/>
    <col min="2567" max="2567" width="11" style="1106" customWidth="1"/>
    <col min="2568" max="2568" width="9.42578125" style="1106" customWidth="1"/>
    <col min="2569" max="2569" width="10.42578125" style="1106" customWidth="1"/>
    <col min="2570" max="2570" width="12.28515625" style="1106" customWidth="1"/>
    <col min="2571" max="2572" width="9.5703125" style="1106" customWidth="1"/>
    <col min="2573" max="2573" width="12" style="1106" customWidth="1"/>
    <col min="2574" max="2574" width="12.5703125" style="1106" customWidth="1"/>
    <col min="2575" max="2575" width="11" style="1106" customWidth="1"/>
    <col min="2576" max="2576" width="10.85546875" style="1106" customWidth="1"/>
    <col min="2577" max="2816" width="9.140625" style="1106"/>
    <col min="2817" max="2817" width="88.85546875" style="1106" customWidth="1"/>
    <col min="2818" max="2818" width="15.5703125" style="1106" customWidth="1"/>
    <col min="2819" max="2819" width="12.85546875" style="1106" customWidth="1"/>
    <col min="2820" max="2820" width="12.28515625" style="1106" customWidth="1"/>
    <col min="2821" max="2821" width="10.28515625" style="1106" customWidth="1"/>
    <col min="2822" max="2822" width="8.7109375" style="1106" customWidth="1"/>
    <col min="2823" max="2823" width="11" style="1106" customWidth="1"/>
    <col min="2824" max="2824" width="9.42578125" style="1106" customWidth="1"/>
    <col min="2825" max="2825" width="10.42578125" style="1106" customWidth="1"/>
    <col min="2826" max="2826" width="12.28515625" style="1106" customWidth="1"/>
    <col min="2827" max="2828" width="9.5703125" style="1106" customWidth="1"/>
    <col min="2829" max="2829" width="12" style="1106" customWidth="1"/>
    <col min="2830" max="2830" width="12.5703125" style="1106" customWidth="1"/>
    <col min="2831" max="2831" width="11" style="1106" customWidth="1"/>
    <col min="2832" max="2832" width="10.85546875" style="1106" customWidth="1"/>
    <col min="2833" max="3072" width="9.140625" style="1106"/>
    <col min="3073" max="3073" width="88.85546875" style="1106" customWidth="1"/>
    <col min="3074" max="3074" width="15.5703125" style="1106" customWidth="1"/>
    <col min="3075" max="3075" width="12.85546875" style="1106" customWidth="1"/>
    <col min="3076" max="3076" width="12.28515625" style="1106" customWidth="1"/>
    <col min="3077" max="3077" width="10.28515625" style="1106" customWidth="1"/>
    <col min="3078" max="3078" width="8.7109375" style="1106" customWidth="1"/>
    <col min="3079" max="3079" width="11" style="1106" customWidth="1"/>
    <col min="3080" max="3080" width="9.42578125" style="1106" customWidth="1"/>
    <col min="3081" max="3081" width="10.42578125" style="1106" customWidth="1"/>
    <col min="3082" max="3082" width="12.28515625" style="1106" customWidth="1"/>
    <col min="3083" max="3084" width="9.5703125" style="1106" customWidth="1"/>
    <col min="3085" max="3085" width="12" style="1106" customWidth="1"/>
    <col min="3086" max="3086" width="12.5703125" style="1106" customWidth="1"/>
    <col min="3087" max="3087" width="11" style="1106" customWidth="1"/>
    <col min="3088" max="3088" width="10.85546875" style="1106" customWidth="1"/>
    <col min="3089" max="3328" width="9.140625" style="1106"/>
    <col min="3329" max="3329" width="88.85546875" style="1106" customWidth="1"/>
    <col min="3330" max="3330" width="15.5703125" style="1106" customWidth="1"/>
    <col min="3331" max="3331" width="12.85546875" style="1106" customWidth="1"/>
    <col min="3332" max="3332" width="12.28515625" style="1106" customWidth="1"/>
    <col min="3333" max="3333" width="10.28515625" style="1106" customWidth="1"/>
    <col min="3334" max="3334" width="8.7109375" style="1106" customWidth="1"/>
    <col min="3335" max="3335" width="11" style="1106" customWidth="1"/>
    <col min="3336" max="3336" width="9.42578125" style="1106" customWidth="1"/>
    <col min="3337" max="3337" width="10.42578125" style="1106" customWidth="1"/>
    <col min="3338" max="3338" width="12.28515625" style="1106" customWidth="1"/>
    <col min="3339" max="3340" width="9.5703125" style="1106" customWidth="1"/>
    <col min="3341" max="3341" width="12" style="1106" customWidth="1"/>
    <col min="3342" max="3342" width="12.5703125" style="1106" customWidth="1"/>
    <col min="3343" max="3343" width="11" style="1106" customWidth="1"/>
    <col min="3344" max="3344" width="10.85546875" style="1106" customWidth="1"/>
    <col min="3345" max="3584" width="9.140625" style="1106"/>
    <col min="3585" max="3585" width="88.85546875" style="1106" customWidth="1"/>
    <col min="3586" max="3586" width="15.5703125" style="1106" customWidth="1"/>
    <col min="3587" max="3587" width="12.85546875" style="1106" customWidth="1"/>
    <col min="3588" max="3588" width="12.28515625" style="1106" customWidth="1"/>
    <col min="3589" max="3589" width="10.28515625" style="1106" customWidth="1"/>
    <col min="3590" max="3590" width="8.7109375" style="1106" customWidth="1"/>
    <col min="3591" max="3591" width="11" style="1106" customWidth="1"/>
    <col min="3592" max="3592" width="9.42578125" style="1106" customWidth="1"/>
    <col min="3593" max="3593" width="10.42578125" style="1106" customWidth="1"/>
    <col min="3594" max="3594" width="12.28515625" style="1106" customWidth="1"/>
    <col min="3595" max="3596" width="9.5703125" style="1106" customWidth="1"/>
    <col min="3597" max="3597" width="12" style="1106" customWidth="1"/>
    <col min="3598" max="3598" width="12.5703125" style="1106" customWidth="1"/>
    <col min="3599" max="3599" width="11" style="1106" customWidth="1"/>
    <col min="3600" max="3600" width="10.85546875" style="1106" customWidth="1"/>
    <col min="3601" max="3840" width="9.140625" style="1106"/>
    <col min="3841" max="3841" width="88.85546875" style="1106" customWidth="1"/>
    <col min="3842" max="3842" width="15.5703125" style="1106" customWidth="1"/>
    <col min="3843" max="3843" width="12.85546875" style="1106" customWidth="1"/>
    <col min="3844" max="3844" width="12.28515625" style="1106" customWidth="1"/>
    <col min="3845" max="3845" width="10.28515625" style="1106" customWidth="1"/>
    <col min="3846" max="3846" width="8.7109375" style="1106" customWidth="1"/>
    <col min="3847" max="3847" width="11" style="1106" customWidth="1"/>
    <col min="3848" max="3848" width="9.42578125" style="1106" customWidth="1"/>
    <col min="3849" max="3849" width="10.42578125" style="1106" customWidth="1"/>
    <col min="3850" max="3850" width="12.28515625" style="1106" customWidth="1"/>
    <col min="3851" max="3852" width="9.5703125" style="1106" customWidth="1"/>
    <col min="3853" max="3853" width="12" style="1106" customWidth="1"/>
    <col min="3854" max="3854" width="12.5703125" style="1106" customWidth="1"/>
    <col min="3855" max="3855" width="11" style="1106" customWidth="1"/>
    <col min="3856" max="3856" width="10.85546875" style="1106" customWidth="1"/>
    <col min="3857" max="4096" width="9.140625" style="1106"/>
    <col min="4097" max="4097" width="88.85546875" style="1106" customWidth="1"/>
    <col min="4098" max="4098" width="15.5703125" style="1106" customWidth="1"/>
    <col min="4099" max="4099" width="12.85546875" style="1106" customWidth="1"/>
    <col min="4100" max="4100" width="12.28515625" style="1106" customWidth="1"/>
    <col min="4101" max="4101" width="10.28515625" style="1106" customWidth="1"/>
    <col min="4102" max="4102" width="8.7109375" style="1106" customWidth="1"/>
    <col min="4103" max="4103" width="11" style="1106" customWidth="1"/>
    <col min="4104" max="4104" width="9.42578125" style="1106" customWidth="1"/>
    <col min="4105" max="4105" width="10.42578125" style="1106" customWidth="1"/>
    <col min="4106" max="4106" width="12.28515625" style="1106" customWidth="1"/>
    <col min="4107" max="4108" width="9.5703125" style="1106" customWidth="1"/>
    <col min="4109" max="4109" width="12" style="1106" customWidth="1"/>
    <col min="4110" max="4110" width="12.5703125" style="1106" customWidth="1"/>
    <col min="4111" max="4111" width="11" style="1106" customWidth="1"/>
    <col min="4112" max="4112" width="10.85546875" style="1106" customWidth="1"/>
    <col min="4113" max="4352" width="9.140625" style="1106"/>
    <col min="4353" max="4353" width="88.85546875" style="1106" customWidth="1"/>
    <col min="4354" max="4354" width="15.5703125" style="1106" customWidth="1"/>
    <col min="4355" max="4355" width="12.85546875" style="1106" customWidth="1"/>
    <col min="4356" max="4356" width="12.28515625" style="1106" customWidth="1"/>
    <col min="4357" max="4357" width="10.28515625" style="1106" customWidth="1"/>
    <col min="4358" max="4358" width="8.7109375" style="1106" customWidth="1"/>
    <col min="4359" max="4359" width="11" style="1106" customWidth="1"/>
    <col min="4360" max="4360" width="9.42578125" style="1106" customWidth="1"/>
    <col min="4361" max="4361" width="10.42578125" style="1106" customWidth="1"/>
    <col min="4362" max="4362" width="12.28515625" style="1106" customWidth="1"/>
    <col min="4363" max="4364" width="9.5703125" style="1106" customWidth="1"/>
    <col min="4365" max="4365" width="12" style="1106" customWidth="1"/>
    <col min="4366" max="4366" width="12.5703125" style="1106" customWidth="1"/>
    <col min="4367" max="4367" width="11" style="1106" customWidth="1"/>
    <col min="4368" max="4368" width="10.85546875" style="1106" customWidth="1"/>
    <col min="4369" max="4608" width="9.140625" style="1106"/>
    <col min="4609" max="4609" width="88.85546875" style="1106" customWidth="1"/>
    <col min="4610" max="4610" width="15.5703125" style="1106" customWidth="1"/>
    <col min="4611" max="4611" width="12.85546875" style="1106" customWidth="1"/>
    <col min="4612" max="4612" width="12.28515625" style="1106" customWidth="1"/>
    <col min="4613" max="4613" width="10.28515625" style="1106" customWidth="1"/>
    <col min="4614" max="4614" width="8.7109375" style="1106" customWidth="1"/>
    <col min="4615" max="4615" width="11" style="1106" customWidth="1"/>
    <col min="4616" max="4616" width="9.42578125" style="1106" customWidth="1"/>
    <col min="4617" max="4617" width="10.42578125" style="1106" customWidth="1"/>
    <col min="4618" max="4618" width="12.28515625" style="1106" customWidth="1"/>
    <col min="4619" max="4620" width="9.5703125" style="1106" customWidth="1"/>
    <col min="4621" max="4621" width="12" style="1106" customWidth="1"/>
    <col min="4622" max="4622" width="12.5703125" style="1106" customWidth="1"/>
    <col min="4623" max="4623" width="11" style="1106" customWidth="1"/>
    <col min="4624" max="4624" width="10.85546875" style="1106" customWidth="1"/>
    <col min="4625" max="4864" width="9.140625" style="1106"/>
    <col min="4865" max="4865" width="88.85546875" style="1106" customWidth="1"/>
    <col min="4866" max="4866" width="15.5703125" style="1106" customWidth="1"/>
    <col min="4867" max="4867" width="12.85546875" style="1106" customWidth="1"/>
    <col min="4868" max="4868" width="12.28515625" style="1106" customWidth="1"/>
    <col min="4869" max="4869" width="10.28515625" style="1106" customWidth="1"/>
    <col min="4870" max="4870" width="8.7109375" style="1106" customWidth="1"/>
    <col min="4871" max="4871" width="11" style="1106" customWidth="1"/>
    <col min="4872" max="4872" width="9.42578125" style="1106" customWidth="1"/>
    <col min="4873" max="4873" width="10.42578125" style="1106" customWidth="1"/>
    <col min="4874" max="4874" width="12.28515625" style="1106" customWidth="1"/>
    <col min="4875" max="4876" width="9.5703125" style="1106" customWidth="1"/>
    <col min="4877" max="4877" width="12" style="1106" customWidth="1"/>
    <col min="4878" max="4878" width="12.5703125" style="1106" customWidth="1"/>
    <col min="4879" max="4879" width="11" style="1106" customWidth="1"/>
    <col min="4880" max="4880" width="10.85546875" style="1106" customWidth="1"/>
    <col min="4881" max="5120" width="9.140625" style="1106"/>
    <col min="5121" max="5121" width="88.85546875" style="1106" customWidth="1"/>
    <col min="5122" max="5122" width="15.5703125" style="1106" customWidth="1"/>
    <col min="5123" max="5123" width="12.85546875" style="1106" customWidth="1"/>
    <col min="5124" max="5124" width="12.28515625" style="1106" customWidth="1"/>
    <col min="5125" max="5125" width="10.28515625" style="1106" customWidth="1"/>
    <col min="5126" max="5126" width="8.7109375" style="1106" customWidth="1"/>
    <col min="5127" max="5127" width="11" style="1106" customWidth="1"/>
    <col min="5128" max="5128" width="9.42578125" style="1106" customWidth="1"/>
    <col min="5129" max="5129" width="10.42578125" style="1106" customWidth="1"/>
    <col min="5130" max="5130" width="12.28515625" style="1106" customWidth="1"/>
    <col min="5131" max="5132" width="9.5703125" style="1106" customWidth="1"/>
    <col min="5133" max="5133" width="12" style="1106" customWidth="1"/>
    <col min="5134" max="5134" width="12.5703125" style="1106" customWidth="1"/>
    <col min="5135" max="5135" width="11" style="1106" customWidth="1"/>
    <col min="5136" max="5136" width="10.85546875" style="1106" customWidth="1"/>
    <col min="5137" max="5376" width="9.140625" style="1106"/>
    <col min="5377" max="5377" width="88.85546875" style="1106" customWidth="1"/>
    <col min="5378" max="5378" width="15.5703125" style="1106" customWidth="1"/>
    <col min="5379" max="5379" width="12.85546875" style="1106" customWidth="1"/>
    <col min="5380" max="5380" width="12.28515625" style="1106" customWidth="1"/>
    <col min="5381" max="5381" width="10.28515625" style="1106" customWidth="1"/>
    <col min="5382" max="5382" width="8.7109375" style="1106" customWidth="1"/>
    <col min="5383" max="5383" width="11" style="1106" customWidth="1"/>
    <col min="5384" max="5384" width="9.42578125" style="1106" customWidth="1"/>
    <col min="5385" max="5385" width="10.42578125" style="1106" customWidth="1"/>
    <col min="5386" max="5386" width="12.28515625" style="1106" customWidth="1"/>
    <col min="5387" max="5388" width="9.5703125" style="1106" customWidth="1"/>
    <col min="5389" max="5389" width="12" style="1106" customWidth="1"/>
    <col min="5390" max="5390" width="12.5703125" style="1106" customWidth="1"/>
    <col min="5391" max="5391" width="11" style="1106" customWidth="1"/>
    <col min="5392" max="5392" width="10.85546875" style="1106" customWidth="1"/>
    <col min="5393" max="5632" width="9.140625" style="1106"/>
    <col min="5633" max="5633" width="88.85546875" style="1106" customWidth="1"/>
    <col min="5634" max="5634" width="15.5703125" style="1106" customWidth="1"/>
    <col min="5635" max="5635" width="12.85546875" style="1106" customWidth="1"/>
    <col min="5636" max="5636" width="12.28515625" style="1106" customWidth="1"/>
    <col min="5637" max="5637" width="10.28515625" style="1106" customWidth="1"/>
    <col min="5638" max="5638" width="8.7109375" style="1106" customWidth="1"/>
    <col min="5639" max="5639" width="11" style="1106" customWidth="1"/>
    <col min="5640" max="5640" width="9.42578125" style="1106" customWidth="1"/>
    <col min="5641" max="5641" width="10.42578125" style="1106" customWidth="1"/>
    <col min="5642" max="5642" width="12.28515625" style="1106" customWidth="1"/>
    <col min="5643" max="5644" width="9.5703125" style="1106" customWidth="1"/>
    <col min="5645" max="5645" width="12" style="1106" customWidth="1"/>
    <col min="5646" max="5646" width="12.5703125" style="1106" customWidth="1"/>
    <col min="5647" max="5647" width="11" style="1106" customWidth="1"/>
    <col min="5648" max="5648" width="10.85546875" style="1106" customWidth="1"/>
    <col min="5649" max="5888" width="9.140625" style="1106"/>
    <col min="5889" max="5889" width="88.85546875" style="1106" customWidth="1"/>
    <col min="5890" max="5890" width="15.5703125" style="1106" customWidth="1"/>
    <col min="5891" max="5891" width="12.85546875" style="1106" customWidth="1"/>
    <col min="5892" max="5892" width="12.28515625" style="1106" customWidth="1"/>
    <col min="5893" max="5893" width="10.28515625" style="1106" customWidth="1"/>
    <col min="5894" max="5894" width="8.7109375" style="1106" customWidth="1"/>
    <col min="5895" max="5895" width="11" style="1106" customWidth="1"/>
    <col min="5896" max="5896" width="9.42578125" style="1106" customWidth="1"/>
    <col min="5897" max="5897" width="10.42578125" style="1106" customWidth="1"/>
    <col min="5898" max="5898" width="12.28515625" style="1106" customWidth="1"/>
    <col min="5899" max="5900" width="9.5703125" style="1106" customWidth="1"/>
    <col min="5901" max="5901" width="12" style="1106" customWidth="1"/>
    <col min="5902" max="5902" width="12.5703125" style="1106" customWidth="1"/>
    <col min="5903" max="5903" width="11" style="1106" customWidth="1"/>
    <col min="5904" max="5904" width="10.85546875" style="1106" customWidth="1"/>
    <col min="5905" max="6144" width="9.140625" style="1106"/>
    <col min="6145" max="6145" width="88.85546875" style="1106" customWidth="1"/>
    <col min="6146" max="6146" width="15.5703125" style="1106" customWidth="1"/>
    <col min="6147" max="6147" width="12.85546875" style="1106" customWidth="1"/>
    <col min="6148" max="6148" width="12.28515625" style="1106" customWidth="1"/>
    <col min="6149" max="6149" width="10.28515625" style="1106" customWidth="1"/>
    <col min="6150" max="6150" width="8.7109375" style="1106" customWidth="1"/>
    <col min="6151" max="6151" width="11" style="1106" customWidth="1"/>
    <col min="6152" max="6152" width="9.42578125" style="1106" customWidth="1"/>
    <col min="6153" max="6153" width="10.42578125" style="1106" customWidth="1"/>
    <col min="6154" max="6154" width="12.28515625" style="1106" customWidth="1"/>
    <col min="6155" max="6156" width="9.5703125" style="1106" customWidth="1"/>
    <col min="6157" max="6157" width="12" style="1106" customWidth="1"/>
    <col min="6158" max="6158" width="12.5703125" style="1106" customWidth="1"/>
    <col min="6159" max="6159" width="11" style="1106" customWidth="1"/>
    <col min="6160" max="6160" width="10.85546875" style="1106" customWidth="1"/>
    <col min="6161" max="6400" width="9.140625" style="1106"/>
    <col min="6401" max="6401" width="88.85546875" style="1106" customWidth="1"/>
    <col min="6402" max="6402" width="15.5703125" style="1106" customWidth="1"/>
    <col min="6403" max="6403" width="12.85546875" style="1106" customWidth="1"/>
    <col min="6404" max="6404" width="12.28515625" style="1106" customWidth="1"/>
    <col min="6405" max="6405" width="10.28515625" style="1106" customWidth="1"/>
    <col min="6406" max="6406" width="8.7109375" style="1106" customWidth="1"/>
    <col min="6407" max="6407" width="11" style="1106" customWidth="1"/>
    <col min="6408" max="6408" width="9.42578125" style="1106" customWidth="1"/>
    <col min="6409" max="6409" width="10.42578125" style="1106" customWidth="1"/>
    <col min="6410" max="6410" width="12.28515625" style="1106" customWidth="1"/>
    <col min="6411" max="6412" width="9.5703125" style="1106" customWidth="1"/>
    <col min="6413" max="6413" width="12" style="1106" customWidth="1"/>
    <col min="6414" max="6414" width="12.5703125" style="1106" customWidth="1"/>
    <col min="6415" max="6415" width="11" style="1106" customWidth="1"/>
    <col min="6416" max="6416" width="10.85546875" style="1106" customWidth="1"/>
    <col min="6417" max="6656" width="9.140625" style="1106"/>
    <col min="6657" max="6657" width="88.85546875" style="1106" customWidth="1"/>
    <col min="6658" max="6658" width="15.5703125" style="1106" customWidth="1"/>
    <col min="6659" max="6659" width="12.85546875" style="1106" customWidth="1"/>
    <col min="6660" max="6660" width="12.28515625" style="1106" customWidth="1"/>
    <col min="6661" max="6661" width="10.28515625" style="1106" customWidth="1"/>
    <col min="6662" max="6662" width="8.7109375" style="1106" customWidth="1"/>
    <col min="6663" max="6663" width="11" style="1106" customWidth="1"/>
    <col min="6664" max="6664" width="9.42578125" style="1106" customWidth="1"/>
    <col min="6665" max="6665" width="10.42578125" style="1106" customWidth="1"/>
    <col min="6666" max="6666" width="12.28515625" style="1106" customWidth="1"/>
    <col min="6667" max="6668" width="9.5703125" style="1106" customWidth="1"/>
    <col min="6669" max="6669" width="12" style="1106" customWidth="1"/>
    <col min="6670" max="6670" width="12.5703125" style="1106" customWidth="1"/>
    <col min="6671" max="6671" width="11" style="1106" customWidth="1"/>
    <col min="6672" max="6672" width="10.85546875" style="1106" customWidth="1"/>
    <col min="6673" max="6912" width="9.140625" style="1106"/>
    <col min="6913" max="6913" width="88.85546875" style="1106" customWidth="1"/>
    <col min="6914" max="6914" width="15.5703125" style="1106" customWidth="1"/>
    <col min="6915" max="6915" width="12.85546875" style="1106" customWidth="1"/>
    <col min="6916" max="6916" width="12.28515625" style="1106" customWidth="1"/>
    <col min="6917" max="6917" width="10.28515625" style="1106" customWidth="1"/>
    <col min="6918" max="6918" width="8.7109375" style="1106" customWidth="1"/>
    <col min="6919" max="6919" width="11" style="1106" customWidth="1"/>
    <col min="6920" max="6920" width="9.42578125" style="1106" customWidth="1"/>
    <col min="6921" max="6921" width="10.42578125" style="1106" customWidth="1"/>
    <col min="6922" max="6922" width="12.28515625" style="1106" customWidth="1"/>
    <col min="6923" max="6924" width="9.5703125" style="1106" customWidth="1"/>
    <col min="6925" max="6925" width="12" style="1106" customWidth="1"/>
    <col min="6926" max="6926" width="12.5703125" style="1106" customWidth="1"/>
    <col min="6927" max="6927" width="11" style="1106" customWidth="1"/>
    <col min="6928" max="6928" width="10.85546875" style="1106" customWidth="1"/>
    <col min="6929" max="7168" width="9.140625" style="1106"/>
    <col min="7169" max="7169" width="88.85546875" style="1106" customWidth="1"/>
    <col min="7170" max="7170" width="15.5703125" style="1106" customWidth="1"/>
    <col min="7171" max="7171" width="12.85546875" style="1106" customWidth="1"/>
    <col min="7172" max="7172" width="12.28515625" style="1106" customWidth="1"/>
    <col min="7173" max="7173" width="10.28515625" style="1106" customWidth="1"/>
    <col min="7174" max="7174" width="8.7109375" style="1106" customWidth="1"/>
    <col min="7175" max="7175" width="11" style="1106" customWidth="1"/>
    <col min="7176" max="7176" width="9.42578125" style="1106" customWidth="1"/>
    <col min="7177" max="7177" width="10.42578125" style="1106" customWidth="1"/>
    <col min="7178" max="7178" width="12.28515625" style="1106" customWidth="1"/>
    <col min="7179" max="7180" width="9.5703125" style="1106" customWidth="1"/>
    <col min="7181" max="7181" width="12" style="1106" customWidth="1"/>
    <col min="7182" max="7182" width="12.5703125" style="1106" customWidth="1"/>
    <col min="7183" max="7183" width="11" style="1106" customWidth="1"/>
    <col min="7184" max="7184" width="10.85546875" style="1106" customWidth="1"/>
    <col min="7185" max="7424" width="9.140625" style="1106"/>
    <col min="7425" max="7425" width="88.85546875" style="1106" customWidth="1"/>
    <col min="7426" max="7426" width="15.5703125" style="1106" customWidth="1"/>
    <col min="7427" max="7427" width="12.85546875" style="1106" customWidth="1"/>
    <col min="7428" max="7428" width="12.28515625" style="1106" customWidth="1"/>
    <col min="7429" max="7429" width="10.28515625" style="1106" customWidth="1"/>
    <col min="7430" max="7430" width="8.7109375" style="1106" customWidth="1"/>
    <col min="7431" max="7431" width="11" style="1106" customWidth="1"/>
    <col min="7432" max="7432" width="9.42578125" style="1106" customWidth="1"/>
    <col min="7433" max="7433" width="10.42578125" style="1106" customWidth="1"/>
    <col min="7434" max="7434" width="12.28515625" style="1106" customWidth="1"/>
    <col min="7435" max="7436" width="9.5703125" style="1106" customWidth="1"/>
    <col min="7437" max="7437" width="12" style="1106" customWidth="1"/>
    <col min="7438" max="7438" width="12.5703125" style="1106" customWidth="1"/>
    <col min="7439" max="7439" width="11" style="1106" customWidth="1"/>
    <col min="7440" max="7440" width="10.85546875" style="1106" customWidth="1"/>
    <col min="7441" max="7680" width="9.140625" style="1106"/>
    <col min="7681" max="7681" width="88.85546875" style="1106" customWidth="1"/>
    <col min="7682" max="7682" width="15.5703125" style="1106" customWidth="1"/>
    <col min="7683" max="7683" width="12.85546875" style="1106" customWidth="1"/>
    <col min="7684" max="7684" width="12.28515625" style="1106" customWidth="1"/>
    <col min="7685" max="7685" width="10.28515625" style="1106" customWidth="1"/>
    <col min="7686" max="7686" width="8.7109375" style="1106" customWidth="1"/>
    <col min="7687" max="7687" width="11" style="1106" customWidth="1"/>
    <col min="7688" max="7688" width="9.42578125" style="1106" customWidth="1"/>
    <col min="7689" max="7689" width="10.42578125" style="1106" customWidth="1"/>
    <col min="7690" max="7690" width="12.28515625" style="1106" customWidth="1"/>
    <col min="7691" max="7692" width="9.5703125" style="1106" customWidth="1"/>
    <col min="7693" max="7693" width="12" style="1106" customWidth="1"/>
    <col min="7694" max="7694" width="12.5703125" style="1106" customWidth="1"/>
    <col min="7695" max="7695" width="11" style="1106" customWidth="1"/>
    <col min="7696" max="7696" width="10.85546875" style="1106" customWidth="1"/>
    <col min="7697" max="7936" width="9.140625" style="1106"/>
    <col min="7937" max="7937" width="88.85546875" style="1106" customWidth="1"/>
    <col min="7938" max="7938" width="15.5703125" style="1106" customWidth="1"/>
    <col min="7939" max="7939" width="12.85546875" style="1106" customWidth="1"/>
    <col min="7940" max="7940" width="12.28515625" style="1106" customWidth="1"/>
    <col min="7941" max="7941" width="10.28515625" style="1106" customWidth="1"/>
    <col min="7942" max="7942" width="8.7109375" style="1106" customWidth="1"/>
    <col min="7943" max="7943" width="11" style="1106" customWidth="1"/>
    <col min="7944" max="7944" width="9.42578125" style="1106" customWidth="1"/>
    <col min="7945" max="7945" width="10.42578125" style="1106" customWidth="1"/>
    <col min="7946" max="7946" width="12.28515625" style="1106" customWidth="1"/>
    <col min="7947" max="7948" width="9.5703125" style="1106" customWidth="1"/>
    <col min="7949" max="7949" width="12" style="1106" customWidth="1"/>
    <col min="7950" max="7950" width="12.5703125" style="1106" customWidth="1"/>
    <col min="7951" max="7951" width="11" style="1106" customWidth="1"/>
    <col min="7952" max="7952" width="10.85546875" style="1106" customWidth="1"/>
    <col min="7953" max="8192" width="9.140625" style="1106"/>
    <col min="8193" max="8193" width="88.85546875" style="1106" customWidth="1"/>
    <col min="8194" max="8194" width="15.5703125" style="1106" customWidth="1"/>
    <col min="8195" max="8195" width="12.85546875" style="1106" customWidth="1"/>
    <col min="8196" max="8196" width="12.28515625" style="1106" customWidth="1"/>
    <col min="8197" max="8197" width="10.28515625" style="1106" customWidth="1"/>
    <col min="8198" max="8198" width="8.7109375" style="1106" customWidth="1"/>
    <col min="8199" max="8199" width="11" style="1106" customWidth="1"/>
    <col min="8200" max="8200" width="9.42578125" style="1106" customWidth="1"/>
    <col min="8201" max="8201" width="10.42578125" style="1106" customWidth="1"/>
    <col min="8202" max="8202" width="12.28515625" style="1106" customWidth="1"/>
    <col min="8203" max="8204" width="9.5703125" style="1106" customWidth="1"/>
    <col min="8205" max="8205" width="12" style="1106" customWidth="1"/>
    <col min="8206" max="8206" width="12.5703125" style="1106" customWidth="1"/>
    <col min="8207" max="8207" width="11" style="1106" customWidth="1"/>
    <col min="8208" max="8208" width="10.85546875" style="1106" customWidth="1"/>
    <col min="8209" max="8448" width="9.140625" style="1106"/>
    <col min="8449" max="8449" width="88.85546875" style="1106" customWidth="1"/>
    <col min="8450" max="8450" width="15.5703125" style="1106" customWidth="1"/>
    <col min="8451" max="8451" width="12.85546875" style="1106" customWidth="1"/>
    <col min="8452" max="8452" width="12.28515625" style="1106" customWidth="1"/>
    <col min="8453" max="8453" width="10.28515625" style="1106" customWidth="1"/>
    <col min="8454" max="8454" width="8.7109375" style="1106" customWidth="1"/>
    <col min="8455" max="8455" width="11" style="1106" customWidth="1"/>
    <col min="8456" max="8456" width="9.42578125" style="1106" customWidth="1"/>
    <col min="8457" max="8457" width="10.42578125" style="1106" customWidth="1"/>
    <col min="8458" max="8458" width="12.28515625" style="1106" customWidth="1"/>
    <col min="8459" max="8460" width="9.5703125" style="1106" customWidth="1"/>
    <col min="8461" max="8461" width="12" style="1106" customWidth="1"/>
    <col min="8462" max="8462" width="12.5703125" style="1106" customWidth="1"/>
    <col min="8463" max="8463" width="11" style="1106" customWidth="1"/>
    <col min="8464" max="8464" width="10.85546875" style="1106" customWidth="1"/>
    <col min="8465" max="8704" width="9.140625" style="1106"/>
    <col min="8705" max="8705" width="88.85546875" style="1106" customWidth="1"/>
    <col min="8706" max="8706" width="15.5703125" style="1106" customWidth="1"/>
    <col min="8707" max="8707" width="12.85546875" style="1106" customWidth="1"/>
    <col min="8708" max="8708" width="12.28515625" style="1106" customWidth="1"/>
    <col min="8709" max="8709" width="10.28515625" style="1106" customWidth="1"/>
    <col min="8710" max="8710" width="8.7109375" style="1106" customWidth="1"/>
    <col min="8711" max="8711" width="11" style="1106" customWidth="1"/>
    <col min="8712" max="8712" width="9.42578125" style="1106" customWidth="1"/>
    <col min="8713" max="8713" width="10.42578125" style="1106" customWidth="1"/>
    <col min="8714" max="8714" width="12.28515625" style="1106" customWidth="1"/>
    <col min="8715" max="8716" width="9.5703125" style="1106" customWidth="1"/>
    <col min="8717" max="8717" width="12" style="1106" customWidth="1"/>
    <col min="8718" max="8718" width="12.5703125" style="1106" customWidth="1"/>
    <col min="8719" max="8719" width="11" style="1106" customWidth="1"/>
    <col min="8720" max="8720" width="10.85546875" style="1106" customWidth="1"/>
    <col min="8721" max="8960" width="9.140625" style="1106"/>
    <col min="8961" max="8961" width="88.85546875" style="1106" customWidth="1"/>
    <col min="8962" max="8962" width="15.5703125" style="1106" customWidth="1"/>
    <col min="8963" max="8963" width="12.85546875" style="1106" customWidth="1"/>
    <col min="8964" max="8964" width="12.28515625" style="1106" customWidth="1"/>
    <col min="8965" max="8965" width="10.28515625" style="1106" customWidth="1"/>
    <col min="8966" max="8966" width="8.7109375" style="1106" customWidth="1"/>
    <col min="8967" max="8967" width="11" style="1106" customWidth="1"/>
    <col min="8968" max="8968" width="9.42578125" style="1106" customWidth="1"/>
    <col min="8969" max="8969" width="10.42578125" style="1106" customWidth="1"/>
    <col min="8970" max="8970" width="12.28515625" style="1106" customWidth="1"/>
    <col min="8971" max="8972" width="9.5703125" style="1106" customWidth="1"/>
    <col min="8973" max="8973" width="12" style="1106" customWidth="1"/>
    <col min="8974" max="8974" width="12.5703125" style="1106" customWidth="1"/>
    <col min="8975" max="8975" width="11" style="1106" customWidth="1"/>
    <col min="8976" max="8976" width="10.85546875" style="1106" customWidth="1"/>
    <col min="8977" max="9216" width="9.140625" style="1106"/>
    <col min="9217" max="9217" width="88.85546875" style="1106" customWidth="1"/>
    <col min="9218" max="9218" width="15.5703125" style="1106" customWidth="1"/>
    <col min="9219" max="9219" width="12.85546875" style="1106" customWidth="1"/>
    <col min="9220" max="9220" width="12.28515625" style="1106" customWidth="1"/>
    <col min="9221" max="9221" width="10.28515625" style="1106" customWidth="1"/>
    <col min="9222" max="9222" width="8.7109375" style="1106" customWidth="1"/>
    <col min="9223" max="9223" width="11" style="1106" customWidth="1"/>
    <col min="9224" max="9224" width="9.42578125" style="1106" customWidth="1"/>
    <col min="9225" max="9225" width="10.42578125" style="1106" customWidth="1"/>
    <col min="9226" max="9226" width="12.28515625" style="1106" customWidth="1"/>
    <col min="9227" max="9228" width="9.5703125" style="1106" customWidth="1"/>
    <col min="9229" max="9229" width="12" style="1106" customWidth="1"/>
    <col min="9230" max="9230" width="12.5703125" style="1106" customWidth="1"/>
    <col min="9231" max="9231" width="11" style="1106" customWidth="1"/>
    <col min="9232" max="9232" width="10.85546875" style="1106" customWidth="1"/>
    <col min="9233" max="9472" width="9.140625" style="1106"/>
    <col min="9473" max="9473" width="88.85546875" style="1106" customWidth="1"/>
    <col min="9474" max="9474" width="15.5703125" style="1106" customWidth="1"/>
    <col min="9475" max="9475" width="12.85546875" style="1106" customWidth="1"/>
    <col min="9476" max="9476" width="12.28515625" style="1106" customWidth="1"/>
    <col min="9477" max="9477" width="10.28515625" style="1106" customWidth="1"/>
    <col min="9478" max="9478" width="8.7109375" style="1106" customWidth="1"/>
    <col min="9479" max="9479" width="11" style="1106" customWidth="1"/>
    <col min="9480" max="9480" width="9.42578125" style="1106" customWidth="1"/>
    <col min="9481" max="9481" width="10.42578125" style="1106" customWidth="1"/>
    <col min="9482" max="9482" width="12.28515625" style="1106" customWidth="1"/>
    <col min="9483" max="9484" width="9.5703125" style="1106" customWidth="1"/>
    <col min="9485" max="9485" width="12" style="1106" customWidth="1"/>
    <col min="9486" max="9486" width="12.5703125" style="1106" customWidth="1"/>
    <col min="9487" max="9487" width="11" style="1106" customWidth="1"/>
    <col min="9488" max="9488" width="10.85546875" style="1106" customWidth="1"/>
    <col min="9489" max="9728" width="9.140625" style="1106"/>
    <col min="9729" max="9729" width="88.85546875" style="1106" customWidth="1"/>
    <col min="9730" max="9730" width="15.5703125" style="1106" customWidth="1"/>
    <col min="9731" max="9731" width="12.85546875" style="1106" customWidth="1"/>
    <col min="9732" max="9732" width="12.28515625" style="1106" customWidth="1"/>
    <col min="9733" max="9733" width="10.28515625" style="1106" customWidth="1"/>
    <col min="9734" max="9734" width="8.7109375" style="1106" customWidth="1"/>
    <col min="9735" max="9735" width="11" style="1106" customWidth="1"/>
    <col min="9736" max="9736" width="9.42578125" style="1106" customWidth="1"/>
    <col min="9737" max="9737" width="10.42578125" style="1106" customWidth="1"/>
    <col min="9738" max="9738" width="12.28515625" style="1106" customWidth="1"/>
    <col min="9739" max="9740" width="9.5703125" style="1106" customWidth="1"/>
    <col min="9741" max="9741" width="12" style="1106" customWidth="1"/>
    <col min="9742" max="9742" width="12.5703125" style="1106" customWidth="1"/>
    <col min="9743" max="9743" width="11" style="1106" customWidth="1"/>
    <col min="9744" max="9744" width="10.85546875" style="1106" customWidth="1"/>
    <col min="9745" max="9984" width="9.140625" style="1106"/>
    <col min="9985" max="9985" width="88.85546875" style="1106" customWidth="1"/>
    <col min="9986" max="9986" width="15.5703125" style="1106" customWidth="1"/>
    <col min="9987" max="9987" width="12.85546875" style="1106" customWidth="1"/>
    <col min="9988" max="9988" width="12.28515625" style="1106" customWidth="1"/>
    <col min="9989" max="9989" width="10.28515625" style="1106" customWidth="1"/>
    <col min="9990" max="9990" width="8.7109375" style="1106" customWidth="1"/>
    <col min="9991" max="9991" width="11" style="1106" customWidth="1"/>
    <col min="9992" max="9992" width="9.42578125" style="1106" customWidth="1"/>
    <col min="9993" max="9993" width="10.42578125" style="1106" customWidth="1"/>
    <col min="9994" max="9994" width="12.28515625" style="1106" customWidth="1"/>
    <col min="9995" max="9996" width="9.5703125" style="1106" customWidth="1"/>
    <col min="9997" max="9997" width="12" style="1106" customWidth="1"/>
    <col min="9998" max="9998" width="12.5703125" style="1106" customWidth="1"/>
    <col min="9999" max="9999" width="11" style="1106" customWidth="1"/>
    <col min="10000" max="10000" width="10.85546875" style="1106" customWidth="1"/>
    <col min="10001" max="10240" width="9.140625" style="1106"/>
    <col min="10241" max="10241" width="88.85546875" style="1106" customWidth="1"/>
    <col min="10242" max="10242" width="15.5703125" style="1106" customWidth="1"/>
    <col min="10243" max="10243" width="12.85546875" style="1106" customWidth="1"/>
    <col min="10244" max="10244" width="12.28515625" style="1106" customWidth="1"/>
    <col min="10245" max="10245" width="10.28515625" style="1106" customWidth="1"/>
    <col min="10246" max="10246" width="8.7109375" style="1106" customWidth="1"/>
    <col min="10247" max="10247" width="11" style="1106" customWidth="1"/>
    <col min="10248" max="10248" width="9.42578125" style="1106" customWidth="1"/>
    <col min="10249" max="10249" width="10.42578125" style="1106" customWidth="1"/>
    <col min="10250" max="10250" width="12.28515625" style="1106" customWidth="1"/>
    <col min="10251" max="10252" width="9.5703125" style="1106" customWidth="1"/>
    <col min="10253" max="10253" width="12" style="1106" customWidth="1"/>
    <col min="10254" max="10254" width="12.5703125" style="1106" customWidth="1"/>
    <col min="10255" max="10255" width="11" style="1106" customWidth="1"/>
    <col min="10256" max="10256" width="10.85546875" style="1106" customWidth="1"/>
    <col min="10257" max="10496" width="9.140625" style="1106"/>
    <col min="10497" max="10497" width="88.85546875" style="1106" customWidth="1"/>
    <col min="10498" max="10498" width="15.5703125" style="1106" customWidth="1"/>
    <col min="10499" max="10499" width="12.85546875" style="1106" customWidth="1"/>
    <col min="10500" max="10500" width="12.28515625" style="1106" customWidth="1"/>
    <col min="10501" max="10501" width="10.28515625" style="1106" customWidth="1"/>
    <col min="10502" max="10502" width="8.7109375" style="1106" customWidth="1"/>
    <col min="10503" max="10503" width="11" style="1106" customWidth="1"/>
    <col min="10504" max="10504" width="9.42578125" style="1106" customWidth="1"/>
    <col min="10505" max="10505" width="10.42578125" style="1106" customWidth="1"/>
    <col min="10506" max="10506" width="12.28515625" style="1106" customWidth="1"/>
    <col min="10507" max="10508" width="9.5703125" style="1106" customWidth="1"/>
    <col min="10509" max="10509" width="12" style="1106" customWidth="1"/>
    <col min="10510" max="10510" width="12.5703125" style="1106" customWidth="1"/>
    <col min="10511" max="10511" width="11" style="1106" customWidth="1"/>
    <col min="10512" max="10512" width="10.85546875" style="1106" customWidth="1"/>
    <col min="10513" max="10752" width="9.140625" style="1106"/>
    <col min="10753" max="10753" width="88.85546875" style="1106" customWidth="1"/>
    <col min="10754" max="10754" width="15.5703125" style="1106" customWidth="1"/>
    <col min="10755" max="10755" width="12.85546875" style="1106" customWidth="1"/>
    <col min="10756" max="10756" width="12.28515625" style="1106" customWidth="1"/>
    <col min="10757" max="10757" width="10.28515625" style="1106" customWidth="1"/>
    <col min="10758" max="10758" width="8.7109375" style="1106" customWidth="1"/>
    <col min="10759" max="10759" width="11" style="1106" customWidth="1"/>
    <col min="10760" max="10760" width="9.42578125" style="1106" customWidth="1"/>
    <col min="10761" max="10761" width="10.42578125" style="1106" customWidth="1"/>
    <col min="10762" max="10762" width="12.28515625" style="1106" customWidth="1"/>
    <col min="10763" max="10764" width="9.5703125" style="1106" customWidth="1"/>
    <col min="10765" max="10765" width="12" style="1106" customWidth="1"/>
    <col min="10766" max="10766" width="12.5703125" style="1106" customWidth="1"/>
    <col min="10767" max="10767" width="11" style="1106" customWidth="1"/>
    <col min="10768" max="10768" width="10.85546875" style="1106" customWidth="1"/>
    <col min="10769" max="11008" width="9.140625" style="1106"/>
    <col min="11009" max="11009" width="88.85546875" style="1106" customWidth="1"/>
    <col min="11010" max="11010" width="15.5703125" style="1106" customWidth="1"/>
    <col min="11011" max="11011" width="12.85546875" style="1106" customWidth="1"/>
    <col min="11012" max="11012" width="12.28515625" style="1106" customWidth="1"/>
    <col min="11013" max="11013" width="10.28515625" style="1106" customWidth="1"/>
    <col min="11014" max="11014" width="8.7109375" style="1106" customWidth="1"/>
    <col min="11015" max="11015" width="11" style="1106" customWidth="1"/>
    <col min="11016" max="11016" width="9.42578125" style="1106" customWidth="1"/>
    <col min="11017" max="11017" width="10.42578125" style="1106" customWidth="1"/>
    <col min="11018" max="11018" width="12.28515625" style="1106" customWidth="1"/>
    <col min="11019" max="11020" width="9.5703125" style="1106" customWidth="1"/>
    <col min="11021" max="11021" width="12" style="1106" customWidth="1"/>
    <col min="11022" max="11022" width="12.5703125" style="1106" customWidth="1"/>
    <col min="11023" max="11023" width="11" style="1106" customWidth="1"/>
    <col min="11024" max="11024" width="10.85546875" style="1106" customWidth="1"/>
    <col min="11025" max="11264" width="9.140625" style="1106"/>
    <col min="11265" max="11265" width="88.85546875" style="1106" customWidth="1"/>
    <col min="11266" max="11266" width="15.5703125" style="1106" customWidth="1"/>
    <col min="11267" max="11267" width="12.85546875" style="1106" customWidth="1"/>
    <col min="11268" max="11268" width="12.28515625" style="1106" customWidth="1"/>
    <col min="11269" max="11269" width="10.28515625" style="1106" customWidth="1"/>
    <col min="11270" max="11270" width="8.7109375" style="1106" customWidth="1"/>
    <col min="11271" max="11271" width="11" style="1106" customWidth="1"/>
    <col min="11272" max="11272" width="9.42578125" style="1106" customWidth="1"/>
    <col min="11273" max="11273" width="10.42578125" style="1106" customWidth="1"/>
    <col min="11274" max="11274" width="12.28515625" style="1106" customWidth="1"/>
    <col min="11275" max="11276" width="9.5703125" style="1106" customWidth="1"/>
    <col min="11277" max="11277" width="12" style="1106" customWidth="1"/>
    <col min="11278" max="11278" width="12.5703125" style="1106" customWidth="1"/>
    <col min="11279" max="11279" width="11" style="1106" customWidth="1"/>
    <col min="11280" max="11280" width="10.85546875" style="1106" customWidth="1"/>
    <col min="11281" max="11520" width="9.140625" style="1106"/>
    <col min="11521" max="11521" width="88.85546875" style="1106" customWidth="1"/>
    <col min="11522" max="11522" width="15.5703125" style="1106" customWidth="1"/>
    <col min="11523" max="11523" width="12.85546875" style="1106" customWidth="1"/>
    <col min="11524" max="11524" width="12.28515625" style="1106" customWidth="1"/>
    <col min="11525" max="11525" width="10.28515625" style="1106" customWidth="1"/>
    <col min="11526" max="11526" width="8.7109375" style="1106" customWidth="1"/>
    <col min="11527" max="11527" width="11" style="1106" customWidth="1"/>
    <col min="11528" max="11528" width="9.42578125" style="1106" customWidth="1"/>
    <col min="11529" max="11529" width="10.42578125" style="1106" customWidth="1"/>
    <col min="11530" max="11530" width="12.28515625" style="1106" customWidth="1"/>
    <col min="11531" max="11532" width="9.5703125" style="1106" customWidth="1"/>
    <col min="11533" max="11533" width="12" style="1106" customWidth="1"/>
    <col min="11534" max="11534" width="12.5703125" style="1106" customWidth="1"/>
    <col min="11535" max="11535" width="11" style="1106" customWidth="1"/>
    <col min="11536" max="11536" width="10.85546875" style="1106" customWidth="1"/>
    <col min="11537" max="11776" width="9.140625" style="1106"/>
    <col min="11777" max="11777" width="88.85546875" style="1106" customWidth="1"/>
    <col min="11778" max="11778" width="15.5703125" style="1106" customWidth="1"/>
    <col min="11779" max="11779" width="12.85546875" style="1106" customWidth="1"/>
    <col min="11780" max="11780" width="12.28515625" style="1106" customWidth="1"/>
    <col min="11781" max="11781" width="10.28515625" style="1106" customWidth="1"/>
    <col min="11782" max="11782" width="8.7109375" style="1106" customWidth="1"/>
    <col min="11783" max="11783" width="11" style="1106" customWidth="1"/>
    <col min="11784" max="11784" width="9.42578125" style="1106" customWidth="1"/>
    <col min="11785" max="11785" width="10.42578125" style="1106" customWidth="1"/>
    <col min="11786" max="11786" width="12.28515625" style="1106" customWidth="1"/>
    <col min="11787" max="11788" width="9.5703125" style="1106" customWidth="1"/>
    <col min="11789" max="11789" width="12" style="1106" customWidth="1"/>
    <col min="11790" max="11790" width="12.5703125" style="1106" customWidth="1"/>
    <col min="11791" max="11791" width="11" style="1106" customWidth="1"/>
    <col min="11792" max="11792" width="10.85546875" style="1106" customWidth="1"/>
    <col min="11793" max="12032" width="9.140625" style="1106"/>
    <col min="12033" max="12033" width="88.85546875" style="1106" customWidth="1"/>
    <col min="12034" max="12034" width="15.5703125" style="1106" customWidth="1"/>
    <col min="12035" max="12035" width="12.85546875" style="1106" customWidth="1"/>
    <col min="12036" max="12036" width="12.28515625" style="1106" customWidth="1"/>
    <col min="12037" max="12037" width="10.28515625" style="1106" customWidth="1"/>
    <col min="12038" max="12038" width="8.7109375" style="1106" customWidth="1"/>
    <col min="12039" max="12039" width="11" style="1106" customWidth="1"/>
    <col min="12040" max="12040" width="9.42578125" style="1106" customWidth="1"/>
    <col min="12041" max="12041" width="10.42578125" style="1106" customWidth="1"/>
    <col min="12042" max="12042" width="12.28515625" style="1106" customWidth="1"/>
    <col min="12043" max="12044" width="9.5703125" style="1106" customWidth="1"/>
    <col min="12045" max="12045" width="12" style="1106" customWidth="1"/>
    <col min="12046" max="12046" width="12.5703125" style="1106" customWidth="1"/>
    <col min="12047" max="12047" width="11" style="1106" customWidth="1"/>
    <col min="12048" max="12048" width="10.85546875" style="1106" customWidth="1"/>
    <col min="12049" max="12288" width="9.140625" style="1106"/>
    <col min="12289" max="12289" width="88.85546875" style="1106" customWidth="1"/>
    <col min="12290" max="12290" width="15.5703125" style="1106" customWidth="1"/>
    <col min="12291" max="12291" width="12.85546875" style="1106" customWidth="1"/>
    <col min="12292" max="12292" width="12.28515625" style="1106" customWidth="1"/>
    <col min="12293" max="12293" width="10.28515625" style="1106" customWidth="1"/>
    <col min="12294" max="12294" width="8.7109375" style="1106" customWidth="1"/>
    <col min="12295" max="12295" width="11" style="1106" customWidth="1"/>
    <col min="12296" max="12296" width="9.42578125" style="1106" customWidth="1"/>
    <col min="12297" max="12297" width="10.42578125" style="1106" customWidth="1"/>
    <col min="12298" max="12298" width="12.28515625" style="1106" customWidth="1"/>
    <col min="12299" max="12300" width="9.5703125" style="1106" customWidth="1"/>
    <col min="12301" max="12301" width="12" style="1106" customWidth="1"/>
    <col min="12302" max="12302" width="12.5703125" style="1106" customWidth="1"/>
    <col min="12303" max="12303" width="11" style="1106" customWidth="1"/>
    <col min="12304" max="12304" width="10.85546875" style="1106" customWidth="1"/>
    <col min="12305" max="12544" width="9.140625" style="1106"/>
    <col min="12545" max="12545" width="88.85546875" style="1106" customWidth="1"/>
    <col min="12546" max="12546" width="15.5703125" style="1106" customWidth="1"/>
    <col min="12547" max="12547" width="12.85546875" style="1106" customWidth="1"/>
    <col min="12548" max="12548" width="12.28515625" style="1106" customWidth="1"/>
    <col min="12549" max="12549" width="10.28515625" style="1106" customWidth="1"/>
    <col min="12550" max="12550" width="8.7109375" style="1106" customWidth="1"/>
    <col min="12551" max="12551" width="11" style="1106" customWidth="1"/>
    <col min="12552" max="12552" width="9.42578125" style="1106" customWidth="1"/>
    <col min="12553" max="12553" width="10.42578125" style="1106" customWidth="1"/>
    <col min="12554" max="12554" width="12.28515625" style="1106" customWidth="1"/>
    <col min="12555" max="12556" width="9.5703125" style="1106" customWidth="1"/>
    <col min="12557" max="12557" width="12" style="1106" customWidth="1"/>
    <col min="12558" max="12558" width="12.5703125" style="1106" customWidth="1"/>
    <col min="12559" max="12559" width="11" style="1106" customWidth="1"/>
    <col min="12560" max="12560" width="10.85546875" style="1106" customWidth="1"/>
    <col min="12561" max="12800" width="9.140625" style="1106"/>
    <col min="12801" max="12801" width="88.85546875" style="1106" customWidth="1"/>
    <col min="12802" max="12802" width="15.5703125" style="1106" customWidth="1"/>
    <col min="12803" max="12803" width="12.85546875" style="1106" customWidth="1"/>
    <col min="12804" max="12804" width="12.28515625" style="1106" customWidth="1"/>
    <col min="12805" max="12805" width="10.28515625" style="1106" customWidth="1"/>
    <col min="12806" max="12806" width="8.7109375" style="1106" customWidth="1"/>
    <col min="12807" max="12807" width="11" style="1106" customWidth="1"/>
    <col min="12808" max="12808" width="9.42578125" style="1106" customWidth="1"/>
    <col min="12809" max="12809" width="10.42578125" style="1106" customWidth="1"/>
    <col min="12810" max="12810" width="12.28515625" style="1106" customWidth="1"/>
    <col min="12811" max="12812" width="9.5703125" style="1106" customWidth="1"/>
    <col min="12813" max="12813" width="12" style="1106" customWidth="1"/>
    <col min="12814" max="12814" width="12.5703125" style="1106" customWidth="1"/>
    <col min="12815" max="12815" width="11" style="1106" customWidth="1"/>
    <col min="12816" max="12816" width="10.85546875" style="1106" customWidth="1"/>
    <col min="12817" max="13056" width="9.140625" style="1106"/>
    <col min="13057" max="13057" width="88.85546875" style="1106" customWidth="1"/>
    <col min="13058" max="13058" width="15.5703125" style="1106" customWidth="1"/>
    <col min="13059" max="13059" width="12.85546875" style="1106" customWidth="1"/>
    <col min="13060" max="13060" width="12.28515625" style="1106" customWidth="1"/>
    <col min="13061" max="13061" width="10.28515625" style="1106" customWidth="1"/>
    <col min="13062" max="13062" width="8.7109375" style="1106" customWidth="1"/>
    <col min="13063" max="13063" width="11" style="1106" customWidth="1"/>
    <col min="13064" max="13064" width="9.42578125" style="1106" customWidth="1"/>
    <col min="13065" max="13065" width="10.42578125" style="1106" customWidth="1"/>
    <col min="13066" max="13066" width="12.28515625" style="1106" customWidth="1"/>
    <col min="13067" max="13068" width="9.5703125" style="1106" customWidth="1"/>
    <col min="13069" max="13069" width="12" style="1106" customWidth="1"/>
    <col min="13070" max="13070" width="12.5703125" style="1106" customWidth="1"/>
    <col min="13071" max="13071" width="11" style="1106" customWidth="1"/>
    <col min="13072" max="13072" width="10.85546875" style="1106" customWidth="1"/>
    <col min="13073" max="13312" width="9.140625" style="1106"/>
    <col min="13313" max="13313" width="88.85546875" style="1106" customWidth="1"/>
    <col min="13314" max="13314" width="15.5703125" style="1106" customWidth="1"/>
    <col min="13315" max="13315" width="12.85546875" style="1106" customWidth="1"/>
    <col min="13316" max="13316" width="12.28515625" style="1106" customWidth="1"/>
    <col min="13317" max="13317" width="10.28515625" style="1106" customWidth="1"/>
    <col min="13318" max="13318" width="8.7109375" style="1106" customWidth="1"/>
    <col min="13319" max="13319" width="11" style="1106" customWidth="1"/>
    <col min="13320" max="13320" width="9.42578125" style="1106" customWidth="1"/>
    <col min="13321" max="13321" width="10.42578125" style="1106" customWidth="1"/>
    <col min="13322" max="13322" width="12.28515625" style="1106" customWidth="1"/>
    <col min="13323" max="13324" width="9.5703125" style="1106" customWidth="1"/>
    <col min="13325" max="13325" width="12" style="1106" customWidth="1"/>
    <col min="13326" max="13326" width="12.5703125" style="1106" customWidth="1"/>
    <col min="13327" max="13327" width="11" style="1106" customWidth="1"/>
    <col min="13328" max="13328" width="10.85546875" style="1106" customWidth="1"/>
    <col min="13329" max="13568" width="9.140625" style="1106"/>
    <col min="13569" max="13569" width="88.85546875" style="1106" customWidth="1"/>
    <col min="13570" max="13570" width="15.5703125" style="1106" customWidth="1"/>
    <col min="13571" max="13571" width="12.85546875" style="1106" customWidth="1"/>
    <col min="13572" max="13572" width="12.28515625" style="1106" customWidth="1"/>
    <col min="13573" max="13573" width="10.28515625" style="1106" customWidth="1"/>
    <col min="13574" max="13574" width="8.7109375" style="1106" customWidth="1"/>
    <col min="13575" max="13575" width="11" style="1106" customWidth="1"/>
    <col min="13576" max="13576" width="9.42578125" style="1106" customWidth="1"/>
    <col min="13577" max="13577" width="10.42578125" style="1106" customWidth="1"/>
    <col min="13578" max="13578" width="12.28515625" style="1106" customWidth="1"/>
    <col min="13579" max="13580" width="9.5703125" style="1106" customWidth="1"/>
    <col min="13581" max="13581" width="12" style="1106" customWidth="1"/>
    <col min="13582" max="13582" width="12.5703125" style="1106" customWidth="1"/>
    <col min="13583" max="13583" width="11" style="1106" customWidth="1"/>
    <col min="13584" max="13584" width="10.85546875" style="1106" customWidth="1"/>
    <col min="13585" max="13824" width="9.140625" style="1106"/>
    <col min="13825" max="13825" width="88.85546875" style="1106" customWidth="1"/>
    <col min="13826" max="13826" width="15.5703125" style="1106" customWidth="1"/>
    <col min="13827" max="13827" width="12.85546875" style="1106" customWidth="1"/>
    <col min="13828" max="13828" width="12.28515625" style="1106" customWidth="1"/>
    <col min="13829" max="13829" width="10.28515625" style="1106" customWidth="1"/>
    <col min="13830" max="13830" width="8.7109375" style="1106" customWidth="1"/>
    <col min="13831" max="13831" width="11" style="1106" customWidth="1"/>
    <col min="13832" max="13832" width="9.42578125" style="1106" customWidth="1"/>
    <col min="13833" max="13833" width="10.42578125" style="1106" customWidth="1"/>
    <col min="13834" max="13834" width="12.28515625" style="1106" customWidth="1"/>
    <col min="13835" max="13836" width="9.5703125" style="1106" customWidth="1"/>
    <col min="13837" max="13837" width="12" style="1106" customWidth="1"/>
    <col min="13838" max="13838" width="12.5703125" style="1106" customWidth="1"/>
    <col min="13839" max="13839" width="11" style="1106" customWidth="1"/>
    <col min="13840" max="13840" width="10.85546875" style="1106" customWidth="1"/>
    <col min="13841" max="14080" width="9.140625" style="1106"/>
    <col min="14081" max="14081" width="88.85546875" style="1106" customWidth="1"/>
    <col min="14082" max="14082" width="15.5703125" style="1106" customWidth="1"/>
    <col min="14083" max="14083" width="12.85546875" style="1106" customWidth="1"/>
    <col min="14084" max="14084" width="12.28515625" style="1106" customWidth="1"/>
    <col min="14085" max="14085" width="10.28515625" style="1106" customWidth="1"/>
    <col min="14086" max="14086" width="8.7109375" style="1106" customWidth="1"/>
    <col min="14087" max="14087" width="11" style="1106" customWidth="1"/>
    <col min="14088" max="14088" width="9.42578125" style="1106" customWidth="1"/>
    <col min="14089" max="14089" width="10.42578125" style="1106" customWidth="1"/>
    <col min="14090" max="14090" width="12.28515625" style="1106" customWidth="1"/>
    <col min="14091" max="14092" width="9.5703125" style="1106" customWidth="1"/>
    <col min="14093" max="14093" width="12" style="1106" customWidth="1"/>
    <col min="14094" max="14094" width="12.5703125" style="1106" customWidth="1"/>
    <col min="14095" max="14095" width="11" style="1106" customWidth="1"/>
    <col min="14096" max="14096" width="10.85546875" style="1106" customWidth="1"/>
    <col min="14097" max="14336" width="9.140625" style="1106"/>
    <col min="14337" max="14337" width="88.85546875" style="1106" customWidth="1"/>
    <col min="14338" max="14338" width="15.5703125" style="1106" customWidth="1"/>
    <col min="14339" max="14339" width="12.85546875" style="1106" customWidth="1"/>
    <col min="14340" max="14340" width="12.28515625" style="1106" customWidth="1"/>
    <col min="14341" max="14341" width="10.28515625" style="1106" customWidth="1"/>
    <col min="14342" max="14342" width="8.7109375" style="1106" customWidth="1"/>
    <col min="14343" max="14343" width="11" style="1106" customWidth="1"/>
    <col min="14344" max="14344" width="9.42578125" style="1106" customWidth="1"/>
    <col min="14345" max="14345" width="10.42578125" style="1106" customWidth="1"/>
    <col min="14346" max="14346" width="12.28515625" style="1106" customWidth="1"/>
    <col min="14347" max="14348" width="9.5703125" style="1106" customWidth="1"/>
    <col min="14349" max="14349" width="12" style="1106" customWidth="1"/>
    <col min="14350" max="14350" width="12.5703125" style="1106" customWidth="1"/>
    <col min="14351" max="14351" width="11" style="1106" customWidth="1"/>
    <col min="14352" max="14352" width="10.85546875" style="1106" customWidth="1"/>
    <col min="14353" max="14592" width="9.140625" style="1106"/>
    <col min="14593" max="14593" width="88.85546875" style="1106" customWidth="1"/>
    <col min="14594" max="14594" width="15.5703125" style="1106" customWidth="1"/>
    <col min="14595" max="14595" width="12.85546875" style="1106" customWidth="1"/>
    <col min="14596" max="14596" width="12.28515625" style="1106" customWidth="1"/>
    <col min="14597" max="14597" width="10.28515625" style="1106" customWidth="1"/>
    <col min="14598" max="14598" width="8.7109375" style="1106" customWidth="1"/>
    <col min="14599" max="14599" width="11" style="1106" customWidth="1"/>
    <col min="14600" max="14600" width="9.42578125" style="1106" customWidth="1"/>
    <col min="14601" max="14601" width="10.42578125" style="1106" customWidth="1"/>
    <col min="14602" max="14602" width="12.28515625" style="1106" customWidth="1"/>
    <col min="14603" max="14604" width="9.5703125" style="1106" customWidth="1"/>
    <col min="14605" max="14605" width="12" style="1106" customWidth="1"/>
    <col min="14606" max="14606" width="12.5703125" style="1106" customWidth="1"/>
    <col min="14607" max="14607" width="11" style="1106" customWidth="1"/>
    <col min="14608" max="14608" width="10.85546875" style="1106" customWidth="1"/>
    <col min="14609" max="14848" width="9.140625" style="1106"/>
    <col min="14849" max="14849" width="88.85546875" style="1106" customWidth="1"/>
    <col min="14850" max="14850" width="15.5703125" style="1106" customWidth="1"/>
    <col min="14851" max="14851" width="12.85546875" style="1106" customWidth="1"/>
    <col min="14852" max="14852" width="12.28515625" style="1106" customWidth="1"/>
    <col min="14853" max="14853" width="10.28515625" style="1106" customWidth="1"/>
    <col min="14854" max="14854" width="8.7109375" style="1106" customWidth="1"/>
    <col min="14855" max="14855" width="11" style="1106" customWidth="1"/>
    <col min="14856" max="14856" width="9.42578125" style="1106" customWidth="1"/>
    <col min="14857" max="14857" width="10.42578125" style="1106" customWidth="1"/>
    <col min="14858" max="14858" width="12.28515625" style="1106" customWidth="1"/>
    <col min="14859" max="14860" width="9.5703125" style="1106" customWidth="1"/>
    <col min="14861" max="14861" width="12" style="1106" customWidth="1"/>
    <col min="14862" max="14862" width="12.5703125" style="1106" customWidth="1"/>
    <col min="14863" max="14863" width="11" style="1106" customWidth="1"/>
    <col min="14864" max="14864" width="10.85546875" style="1106" customWidth="1"/>
    <col min="14865" max="15104" width="9.140625" style="1106"/>
    <col min="15105" max="15105" width="88.85546875" style="1106" customWidth="1"/>
    <col min="15106" max="15106" width="15.5703125" style="1106" customWidth="1"/>
    <col min="15107" max="15107" width="12.85546875" style="1106" customWidth="1"/>
    <col min="15108" max="15108" width="12.28515625" style="1106" customWidth="1"/>
    <col min="15109" max="15109" width="10.28515625" style="1106" customWidth="1"/>
    <col min="15110" max="15110" width="8.7109375" style="1106" customWidth="1"/>
    <col min="15111" max="15111" width="11" style="1106" customWidth="1"/>
    <col min="15112" max="15112" width="9.42578125" style="1106" customWidth="1"/>
    <col min="15113" max="15113" width="10.42578125" style="1106" customWidth="1"/>
    <col min="15114" max="15114" width="12.28515625" style="1106" customWidth="1"/>
    <col min="15115" max="15116" width="9.5703125" style="1106" customWidth="1"/>
    <col min="15117" max="15117" width="12" style="1106" customWidth="1"/>
    <col min="15118" max="15118" width="12.5703125" style="1106" customWidth="1"/>
    <col min="15119" max="15119" width="11" style="1106" customWidth="1"/>
    <col min="15120" max="15120" width="10.85546875" style="1106" customWidth="1"/>
    <col min="15121" max="15360" width="9.140625" style="1106"/>
    <col min="15361" max="15361" width="88.85546875" style="1106" customWidth="1"/>
    <col min="15362" max="15362" width="15.5703125" style="1106" customWidth="1"/>
    <col min="15363" max="15363" width="12.85546875" style="1106" customWidth="1"/>
    <col min="15364" max="15364" width="12.28515625" style="1106" customWidth="1"/>
    <col min="15365" max="15365" width="10.28515625" style="1106" customWidth="1"/>
    <col min="15366" max="15366" width="8.7109375" style="1106" customWidth="1"/>
    <col min="15367" max="15367" width="11" style="1106" customWidth="1"/>
    <col min="15368" max="15368" width="9.42578125" style="1106" customWidth="1"/>
    <col min="15369" max="15369" width="10.42578125" style="1106" customWidth="1"/>
    <col min="15370" max="15370" width="12.28515625" style="1106" customWidth="1"/>
    <col min="15371" max="15372" width="9.5703125" style="1106" customWidth="1"/>
    <col min="15373" max="15373" width="12" style="1106" customWidth="1"/>
    <col min="15374" max="15374" width="12.5703125" style="1106" customWidth="1"/>
    <col min="15375" max="15375" width="11" style="1106" customWidth="1"/>
    <col min="15376" max="15376" width="10.85546875" style="1106" customWidth="1"/>
    <col min="15377" max="15616" width="9.140625" style="1106"/>
    <col min="15617" max="15617" width="88.85546875" style="1106" customWidth="1"/>
    <col min="15618" max="15618" width="15.5703125" style="1106" customWidth="1"/>
    <col min="15619" max="15619" width="12.85546875" style="1106" customWidth="1"/>
    <col min="15620" max="15620" width="12.28515625" style="1106" customWidth="1"/>
    <col min="15621" max="15621" width="10.28515625" style="1106" customWidth="1"/>
    <col min="15622" max="15622" width="8.7109375" style="1106" customWidth="1"/>
    <col min="15623" max="15623" width="11" style="1106" customWidth="1"/>
    <col min="15624" max="15624" width="9.42578125" style="1106" customWidth="1"/>
    <col min="15625" max="15625" width="10.42578125" style="1106" customWidth="1"/>
    <col min="15626" max="15626" width="12.28515625" style="1106" customWidth="1"/>
    <col min="15627" max="15628" width="9.5703125" style="1106" customWidth="1"/>
    <col min="15629" max="15629" width="12" style="1106" customWidth="1"/>
    <col min="15630" max="15630" width="12.5703125" style="1106" customWidth="1"/>
    <col min="15631" max="15631" width="11" style="1106" customWidth="1"/>
    <col min="15632" max="15632" width="10.85546875" style="1106" customWidth="1"/>
    <col min="15633" max="15872" width="9.140625" style="1106"/>
    <col min="15873" max="15873" width="88.85546875" style="1106" customWidth="1"/>
    <col min="15874" max="15874" width="15.5703125" style="1106" customWidth="1"/>
    <col min="15875" max="15875" width="12.85546875" style="1106" customWidth="1"/>
    <col min="15876" max="15876" width="12.28515625" style="1106" customWidth="1"/>
    <col min="15877" max="15877" width="10.28515625" style="1106" customWidth="1"/>
    <col min="15878" max="15878" width="8.7109375" style="1106" customWidth="1"/>
    <col min="15879" max="15879" width="11" style="1106" customWidth="1"/>
    <col min="15880" max="15880" width="9.42578125" style="1106" customWidth="1"/>
    <col min="15881" max="15881" width="10.42578125" style="1106" customWidth="1"/>
    <col min="15882" max="15882" width="12.28515625" style="1106" customWidth="1"/>
    <col min="15883" max="15884" width="9.5703125" style="1106" customWidth="1"/>
    <col min="15885" max="15885" width="12" style="1106" customWidth="1"/>
    <col min="15886" max="15886" width="12.5703125" style="1106" customWidth="1"/>
    <col min="15887" max="15887" width="11" style="1106" customWidth="1"/>
    <col min="15888" max="15888" width="10.85546875" style="1106" customWidth="1"/>
    <col min="15889" max="16128" width="9.140625" style="1106"/>
    <col min="16129" max="16129" width="88.85546875" style="1106" customWidth="1"/>
    <col min="16130" max="16130" width="15.5703125" style="1106" customWidth="1"/>
    <col min="16131" max="16131" width="12.85546875" style="1106" customWidth="1"/>
    <col min="16132" max="16132" width="12.28515625" style="1106" customWidth="1"/>
    <col min="16133" max="16133" width="10.28515625" style="1106" customWidth="1"/>
    <col min="16134" max="16134" width="8.7109375" style="1106" customWidth="1"/>
    <col min="16135" max="16135" width="11" style="1106" customWidth="1"/>
    <col min="16136" max="16136" width="9.42578125" style="1106" customWidth="1"/>
    <col min="16137" max="16137" width="10.42578125" style="1106" customWidth="1"/>
    <col min="16138" max="16138" width="12.28515625" style="1106" customWidth="1"/>
    <col min="16139" max="16140" width="9.5703125" style="1106" customWidth="1"/>
    <col min="16141" max="16141" width="12" style="1106" customWidth="1"/>
    <col min="16142" max="16142" width="12.5703125" style="1106" customWidth="1"/>
    <col min="16143" max="16143" width="11" style="1106" customWidth="1"/>
    <col min="16144" max="16144" width="10.85546875" style="1106" customWidth="1"/>
    <col min="16145" max="16384" width="9.140625" style="1106"/>
  </cols>
  <sheetData>
    <row r="1" spans="1:16" ht="41.25" customHeight="1" x14ac:dyDescent="0.3">
      <c r="A1" s="4177" t="s">
        <v>139</v>
      </c>
      <c r="B1" s="4177"/>
      <c r="C1" s="4177"/>
      <c r="D1" s="4177"/>
      <c r="E1" s="4177"/>
      <c r="F1" s="4177"/>
      <c r="G1" s="4177"/>
      <c r="H1" s="4177"/>
      <c r="I1" s="4177"/>
      <c r="J1" s="4177"/>
      <c r="K1" s="4177"/>
      <c r="L1" s="4177"/>
      <c r="M1" s="4177"/>
      <c r="N1" s="4177"/>
      <c r="O1" s="4177"/>
      <c r="P1" s="4177"/>
    </row>
    <row r="2" spans="1:16" ht="21.75" customHeight="1" x14ac:dyDescent="0.3">
      <c r="A2" s="4177" t="s">
        <v>374</v>
      </c>
      <c r="B2" s="4177"/>
      <c r="C2" s="4177"/>
      <c r="D2" s="4177"/>
      <c r="E2" s="4177"/>
      <c r="F2" s="4177"/>
      <c r="G2" s="4177"/>
      <c r="H2" s="4177"/>
      <c r="I2" s="4177"/>
      <c r="J2" s="4177"/>
      <c r="K2" s="4177"/>
      <c r="L2" s="4177"/>
      <c r="M2" s="4177"/>
      <c r="N2" s="4177"/>
      <c r="O2" s="4177"/>
      <c r="P2" s="4177"/>
    </row>
    <row r="3" spans="1:16" ht="18" customHeight="1" thickBot="1" x14ac:dyDescent="0.35">
      <c r="A3" s="1990"/>
      <c r="B3" s="1107"/>
      <c r="C3" s="1107"/>
      <c r="D3" s="1107"/>
      <c r="E3" s="1107"/>
      <c r="F3" s="1107"/>
      <c r="G3" s="1107"/>
      <c r="H3" s="1107"/>
      <c r="I3" s="1107"/>
      <c r="J3" s="1107"/>
      <c r="K3" s="1107"/>
      <c r="L3" s="1107"/>
      <c r="M3" s="1107"/>
      <c r="N3" s="1107"/>
      <c r="O3" s="1107"/>
      <c r="P3" s="1107"/>
    </row>
    <row r="4" spans="1:16" ht="33" customHeight="1" thickBot="1" x14ac:dyDescent="0.35">
      <c r="A4" s="4178" t="s">
        <v>9</v>
      </c>
      <c r="B4" s="4180" t="s">
        <v>0</v>
      </c>
      <c r="C4" s="4181"/>
      <c r="D4" s="4182"/>
      <c r="E4" s="4180" t="s">
        <v>1</v>
      </c>
      <c r="F4" s="4181"/>
      <c r="G4" s="4182"/>
      <c r="H4" s="4180" t="s">
        <v>2</v>
      </c>
      <c r="I4" s="4181"/>
      <c r="J4" s="4182"/>
      <c r="K4" s="4180" t="s">
        <v>3</v>
      </c>
      <c r="L4" s="4181"/>
      <c r="M4" s="4182"/>
      <c r="N4" s="4183" t="s">
        <v>6</v>
      </c>
      <c r="O4" s="4184"/>
      <c r="P4" s="4185"/>
    </row>
    <row r="5" spans="1:16" ht="172.5" customHeight="1" thickBot="1" x14ac:dyDescent="0.35">
      <c r="A5" s="4179"/>
      <c r="B5" s="2309" t="s">
        <v>26</v>
      </c>
      <c r="C5" s="2309" t="s">
        <v>27</v>
      </c>
      <c r="D5" s="2309" t="s">
        <v>4</v>
      </c>
      <c r="E5" s="2309" t="s">
        <v>26</v>
      </c>
      <c r="F5" s="2309" t="s">
        <v>27</v>
      </c>
      <c r="G5" s="2309" t="s">
        <v>4</v>
      </c>
      <c r="H5" s="2309" t="s">
        <v>26</v>
      </c>
      <c r="I5" s="2309" t="s">
        <v>27</v>
      </c>
      <c r="J5" s="2309" t="s">
        <v>4</v>
      </c>
      <c r="K5" s="2309" t="s">
        <v>26</v>
      </c>
      <c r="L5" s="2309" t="s">
        <v>27</v>
      </c>
      <c r="M5" s="2309" t="s">
        <v>4</v>
      </c>
      <c r="N5" s="2309" t="s">
        <v>26</v>
      </c>
      <c r="O5" s="2309" t="s">
        <v>27</v>
      </c>
      <c r="P5" s="2310" t="s">
        <v>4</v>
      </c>
    </row>
    <row r="6" spans="1:16" ht="32.25" customHeight="1" thickBot="1" x14ac:dyDescent="0.35">
      <c r="A6" s="2311" t="s">
        <v>22</v>
      </c>
      <c r="B6" s="2312"/>
      <c r="C6" s="2312"/>
      <c r="D6" s="2312"/>
      <c r="E6" s="2312"/>
      <c r="F6" s="2312"/>
      <c r="G6" s="2313"/>
      <c r="H6" s="1108"/>
      <c r="I6" s="2312"/>
      <c r="J6" s="2312"/>
      <c r="K6" s="2312"/>
      <c r="L6" s="2312"/>
      <c r="M6" s="2313"/>
      <c r="N6" s="2314"/>
      <c r="O6" s="2314"/>
      <c r="P6" s="2315"/>
    </row>
    <row r="7" spans="1:16" ht="25.5" customHeight="1" x14ac:dyDescent="0.3">
      <c r="A7" s="2388" t="s">
        <v>252</v>
      </c>
      <c r="B7" s="2338">
        <f t="shared" ref="B7:M13" si="0">SUM(B50,B92)</f>
        <v>52</v>
      </c>
      <c r="C7" s="2338">
        <f t="shared" si="0"/>
        <v>0</v>
      </c>
      <c r="D7" s="2338">
        <f t="shared" si="0"/>
        <v>52</v>
      </c>
      <c r="E7" s="2338">
        <f t="shared" si="0"/>
        <v>29</v>
      </c>
      <c r="F7" s="2338">
        <f t="shared" si="0"/>
        <v>0</v>
      </c>
      <c r="G7" s="2338">
        <f t="shared" si="0"/>
        <v>29</v>
      </c>
      <c r="H7" s="2338">
        <f t="shared" si="0"/>
        <v>56</v>
      </c>
      <c r="I7" s="2338">
        <f t="shared" si="0"/>
        <v>0</v>
      </c>
      <c r="J7" s="2338">
        <f t="shared" si="0"/>
        <v>56</v>
      </c>
      <c r="K7" s="2338">
        <f t="shared" si="0"/>
        <v>53</v>
      </c>
      <c r="L7" s="2338">
        <f t="shared" si="0"/>
        <v>0</v>
      </c>
      <c r="M7" s="2338">
        <f t="shared" si="0"/>
        <v>53</v>
      </c>
      <c r="N7" s="2375">
        <f>B7+E7+H7+K7</f>
        <v>190</v>
      </c>
      <c r="O7" s="2376">
        <f>C7+F7+I7+L7</f>
        <v>0</v>
      </c>
      <c r="P7" s="2377">
        <f>N7+O7</f>
        <v>190</v>
      </c>
    </row>
    <row r="8" spans="1:16" ht="25.5" customHeight="1" x14ac:dyDescent="0.3">
      <c r="A8" s="1109" t="s">
        <v>140</v>
      </c>
      <c r="B8" s="1110">
        <f t="shared" si="0"/>
        <v>51</v>
      </c>
      <c r="C8" s="1110">
        <f t="shared" si="0"/>
        <v>1</v>
      </c>
      <c r="D8" s="1110">
        <f t="shared" si="0"/>
        <v>52</v>
      </c>
      <c r="E8" s="1110">
        <f t="shared" si="0"/>
        <v>38</v>
      </c>
      <c r="F8" s="1110">
        <f t="shared" si="0"/>
        <v>2</v>
      </c>
      <c r="G8" s="1110">
        <f t="shared" si="0"/>
        <v>40</v>
      </c>
      <c r="H8" s="1110">
        <f t="shared" si="0"/>
        <v>35</v>
      </c>
      <c r="I8" s="1110">
        <f t="shared" si="0"/>
        <v>0</v>
      </c>
      <c r="J8" s="1110">
        <f t="shared" si="0"/>
        <v>35</v>
      </c>
      <c r="K8" s="1110">
        <f t="shared" si="0"/>
        <v>39</v>
      </c>
      <c r="L8" s="1110">
        <f t="shared" si="0"/>
        <v>0</v>
      </c>
      <c r="M8" s="1110">
        <f t="shared" si="0"/>
        <v>39</v>
      </c>
      <c r="N8" s="1111">
        <f t="shared" ref="N8:O17" si="1">B8+E8+H8+K8</f>
        <v>163</v>
      </c>
      <c r="O8" s="1112">
        <f t="shared" si="1"/>
        <v>3</v>
      </c>
      <c r="P8" s="1113">
        <f t="shared" ref="P8:P17" si="2">N8+O8</f>
        <v>166</v>
      </c>
    </row>
    <row r="9" spans="1:16" ht="25.5" customHeight="1" x14ac:dyDescent="0.3">
      <c r="A9" s="1109" t="s">
        <v>253</v>
      </c>
      <c r="B9" s="1110">
        <f t="shared" si="0"/>
        <v>25</v>
      </c>
      <c r="C9" s="1110">
        <f t="shared" si="0"/>
        <v>0</v>
      </c>
      <c r="D9" s="1110">
        <f t="shared" si="0"/>
        <v>25</v>
      </c>
      <c r="E9" s="1110">
        <f t="shared" si="0"/>
        <v>28</v>
      </c>
      <c r="F9" s="1110">
        <f t="shared" si="0"/>
        <v>0</v>
      </c>
      <c r="G9" s="1110">
        <f t="shared" si="0"/>
        <v>28</v>
      </c>
      <c r="H9" s="1110">
        <f t="shared" si="0"/>
        <v>23</v>
      </c>
      <c r="I9" s="1110">
        <f t="shared" si="0"/>
        <v>0</v>
      </c>
      <c r="J9" s="1110">
        <f t="shared" si="0"/>
        <v>23</v>
      </c>
      <c r="K9" s="1110">
        <f t="shared" si="0"/>
        <v>22</v>
      </c>
      <c r="L9" s="1110">
        <f t="shared" si="0"/>
        <v>0</v>
      </c>
      <c r="M9" s="1110">
        <f t="shared" si="0"/>
        <v>22</v>
      </c>
      <c r="N9" s="1111">
        <f t="shared" si="1"/>
        <v>98</v>
      </c>
      <c r="O9" s="1112">
        <f t="shared" si="1"/>
        <v>0</v>
      </c>
      <c r="P9" s="1113">
        <f t="shared" si="2"/>
        <v>98</v>
      </c>
    </row>
    <row r="10" spans="1:16" ht="25.5" customHeight="1" x14ac:dyDescent="0.3">
      <c r="A10" s="1109" t="s">
        <v>254</v>
      </c>
      <c r="B10" s="1110">
        <f t="shared" si="0"/>
        <v>40</v>
      </c>
      <c r="C10" s="1110">
        <f t="shared" si="0"/>
        <v>0</v>
      </c>
      <c r="D10" s="1110">
        <f t="shared" si="0"/>
        <v>40</v>
      </c>
      <c r="E10" s="1110">
        <f t="shared" si="0"/>
        <v>36</v>
      </c>
      <c r="F10" s="1110">
        <f t="shared" si="0"/>
        <v>3</v>
      </c>
      <c r="G10" s="1110">
        <f t="shared" si="0"/>
        <v>39</v>
      </c>
      <c r="H10" s="1110">
        <f t="shared" si="0"/>
        <v>38</v>
      </c>
      <c r="I10" s="1110">
        <f t="shared" si="0"/>
        <v>1</v>
      </c>
      <c r="J10" s="1110">
        <f t="shared" si="0"/>
        <v>39</v>
      </c>
      <c r="K10" s="1110">
        <f t="shared" si="0"/>
        <v>30</v>
      </c>
      <c r="L10" s="1110">
        <f t="shared" si="0"/>
        <v>0</v>
      </c>
      <c r="M10" s="1110">
        <f t="shared" si="0"/>
        <v>30</v>
      </c>
      <c r="N10" s="1111">
        <f t="shared" si="1"/>
        <v>144</v>
      </c>
      <c r="O10" s="1112">
        <f t="shared" si="1"/>
        <v>4</v>
      </c>
      <c r="P10" s="1113">
        <f t="shared" si="2"/>
        <v>148</v>
      </c>
    </row>
    <row r="11" spans="1:16" ht="25.5" customHeight="1" x14ac:dyDescent="0.3">
      <c r="A11" s="1109" t="s">
        <v>141</v>
      </c>
      <c r="B11" s="1110">
        <f t="shared" si="0"/>
        <v>38</v>
      </c>
      <c r="C11" s="1110">
        <f t="shared" si="0"/>
        <v>0</v>
      </c>
      <c r="D11" s="1110">
        <f t="shared" si="0"/>
        <v>38</v>
      </c>
      <c r="E11" s="1110">
        <f t="shared" si="0"/>
        <v>25</v>
      </c>
      <c r="F11" s="1110">
        <f t="shared" si="0"/>
        <v>0</v>
      </c>
      <c r="G11" s="1110">
        <f t="shared" si="0"/>
        <v>25</v>
      </c>
      <c r="H11" s="1110">
        <f t="shared" si="0"/>
        <v>49</v>
      </c>
      <c r="I11" s="1110">
        <f t="shared" si="0"/>
        <v>1</v>
      </c>
      <c r="J11" s="1110">
        <f t="shared" si="0"/>
        <v>50</v>
      </c>
      <c r="K11" s="1110">
        <f t="shared" si="0"/>
        <v>42</v>
      </c>
      <c r="L11" s="1110">
        <f t="shared" si="0"/>
        <v>1</v>
      </c>
      <c r="M11" s="1110">
        <f t="shared" si="0"/>
        <v>43</v>
      </c>
      <c r="N11" s="1111">
        <f t="shared" si="1"/>
        <v>154</v>
      </c>
      <c r="O11" s="1112">
        <f t="shared" si="1"/>
        <v>2</v>
      </c>
      <c r="P11" s="1113">
        <f t="shared" si="2"/>
        <v>156</v>
      </c>
    </row>
    <row r="12" spans="1:16" ht="25.5" customHeight="1" x14ac:dyDescent="0.3">
      <c r="A12" s="1109" t="s">
        <v>255</v>
      </c>
      <c r="B12" s="1110">
        <f t="shared" si="0"/>
        <v>20</v>
      </c>
      <c r="C12" s="1110">
        <f t="shared" si="0"/>
        <v>0</v>
      </c>
      <c r="D12" s="1110">
        <f t="shared" si="0"/>
        <v>20</v>
      </c>
      <c r="E12" s="1110">
        <f t="shared" si="0"/>
        <v>20</v>
      </c>
      <c r="F12" s="1110">
        <f t="shared" si="0"/>
        <v>0</v>
      </c>
      <c r="G12" s="1110">
        <f t="shared" si="0"/>
        <v>20</v>
      </c>
      <c r="H12" s="1110">
        <f t="shared" si="0"/>
        <v>22</v>
      </c>
      <c r="I12" s="1110">
        <f t="shared" si="0"/>
        <v>0</v>
      </c>
      <c r="J12" s="1110">
        <f t="shared" si="0"/>
        <v>22</v>
      </c>
      <c r="K12" s="1110">
        <f t="shared" si="0"/>
        <v>22</v>
      </c>
      <c r="L12" s="1110">
        <f t="shared" si="0"/>
        <v>0</v>
      </c>
      <c r="M12" s="1110">
        <f t="shared" si="0"/>
        <v>22</v>
      </c>
      <c r="N12" s="1111">
        <f t="shared" si="1"/>
        <v>84</v>
      </c>
      <c r="O12" s="1112">
        <f t="shared" si="1"/>
        <v>0</v>
      </c>
      <c r="P12" s="1113">
        <f t="shared" si="2"/>
        <v>84</v>
      </c>
    </row>
    <row r="13" spans="1:16" ht="25.5" customHeight="1" x14ac:dyDescent="0.3">
      <c r="A13" s="1109" t="s">
        <v>142</v>
      </c>
      <c r="B13" s="1110">
        <f t="shared" si="0"/>
        <v>60</v>
      </c>
      <c r="C13" s="1110">
        <f t="shared" si="0"/>
        <v>2</v>
      </c>
      <c r="D13" s="1110">
        <f t="shared" si="0"/>
        <v>62</v>
      </c>
      <c r="E13" s="1110">
        <f t="shared" si="0"/>
        <v>55</v>
      </c>
      <c r="F13" s="1110">
        <f t="shared" si="0"/>
        <v>1</v>
      </c>
      <c r="G13" s="1110">
        <f t="shared" si="0"/>
        <v>56</v>
      </c>
      <c r="H13" s="1110">
        <f t="shared" si="0"/>
        <v>56</v>
      </c>
      <c r="I13" s="1110">
        <f t="shared" si="0"/>
        <v>3</v>
      </c>
      <c r="J13" s="1110">
        <f t="shared" si="0"/>
        <v>59</v>
      </c>
      <c r="K13" s="1110">
        <f t="shared" si="0"/>
        <v>50</v>
      </c>
      <c r="L13" s="1110">
        <f t="shared" si="0"/>
        <v>1</v>
      </c>
      <c r="M13" s="1110">
        <f t="shared" si="0"/>
        <v>51</v>
      </c>
      <c r="N13" s="1111">
        <f t="shared" si="1"/>
        <v>221</v>
      </c>
      <c r="O13" s="1112">
        <f t="shared" si="1"/>
        <v>7</v>
      </c>
      <c r="P13" s="1113">
        <f t="shared" si="2"/>
        <v>228</v>
      </c>
    </row>
    <row r="14" spans="1:16" ht="27.75" customHeight="1" x14ac:dyDescent="0.3">
      <c r="A14" s="1109" t="s">
        <v>172</v>
      </c>
      <c r="B14" s="1110">
        <f t="shared" ref="B14:M14" si="3">SUM(B57,B99)</f>
        <v>0</v>
      </c>
      <c r="C14" s="1110">
        <f t="shared" si="3"/>
        <v>0</v>
      </c>
      <c r="D14" s="1110">
        <f t="shared" si="3"/>
        <v>0</v>
      </c>
      <c r="E14" s="1110">
        <f t="shared" si="3"/>
        <v>0</v>
      </c>
      <c r="F14" s="1110">
        <f t="shared" si="3"/>
        <v>0</v>
      </c>
      <c r="G14" s="1110">
        <f t="shared" si="3"/>
        <v>0</v>
      </c>
      <c r="H14" s="1110">
        <f t="shared" si="3"/>
        <v>0</v>
      </c>
      <c r="I14" s="1110">
        <f t="shared" si="3"/>
        <v>0</v>
      </c>
      <c r="J14" s="1110">
        <f t="shared" si="3"/>
        <v>0</v>
      </c>
      <c r="K14" s="1110">
        <f t="shared" si="3"/>
        <v>0</v>
      </c>
      <c r="L14" s="1110">
        <f t="shared" si="3"/>
        <v>0</v>
      </c>
      <c r="M14" s="1110">
        <f t="shared" si="3"/>
        <v>0</v>
      </c>
      <c r="N14" s="1111">
        <f t="shared" si="1"/>
        <v>0</v>
      </c>
      <c r="O14" s="1112">
        <f t="shared" si="1"/>
        <v>0</v>
      </c>
      <c r="P14" s="1113">
        <f t="shared" si="2"/>
        <v>0</v>
      </c>
    </row>
    <row r="15" spans="1:16" ht="29.25" customHeight="1" x14ac:dyDescent="0.3">
      <c r="A15" s="1109" t="s">
        <v>173</v>
      </c>
      <c r="B15" s="1110">
        <f t="shared" ref="B15:M15" si="4">SUM(B58,B100)</f>
        <v>0</v>
      </c>
      <c r="C15" s="1110">
        <f t="shared" si="4"/>
        <v>0</v>
      </c>
      <c r="D15" s="1110">
        <f t="shared" si="4"/>
        <v>0</v>
      </c>
      <c r="E15" s="1110">
        <f t="shared" si="4"/>
        <v>14</v>
      </c>
      <c r="F15" s="1110">
        <f t="shared" si="4"/>
        <v>0</v>
      </c>
      <c r="G15" s="1110">
        <f t="shared" si="4"/>
        <v>14</v>
      </c>
      <c r="H15" s="1110">
        <f t="shared" si="4"/>
        <v>16</v>
      </c>
      <c r="I15" s="1110">
        <f t="shared" si="4"/>
        <v>0</v>
      </c>
      <c r="J15" s="1110">
        <f t="shared" si="4"/>
        <v>16</v>
      </c>
      <c r="K15" s="1110">
        <f t="shared" si="4"/>
        <v>23</v>
      </c>
      <c r="L15" s="1110">
        <f t="shared" si="4"/>
        <v>0</v>
      </c>
      <c r="M15" s="1110">
        <f t="shared" si="4"/>
        <v>23</v>
      </c>
      <c r="N15" s="1111">
        <f t="shared" si="1"/>
        <v>53</v>
      </c>
      <c r="O15" s="1112">
        <f t="shared" si="1"/>
        <v>0</v>
      </c>
      <c r="P15" s="1113">
        <f t="shared" si="2"/>
        <v>53</v>
      </c>
    </row>
    <row r="16" spans="1:16" x14ac:dyDescent="0.3">
      <c r="A16" s="1109" t="s">
        <v>143</v>
      </c>
      <c r="B16" s="1110">
        <f t="shared" ref="B16:M16" si="5">SUM(B59,B101)</f>
        <v>33</v>
      </c>
      <c r="C16" s="1110">
        <f t="shared" si="5"/>
        <v>0</v>
      </c>
      <c r="D16" s="1110">
        <f t="shared" si="5"/>
        <v>33</v>
      </c>
      <c r="E16" s="1110">
        <f t="shared" si="5"/>
        <v>24</v>
      </c>
      <c r="F16" s="1110">
        <f t="shared" si="5"/>
        <v>0</v>
      </c>
      <c r="G16" s="1110">
        <f t="shared" si="5"/>
        <v>24</v>
      </c>
      <c r="H16" s="1110">
        <f t="shared" si="5"/>
        <v>43</v>
      </c>
      <c r="I16" s="1110">
        <f t="shared" si="5"/>
        <v>0</v>
      </c>
      <c r="J16" s="1110">
        <f t="shared" si="5"/>
        <v>43</v>
      </c>
      <c r="K16" s="1110">
        <f t="shared" si="5"/>
        <v>41</v>
      </c>
      <c r="L16" s="1110">
        <f t="shared" si="5"/>
        <v>0</v>
      </c>
      <c r="M16" s="1110">
        <f t="shared" si="5"/>
        <v>41</v>
      </c>
      <c r="N16" s="1111">
        <f t="shared" si="1"/>
        <v>141</v>
      </c>
      <c r="O16" s="1112">
        <f t="shared" si="1"/>
        <v>0</v>
      </c>
      <c r="P16" s="1113">
        <f t="shared" si="2"/>
        <v>141</v>
      </c>
    </row>
    <row r="17" spans="1:16" ht="33" customHeight="1" thickBot="1" x14ac:dyDescent="0.35">
      <c r="A17" s="1118" t="s">
        <v>144</v>
      </c>
      <c r="B17" s="1119">
        <f t="shared" ref="B17:M17" si="6">SUM(B60,B102)</f>
        <v>35</v>
      </c>
      <c r="C17" s="1119">
        <f t="shared" si="6"/>
        <v>15</v>
      </c>
      <c r="D17" s="1119">
        <f t="shared" si="6"/>
        <v>50</v>
      </c>
      <c r="E17" s="1119">
        <f t="shared" si="6"/>
        <v>34</v>
      </c>
      <c r="F17" s="1119">
        <f t="shared" si="6"/>
        <v>18</v>
      </c>
      <c r="G17" s="1119">
        <f t="shared" si="6"/>
        <v>52</v>
      </c>
      <c r="H17" s="1119">
        <f t="shared" si="6"/>
        <v>32</v>
      </c>
      <c r="I17" s="1119">
        <f t="shared" si="6"/>
        <v>31</v>
      </c>
      <c r="J17" s="1119">
        <f t="shared" si="6"/>
        <v>63</v>
      </c>
      <c r="K17" s="1119">
        <f t="shared" si="6"/>
        <v>31</v>
      </c>
      <c r="L17" s="1119">
        <f t="shared" si="6"/>
        <v>8</v>
      </c>
      <c r="M17" s="1119">
        <f t="shared" si="6"/>
        <v>39</v>
      </c>
      <c r="N17" s="1120">
        <f t="shared" si="1"/>
        <v>132</v>
      </c>
      <c r="O17" s="1121">
        <f t="shared" si="1"/>
        <v>72</v>
      </c>
      <c r="P17" s="1122">
        <f t="shared" si="2"/>
        <v>204</v>
      </c>
    </row>
    <row r="18" spans="1:16" ht="33" customHeight="1" thickBot="1" x14ac:dyDescent="0.35">
      <c r="A18" s="2367" t="s">
        <v>145</v>
      </c>
      <c r="B18" s="2368">
        <f>SUM(B19:B24)</f>
        <v>50</v>
      </c>
      <c r="C18" s="2368">
        <f t="shared" ref="C18:P18" si="7">SUM(C19:C24)</f>
        <v>99</v>
      </c>
      <c r="D18" s="2368">
        <f t="shared" si="7"/>
        <v>149</v>
      </c>
      <c r="E18" s="2368">
        <f t="shared" si="7"/>
        <v>54</v>
      </c>
      <c r="F18" s="2368">
        <f t="shared" si="7"/>
        <v>89</v>
      </c>
      <c r="G18" s="2368">
        <f t="shared" si="7"/>
        <v>143</v>
      </c>
      <c r="H18" s="2368">
        <f t="shared" si="7"/>
        <v>48</v>
      </c>
      <c r="I18" s="2368">
        <f t="shared" si="7"/>
        <v>121</v>
      </c>
      <c r="J18" s="2368">
        <f t="shared" si="7"/>
        <v>169</v>
      </c>
      <c r="K18" s="2368">
        <f t="shared" si="7"/>
        <v>56</v>
      </c>
      <c r="L18" s="2368">
        <f t="shared" si="7"/>
        <v>79</v>
      </c>
      <c r="M18" s="2368">
        <f t="shared" si="7"/>
        <v>135</v>
      </c>
      <c r="N18" s="2368">
        <f t="shared" si="7"/>
        <v>208</v>
      </c>
      <c r="O18" s="2368">
        <f t="shared" si="7"/>
        <v>388</v>
      </c>
      <c r="P18" s="2368">
        <f t="shared" si="7"/>
        <v>596</v>
      </c>
    </row>
    <row r="19" spans="1:16" ht="28.5" customHeight="1" x14ac:dyDescent="0.3">
      <c r="A19" s="2369" t="s">
        <v>290</v>
      </c>
      <c r="B19" s="2338">
        <f t="shared" ref="B19:M19" si="8">SUM(B62,B104)</f>
        <v>0</v>
      </c>
      <c r="C19" s="2338">
        <f t="shared" si="8"/>
        <v>0</v>
      </c>
      <c r="D19" s="2338">
        <f t="shared" si="8"/>
        <v>0</v>
      </c>
      <c r="E19" s="2338">
        <f t="shared" si="8"/>
        <v>0</v>
      </c>
      <c r="F19" s="2338">
        <f t="shared" si="8"/>
        <v>0</v>
      </c>
      <c r="G19" s="2338">
        <f t="shared" si="8"/>
        <v>0</v>
      </c>
      <c r="H19" s="2338">
        <f t="shared" si="8"/>
        <v>0</v>
      </c>
      <c r="I19" s="2338">
        <f t="shared" si="8"/>
        <v>0</v>
      </c>
      <c r="J19" s="2338">
        <f t="shared" si="8"/>
        <v>0</v>
      </c>
      <c r="K19" s="2338">
        <f t="shared" si="8"/>
        <v>0</v>
      </c>
      <c r="L19" s="2338">
        <f t="shared" si="8"/>
        <v>0</v>
      </c>
      <c r="M19" s="2338">
        <f t="shared" si="8"/>
        <v>0</v>
      </c>
      <c r="N19" s="2370">
        <f>B19+E19+H19+K19</f>
        <v>0</v>
      </c>
      <c r="O19" s="2371">
        <f t="shared" ref="O19:O46" si="9">C19+F19+I19+L19</f>
        <v>0</v>
      </c>
      <c r="P19" s="2372">
        <f t="shared" ref="P19:P46" si="10">N19+O19</f>
        <v>0</v>
      </c>
    </row>
    <row r="20" spans="1:16" ht="28.5" customHeight="1" x14ac:dyDescent="0.3">
      <c r="A20" s="1114" t="s">
        <v>291</v>
      </c>
      <c r="B20" s="1110">
        <f t="shared" ref="B20:M20" si="11">SUM(B63,B105)</f>
        <v>0</v>
      </c>
      <c r="C20" s="1110">
        <f t="shared" si="11"/>
        <v>0</v>
      </c>
      <c r="D20" s="1110">
        <f t="shared" si="11"/>
        <v>0</v>
      </c>
      <c r="E20" s="1110">
        <f t="shared" si="11"/>
        <v>10</v>
      </c>
      <c r="F20" s="1110">
        <f t="shared" si="11"/>
        <v>12</v>
      </c>
      <c r="G20" s="1110">
        <f t="shared" si="11"/>
        <v>22</v>
      </c>
      <c r="H20" s="1110">
        <f t="shared" si="11"/>
        <v>10</v>
      </c>
      <c r="I20" s="1110">
        <f t="shared" si="11"/>
        <v>5</v>
      </c>
      <c r="J20" s="1110">
        <f t="shared" si="11"/>
        <v>15</v>
      </c>
      <c r="K20" s="1110">
        <f t="shared" si="11"/>
        <v>0</v>
      </c>
      <c r="L20" s="1110">
        <f t="shared" si="11"/>
        <v>0</v>
      </c>
      <c r="M20" s="1110">
        <f t="shared" si="11"/>
        <v>0</v>
      </c>
      <c r="N20" s="1115">
        <f t="shared" ref="N20:N46" si="12">B20+E20+H20+K20</f>
        <v>20</v>
      </c>
      <c r="O20" s="1116">
        <f t="shared" si="9"/>
        <v>17</v>
      </c>
      <c r="P20" s="1117">
        <f t="shared" si="10"/>
        <v>37</v>
      </c>
    </row>
    <row r="21" spans="1:16" ht="28.5" customHeight="1" x14ac:dyDescent="0.3">
      <c r="A21" s="1114" t="s">
        <v>292</v>
      </c>
      <c r="B21" s="1110">
        <f t="shared" ref="B21:M21" si="13">SUM(B64,B106)</f>
        <v>50</v>
      </c>
      <c r="C21" s="1110">
        <f t="shared" si="13"/>
        <v>99</v>
      </c>
      <c r="D21" s="1110">
        <f t="shared" si="13"/>
        <v>149</v>
      </c>
      <c r="E21" s="1110">
        <f t="shared" si="13"/>
        <v>34</v>
      </c>
      <c r="F21" s="1110">
        <f t="shared" si="13"/>
        <v>70</v>
      </c>
      <c r="G21" s="1110">
        <f t="shared" si="13"/>
        <v>104</v>
      </c>
      <c r="H21" s="1110">
        <f t="shared" si="13"/>
        <v>28</v>
      </c>
      <c r="I21" s="1110">
        <f t="shared" si="13"/>
        <v>109</v>
      </c>
      <c r="J21" s="1110">
        <f t="shared" si="13"/>
        <v>137</v>
      </c>
      <c r="K21" s="1110">
        <f t="shared" si="13"/>
        <v>46</v>
      </c>
      <c r="L21" s="1110">
        <f t="shared" si="13"/>
        <v>72</v>
      </c>
      <c r="M21" s="1110">
        <f t="shared" si="13"/>
        <v>118</v>
      </c>
      <c r="N21" s="1115">
        <f t="shared" si="12"/>
        <v>158</v>
      </c>
      <c r="O21" s="1116">
        <f t="shared" si="9"/>
        <v>350</v>
      </c>
      <c r="P21" s="1117">
        <f t="shared" si="10"/>
        <v>508</v>
      </c>
    </row>
    <row r="22" spans="1:16" ht="28.5" customHeight="1" x14ac:dyDescent="0.3">
      <c r="A22" s="1114" t="s">
        <v>319</v>
      </c>
      <c r="B22" s="1110">
        <f t="shared" ref="B22:M22" si="14">SUM(B65,B107)</f>
        <v>0</v>
      </c>
      <c r="C22" s="1110">
        <f t="shared" si="14"/>
        <v>0</v>
      </c>
      <c r="D22" s="1110">
        <f t="shared" si="14"/>
        <v>0</v>
      </c>
      <c r="E22" s="1110">
        <f t="shared" si="14"/>
        <v>10</v>
      </c>
      <c r="F22" s="1110">
        <f t="shared" si="14"/>
        <v>7</v>
      </c>
      <c r="G22" s="1110">
        <f t="shared" si="14"/>
        <v>17</v>
      </c>
      <c r="H22" s="1110">
        <f t="shared" si="14"/>
        <v>10</v>
      </c>
      <c r="I22" s="1110">
        <f t="shared" si="14"/>
        <v>7</v>
      </c>
      <c r="J22" s="1110">
        <f t="shared" si="14"/>
        <v>17</v>
      </c>
      <c r="K22" s="1110">
        <f t="shared" si="14"/>
        <v>10</v>
      </c>
      <c r="L22" s="1110">
        <f t="shared" si="14"/>
        <v>7</v>
      </c>
      <c r="M22" s="1110">
        <f t="shared" si="14"/>
        <v>17</v>
      </c>
      <c r="N22" s="1115">
        <f t="shared" si="12"/>
        <v>30</v>
      </c>
      <c r="O22" s="1116">
        <f t="shared" si="9"/>
        <v>21</v>
      </c>
      <c r="P22" s="1117">
        <f t="shared" si="10"/>
        <v>51</v>
      </c>
    </row>
    <row r="23" spans="1:16" ht="37.9" customHeight="1" x14ac:dyDescent="0.3">
      <c r="A23" s="1114" t="s">
        <v>320</v>
      </c>
      <c r="B23" s="1110">
        <f t="shared" ref="B23:M23" si="15">SUM(B66,B108)</f>
        <v>0</v>
      </c>
      <c r="C23" s="1110">
        <f t="shared" si="15"/>
        <v>0</v>
      </c>
      <c r="D23" s="1110">
        <f t="shared" si="15"/>
        <v>0</v>
      </c>
      <c r="E23" s="1110">
        <f t="shared" si="15"/>
        <v>0</v>
      </c>
      <c r="F23" s="1110">
        <f t="shared" si="15"/>
        <v>0</v>
      </c>
      <c r="G23" s="1110">
        <f t="shared" si="15"/>
        <v>0</v>
      </c>
      <c r="H23" s="1110">
        <f t="shared" si="15"/>
        <v>0</v>
      </c>
      <c r="I23" s="1110">
        <f t="shared" si="15"/>
        <v>0</v>
      </c>
      <c r="J23" s="1110">
        <f t="shared" si="15"/>
        <v>0</v>
      </c>
      <c r="K23" s="1110">
        <f t="shared" si="15"/>
        <v>0</v>
      </c>
      <c r="L23" s="1110">
        <f t="shared" si="15"/>
        <v>0</v>
      </c>
      <c r="M23" s="1110">
        <f t="shared" si="15"/>
        <v>0</v>
      </c>
      <c r="N23" s="1115">
        <f t="shared" si="12"/>
        <v>0</v>
      </c>
      <c r="O23" s="1116">
        <f t="shared" si="9"/>
        <v>0</v>
      </c>
      <c r="P23" s="1117">
        <f t="shared" si="10"/>
        <v>0</v>
      </c>
    </row>
    <row r="24" spans="1:16" ht="28.5" customHeight="1" thickBot="1" x14ac:dyDescent="0.35">
      <c r="A24" s="1128" t="s">
        <v>293</v>
      </c>
      <c r="B24" s="1119">
        <f t="shared" ref="B24:M24" si="16">SUM(B67,B109)</f>
        <v>0</v>
      </c>
      <c r="C24" s="1119">
        <f t="shared" si="16"/>
        <v>0</v>
      </c>
      <c r="D24" s="1119">
        <f t="shared" si="16"/>
        <v>0</v>
      </c>
      <c r="E24" s="1119">
        <f t="shared" si="16"/>
        <v>0</v>
      </c>
      <c r="F24" s="1119">
        <f t="shared" si="16"/>
        <v>0</v>
      </c>
      <c r="G24" s="1119">
        <f t="shared" si="16"/>
        <v>0</v>
      </c>
      <c r="H24" s="1119">
        <f t="shared" si="16"/>
        <v>0</v>
      </c>
      <c r="I24" s="1119">
        <f t="shared" si="16"/>
        <v>0</v>
      </c>
      <c r="J24" s="1119">
        <f t="shared" si="16"/>
        <v>0</v>
      </c>
      <c r="K24" s="1119">
        <f t="shared" si="16"/>
        <v>0</v>
      </c>
      <c r="L24" s="1119">
        <f t="shared" si="16"/>
        <v>0</v>
      </c>
      <c r="M24" s="1119">
        <f t="shared" si="16"/>
        <v>0</v>
      </c>
      <c r="N24" s="1143">
        <f t="shared" si="12"/>
        <v>0</v>
      </c>
      <c r="O24" s="1144">
        <f t="shared" si="9"/>
        <v>0</v>
      </c>
      <c r="P24" s="1145">
        <f t="shared" si="10"/>
        <v>0</v>
      </c>
    </row>
    <row r="25" spans="1:16" ht="22.5" customHeight="1" x14ac:dyDescent="0.3">
      <c r="A25" s="2388" t="s">
        <v>146</v>
      </c>
      <c r="B25" s="2338">
        <f t="shared" ref="B25:M25" si="17">SUM(B68,B110)</f>
        <v>24</v>
      </c>
      <c r="C25" s="2338">
        <f t="shared" si="17"/>
        <v>2</v>
      </c>
      <c r="D25" s="2338">
        <f t="shared" si="17"/>
        <v>26</v>
      </c>
      <c r="E25" s="2338">
        <f t="shared" si="17"/>
        <v>23</v>
      </c>
      <c r="F25" s="2338">
        <f t="shared" si="17"/>
        <v>9</v>
      </c>
      <c r="G25" s="2338">
        <f t="shared" si="17"/>
        <v>32</v>
      </c>
      <c r="H25" s="2338">
        <f t="shared" si="17"/>
        <v>23</v>
      </c>
      <c r="I25" s="2338">
        <f t="shared" si="17"/>
        <v>4</v>
      </c>
      <c r="J25" s="2338">
        <f t="shared" si="17"/>
        <v>27</v>
      </c>
      <c r="K25" s="2338">
        <f t="shared" si="17"/>
        <v>21</v>
      </c>
      <c r="L25" s="2338">
        <f t="shared" si="17"/>
        <v>5</v>
      </c>
      <c r="M25" s="2338">
        <f t="shared" si="17"/>
        <v>26</v>
      </c>
      <c r="N25" s="2375">
        <f t="shared" si="12"/>
        <v>91</v>
      </c>
      <c r="O25" s="2376">
        <f t="shared" si="9"/>
        <v>20</v>
      </c>
      <c r="P25" s="2377">
        <f t="shared" si="10"/>
        <v>111</v>
      </c>
    </row>
    <row r="26" spans="1:16" ht="31.5" customHeight="1" x14ac:dyDescent="0.3">
      <c r="A26" s="1109" t="s">
        <v>256</v>
      </c>
      <c r="B26" s="1110">
        <f t="shared" ref="B26:M26" si="18">SUM(B69,B111)</f>
        <v>20</v>
      </c>
      <c r="C26" s="1110">
        <f t="shared" si="18"/>
        <v>6</v>
      </c>
      <c r="D26" s="1110">
        <f t="shared" si="18"/>
        <v>26</v>
      </c>
      <c r="E26" s="1110">
        <f t="shared" si="18"/>
        <v>14</v>
      </c>
      <c r="F26" s="1110">
        <f t="shared" si="18"/>
        <v>12</v>
      </c>
      <c r="G26" s="1110">
        <f t="shared" si="18"/>
        <v>26</v>
      </c>
      <c r="H26" s="1110">
        <f t="shared" si="18"/>
        <v>15</v>
      </c>
      <c r="I26" s="1110">
        <f t="shared" si="18"/>
        <v>15</v>
      </c>
      <c r="J26" s="1110">
        <f t="shared" si="18"/>
        <v>30</v>
      </c>
      <c r="K26" s="1110">
        <f t="shared" si="18"/>
        <v>15</v>
      </c>
      <c r="L26" s="1110">
        <f t="shared" si="18"/>
        <v>4</v>
      </c>
      <c r="M26" s="1110">
        <f t="shared" si="18"/>
        <v>19</v>
      </c>
      <c r="N26" s="1111">
        <f t="shared" si="12"/>
        <v>64</v>
      </c>
      <c r="O26" s="1112">
        <f t="shared" si="9"/>
        <v>37</v>
      </c>
      <c r="P26" s="1113">
        <f t="shared" si="10"/>
        <v>101</v>
      </c>
    </row>
    <row r="27" spans="1:16" x14ac:dyDescent="0.3">
      <c r="A27" s="1109" t="s">
        <v>147</v>
      </c>
      <c r="B27" s="1110">
        <f t="shared" ref="B27:M27" si="19">SUM(B70,B112)</f>
        <v>25</v>
      </c>
      <c r="C27" s="1110">
        <f t="shared" si="19"/>
        <v>13</v>
      </c>
      <c r="D27" s="1110">
        <f t="shared" si="19"/>
        <v>38</v>
      </c>
      <c r="E27" s="1110">
        <f t="shared" si="19"/>
        <v>30</v>
      </c>
      <c r="F27" s="1110">
        <f t="shared" si="19"/>
        <v>18</v>
      </c>
      <c r="G27" s="1110">
        <f t="shared" si="19"/>
        <v>48</v>
      </c>
      <c r="H27" s="1110">
        <f t="shared" si="19"/>
        <v>32</v>
      </c>
      <c r="I27" s="1110">
        <f t="shared" si="19"/>
        <v>15</v>
      </c>
      <c r="J27" s="1110">
        <f t="shared" si="19"/>
        <v>47</v>
      </c>
      <c r="K27" s="1110">
        <f t="shared" si="19"/>
        <v>26</v>
      </c>
      <c r="L27" s="1110">
        <f t="shared" si="19"/>
        <v>9</v>
      </c>
      <c r="M27" s="1110">
        <f t="shared" si="19"/>
        <v>35</v>
      </c>
      <c r="N27" s="1111">
        <f t="shared" si="12"/>
        <v>113</v>
      </c>
      <c r="O27" s="1112">
        <f t="shared" si="9"/>
        <v>55</v>
      </c>
      <c r="P27" s="1113">
        <f t="shared" si="10"/>
        <v>168</v>
      </c>
    </row>
    <row r="28" spans="1:16" ht="24" customHeight="1" x14ac:dyDescent="0.3">
      <c r="A28" s="1109" t="s">
        <v>174</v>
      </c>
      <c r="B28" s="1110">
        <f t="shared" ref="B28:M28" si="20">SUM(B71,B113)</f>
        <v>20</v>
      </c>
      <c r="C28" s="1110">
        <f t="shared" si="20"/>
        <v>1</v>
      </c>
      <c r="D28" s="1110">
        <f t="shared" si="20"/>
        <v>21</v>
      </c>
      <c r="E28" s="1110">
        <f t="shared" si="20"/>
        <v>19</v>
      </c>
      <c r="F28" s="1110">
        <f t="shared" si="20"/>
        <v>2</v>
      </c>
      <c r="G28" s="1110">
        <f t="shared" si="20"/>
        <v>21</v>
      </c>
      <c r="H28" s="1110">
        <f t="shared" si="20"/>
        <v>21</v>
      </c>
      <c r="I28" s="1110">
        <f t="shared" si="20"/>
        <v>0</v>
      </c>
      <c r="J28" s="1110">
        <f t="shared" si="20"/>
        <v>21</v>
      </c>
      <c r="K28" s="1110">
        <f t="shared" si="20"/>
        <v>15</v>
      </c>
      <c r="L28" s="1110">
        <f t="shared" si="20"/>
        <v>0</v>
      </c>
      <c r="M28" s="1110">
        <f t="shared" si="20"/>
        <v>15</v>
      </c>
      <c r="N28" s="1111">
        <f t="shared" si="12"/>
        <v>75</v>
      </c>
      <c r="O28" s="1112">
        <f t="shared" si="9"/>
        <v>3</v>
      </c>
      <c r="P28" s="1113">
        <f t="shared" si="10"/>
        <v>78</v>
      </c>
    </row>
    <row r="29" spans="1:16" ht="27" customHeight="1" x14ac:dyDescent="0.3">
      <c r="A29" s="1109" t="s">
        <v>148</v>
      </c>
      <c r="B29" s="1110">
        <f t="shared" ref="B29:M29" si="21">SUM(B72,B114)</f>
        <v>49</v>
      </c>
      <c r="C29" s="1110">
        <f t="shared" si="21"/>
        <v>6</v>
      </c>
      <c r="D29" s="1110">
        <f t="shared" si="21"/>
        <v>55</v>
      </c>
      <c r="E29" s="1110">
        <f t="shared" si="21"/>
        <v>40</v>
      </c>
      <c r="F29" s="1110">
        <f t="shared" si="21"/>
        <v>0</v>
      </c>
      <c r="G29" s="1110">
        <f t="shared" si="21"/>
        <v>40</v>
      </c>
      <c r="H29" s="1110">
        <f t="shared" si="21"/>
        <v>37</v>
      </c>
      <c r="I29" s="1110">
        <f t="shared" si="21"/>
        <v>2</v>
      </c>
      <c r="J29" s="1110">
        <f t="shared" si="21"/>
        <v>39</v>
      </c>
      <c r="K29" s="1110">
        <f t="shared" si="21"/>
        <v>34</v>
      </c>
      <c r="L29" s="1110">
        <f t="shared" si="21"/>
        <v>5</v>
      </c>
      <c r="M29" s="1110">
        <f t="shared" si="21"/>
        <v>39</v>
      </c>
      <c r="N29" s="1111">
        <f t="shared" si="12"/>
        <v>160</v>
      </c>
      <c r="O29" s="1112">
        <f t="shared" si="9"/>
        <v>13</v>
      </c>
      <c r="P29" s="1113">
        <f t="shared" si="10"/>
        <v>173</v>
      </c>
    </row>
    <row r="30" spans="1:16" ht="33" customHeight="1" thickBot="1" x14ac:dyDescent="0.35">
      <c r="A30" s="1118" t="s">
        <v>338</v>
      </c>
      <c r="B30" s="1119">
        <f t="shared" ref="B30:M30" si="22">SUM(B73,B115)</f>
        <v>25</v>
      </c>
      <c r="C30" s="1119">
        <f t="shared" si="22"/>
        <v>2</v>
      </c>
      <c r="D30" s="1119">
        <f t="shared" si="22"/>
        <v>27</v>
      </c>
      <c r="E30" s="1119">
        <f t="shared" si="22"/>
        <v>24</v>
      </c>
      <c r="F30" s="1119">
        <f t="shared" si="22"/>
        <v>5</v>
      </c>
      <c r="G30" s="1119">
        <f t="shared" si="22"/>
        <v>29</v>
      </c>
      <c r="H30" s="1119">
        <f t="shared" si="22"/>
        <v>31</v>
      </c>
      <c r="I30" s="1119">
        <f t="shared" si="22"/>
        <v>2</v>
      </c>
      <c r="J30" s="1119">
        <f t="shared" si="22"/>
        <v>33</v>
      </c>
      <c r="K30" s="1119">
        <f t="shared" si="22"/>
        <v>27</v>
      </c>
      <c r="L30" s="1119">
        <f t="shared" si="22"/>
        <v>0</v>
      </c>
      <c r="M30" s="1119">
        <f t="shared" si="22"/>
        <v>27</v>
      </c>
      <c r="N30" s="1120">
        <f t="shared" si="12"/>
        <v>107</v>
      </c>
      <c r="O30" s="1121">
        <f t="shared" si="9"/>
        <v>9</v>
      </c>
      <c r="P30" s="1122">
        <f t="shared" si="10"/>
        <v>116</v>
      </c>
    </row>
    <row r="31" spans="1:16" ht="26.25" customHeight="1" thickBot="1" x14ac:dyDescent="0.35">
      <c r="A31" s="1123" t="s">
        <v>149</v>
      </c>
      <c r="B31" s="1124">
        <f>SUM(B32:B38)</f>
        <v>118</v>
      </c>
      <c r="C31" s="1124">
        <f t="shared" ref="C31:M31" si="23">SUM(C32:C38)</f>
        <v>10</v>
      </c>
      <c r="D31" s="1124">
        <f t="shared" si="23"/>
        <v>128</v>
      </c>
      <c r="E31" s="1124">
        <f t="shared" si="23"/>
        <v>106</v>
      </c>
      <c r="F31" s="1124">
        <f t="shared" si="23"/>
        <v>3</v>
      </c>
      <c r="G31" s="1124">
        <f t="shared" si="23"/>
        <v>109</v>
      </c>
      <c r="H31" s="1124">
        <f t="shared" si="23"/>
        <v>116</v>
      </c>
      <c r="I31" s="1124">
        <f t="shared" si="23"/>
        <v>1</v>
      </c>
      <c r="J31" s="1124">
        <f t="shared" si="23"/>
        <v>117</v>
      </c>
      <c r="K31" s="1124">
        <f t="shared" si="23"/>
        <v>108</v>
      </c>
      <c r="L31" s="1124">
        <f t="shared" si="23"/>
        <v>3</v>
      </c>
      <c r="M31" s="1124">
        <f t="shared" si="23"/>
        <v>111</v>
      </c>
      <c r="N31" s="1125">
        <f t="shared" si="12"/>
        <v>448</v>
      </c>
      <c r="O31" s="1126">
        <f t="shared" si="9"/>
        <v>17</v>
      </c>
      <c r="P31" s="1127">
        <f t="shared" si="10"/>
        <v>465</v>
      </c>
    </row>
    <row r="32" spans="1:16" ht="22.5" customHeight="1" x14ac:dyDescent="0.3">
      <c r="A32" s="2369" t="s">
        <v>294</v>
      </c>
      <c r="B32" s="2338">
        <f t="shared" ref="B32:M32" si="24">SUM(B75,B117)</f>
        <v>0</v>
      </c>
      <c r="C32" s="2338">
        <f t="shared" si="24"/>
        <v>0</v>
      </c>
      <c r="D32" s="2338">
        <f t="shared" si="24"/>
        <v>0</v>
      </c>
      <c r="E32" s="2338">
        <f t="shared" si="24"/>
        <v>0</v>
      </c>
      <c r="F32" s="2338">
        <f t="shared" si="24"/>
        <v>0</v>
      </c>
      <c r="G32" s="2338">
        <f t="shared" si="24"/>
        <v>0</v>
      </c>
      <c r="H32" s="2338">
        <f t="shared" si="24"/>
        <v>0</v>
      </c>
      <c r="I32" s="2338">
        <f t="shared" si="24"/>
        <v>0</v>
      </c>
      <c r="J32" s="2338">
        <f t="shared" si="24"/>
        <v>0</v>
      </c>
      <c r="K32" s="2338">
        <f t="shared" si="24"/>
        <v>15</v>
      </c>
      <c r="L32" s="2338">
        <f t="shared" si="24"/>
        <v>0</v>
      </c>
      <c r="M32" s="2338">
        <f t="shared" si="24"/>
        <v>15</v>
      </c>
      <c r="N32" s="2375">
        <f t="shared" si="12"/>
        <v>15</v>
      </c>
      <c r="O32" s="2376">
        <f t="shared" si="9"/>
        <v>0</v>
      </c>
      <c r="P32" s="2377">
        <f t="shared" si="10"/>
        <v>15</v>
      </c>
    </row>
    <row r="33" spans="1:16" ht="22.5" customHeight="1" x14ac:dyDescent="0.3">
      <c r="A33" s="1114" t="s">
        <v>295</v>
      </c>
      <c r="B33" s="1110">
        <f t="shared" ref="B33:M33" si="25">SUM(B76,B118)</f>
        <v>58</v>
      </c>
      <c r="C33" s="1110">
        <f t="shared" si="25"/>
        <v>10</v>
      </c>
      <c r="D33" s="1110">
        <f t="shared" si="25"/>
        <v>68</v>
      </c>
      <c r="E33" s="1110">
        <f t="shared" si="25"/>
        <v>54</v>
      </c>
      <c r="F33" s="1110">
        <f t="shared" si="25"/>
        <v>0</v>
      </c>
      <c r="G33" s="1110">
        <f t="shared" si="25"/>
        <v>54</v>
      </c>
      <c r="H33" s="1110">
        <f t="shared" si="25"/>
        <v>63</v>
      </c>
      <c r="I33" s="1110">
        <f t="shared" si="25"/>
        <v>1</v>
      </c>
      <c r="J33" s="1110">
        <f t="shared" si="25"/>
        <v>64</v>
      </c>
      <c r="K33" s="1110">
        <f t="shared" si="25"/>
        <v>39</v>
      </c>
      <c r="L33" s="1110">
        <f t="shared" si="25"/>
        <v>1</v>
      </c>
      <c r="M33" s="1110">
        <f t="shared" si="25"/>
        <v>40</v>
      </c>
      <c r="N33" s="1111">
        <f t="shared" si="12"/>
        <v>214</v>
      </c>
      <c r="O33" s="1112">
        <f t="shared" si="9"/>
        <v>12</v>
      </c>
      <c r="P33" s="1113">
        <f t="shared" si="10"/>
        <v>226</v>
      </c>
    </row>
    <row r="34" spans="1:16" ht="22.5" customHeight="1" x14ac:dyDescent="0.3">
      <c r="A34" s="1114" t="s">
        <v>296</v>
      </c>
      <c r="B34" s="1110">
        <f t="shared" ref="B34:M34" si="26">SUM(B77,B119)</f>
        <v>16</v>
      </c>
      <c r="C34" s="1110">
        <f t="shared" si="26"/>
        <v>0</v>
      </c>
      <c r="D34" s="1110">
        <f t="shared" si="26"/>
        <v>16</v>
      </c>
      <c r="E34" s="1110">
        <f t="shared" si="26"/>
        <v>13</v>
      </c>
      <c r="F34" s="1110">
        <f t="shared" si="26"/>
        <v>0</v>
      </c>
      <c r="G34" s="1110">
        <f t="shared" si="26"/>
        <v>13</v>
      </c>
      <c r="H34" s="1110">
        <f t="shared" si="26"/>
        <v>15</v>
      </c>
      <c r="I34" s="1110">
        <f t="shared" si="26"/>
        <v>0</v>
      </c>
      <c r="J34" s="1110">
        <f t="shared" si="26"/>
        <v>15</v>
      </c>
      <c r="K34" s="1110">
        <f t="shared" si="26"/>
        <v>14</v>
      </c>
      <c r="L34" s="1110">
        <f t="shared" si="26"/>
        <v>1</v>
      </c>
      <c r="M34" s="1110">
        <f t="shared" si="26"/>
        <v>15</v>
      </c>
      <c r="N34" s="1111">
        <f t="shared" si="12"/>
        <v>58</v>
      </c>
      <c r="O34" s="1112">
        <f t="shared" si="9"/>
        <v>1</v>
      </c>
      <c r="P34" s="1113">
        <f t="shared" si="10"/>
        <v>59</v>
      </c>
    </row>
    <row r="35" spans="1:16" ht="22.5" customHeight="1" x14ac:dyDescent="0.3">
      <c r="A35" s="1114" t="s">
        <v>297</v>
      </c>
      <c r="B35" s="1110">
        <f t="shared" ref="B35:M35" si="27">SUM(B78,B120)</f>
        <v>8</v>
      </c>
      <c r="C35" s="1110">
        <f t="shared" si="27"/>
        <v>0</v>
      </c>
      <c r="D35" s="1110">
        <f t="shared" si="27"/>
        <v>8</v>
      </c>
      <c r="E35" s="1110">
        <f t="shared" si="27"/>
        <v>7</v>
      </c>
      <c r="F35" s="1110">
        <f t="shared" si="27"/>
        <v>2</v>
      </c>
      <c r="G35" s="1110">
        <f t="shared" si="27"/>
        <v>9</v>
      </c>
      <c r="H35" s="1110">
        <f t="shared" si="27"/>
        <v>10</v>
      </c>
      <c r="I35" s="1110">
        <f t="shared" si="27"/>
        <v>0</v>
      </c>
      <c r="J35" s="1110">
        <f t="shared" si="27"/>
        <v>10</v>
      </c>
      <c r="K35" s="1110">
        <f t="shared" si="27"/>
        <v>9</v>
      </c>
      <c r="L35" s="1110">
        <f t="shared" si="27"/>
        <v>0</v>
      </c>
      <c r="M35" s="1110">
        <f t="shared" si="27"/>
        <v>9</v>
      </c>
      <c r="N35" s="1111">
        <f t="shared" si="12"/>
        <v>34</v>
      </c>
      <c r="O35" s="1112">
        <f t="shared" si="9"/>
        <v>2</v>
      </c>
      <c r="P35" s="1113">
        <f t="shared" si="10"/>
        <v>36</v>
      </c>
    </row>
    <row r="36" spans="1:16" ht="22.5" customHeight="1" x14ac:dyDescent="0.3">
      <c r="A36" s="1114" t="s">
        <v>298</v>
      </c>
      <c r="B36" s="1110">
        <f t="shared" ref="B36:M36" si="28">SUM(B79,B121)</f>
        <v>14</v>
      </c>
      <c r="C36" s="1110">
        <f t="shared" si="28"/>
        <v>0</v>
      </c>
      <c r="D36" s="1110">
        <f t="shared" si="28"/>
        <v>14</v>
      </c>
      <c r="E36" s="1110">
        <f t="shared" si="28"/>
        <v>19</v>
      </c>
      <c r="F36" s="1110">
        <f t="shared" si="28"/>
        <v>0</v>
      </c>
      <c r="G36" s="1110">
        <f t="shared" si="28"/>
        <v>19</v>
      </c>
      <c r="H36" s="1110">
        <f t="shared" si="28"/>
        <v>12</v>
      </c>
      <c r="I36" s="1110">
        <f t="shared" si="28"/>
        <v>0</v>
      </c>
      <c r="J36" s="1110">
        <f t="shared" si="28"/>
        <v>12</v>
      </c>
      <c r="K36" s="1110">
        <f t="shared" si="28"/>
        <v>16</v>
      </c>
      <c r="L36" s="1110">
        <f t="shared" si="28"/>
        <v>0</v>
      </c>
      <c r="M36" s="1110">
        <f t="shared" si="28"/>
        <v>16</v>
      </c>
      <c r="N36" s="1111">
        <f t="shared" si="12"/>
        <v>61</v>
      </c>
      <c r="O36" s="1112">
        <f t="shared" si="9"/>
        <v>0</v>
      </c>
      <c r="P36" s="1113">
        <f t="shared" si="10"/>
        <v>61</v>
      </c>
    </row>
    <row r="37" spans="1:16" ht="22.5" customHeight="1" thickBot="1" x14ac:dyDescent="0.35">
      <c r="A37" s="1128" t="s">
        <v>299</v>
      </c>
      <c r="B37" s="1119">
        <f t="shared" ref="B37:M37" si="29">SUM(B80,B122)</f>
        <v>11</v>
      </c>
      <c r="C37" s="1119">
        <f t="shared" si="29"/>
        <v>0</v>
      </c>
      <c r="D37" s="1119">
        <f t="shared" si="29"/>
        <v>11</v>
      </c>
      <c r="E37" s="1119">
        <f t="shared" si="29"/>
        <v>6</v>
      </c>
      <c r="F37" s="1119">
        <f t="shared" si="29"/>
        <v>0</v>
      </c>
      <c r="G37" s="1119">
        <f t="shared" si="29"/>
        <v>6</v>
      </c>
      <c r="H37" s="1119">
        <f t="shared" si="29"/>
        <v>5</v>
      </c>
      <c r="I37" s="1119">
        <f t="shared" si="29"/>
        <v>0</v>
      </c>
      <c r="J37" s="1119">
        <f t="shared" si="29"/>
        <v>5</v>
      </c>
      <c r="K37" s="1119">
        <f t="shared" si="29"/>
        <v>6</v>
      </c>
      <c r="L37" s="1119">
        <f t="shared" si="29"/>
        <v>1</v>
      </c>
      <c r="M37" s="1119">
        <f t="shared" si="29"/>
        <v>7</v>
      </c>
      <c r="N37" s="1120">
        <f t="shared" si="12"/>
        <v>28</v>
      </c>
      <c r="O37" s="1121">
        <f t="shared" si="9"/>
        <v>1</v>
      </c>
      <c r="P37" s="1113">
        <f t="shared" si="10"/>
        <v>29</v>
      </c>
    </row>
    <row r="38" spans="1:16" ht="22.5" customHeight="1" thickBot="1" x14ac:dyDescent="0.35">
      <c r="A38" s="2402" t="s">
        <v>300</v>
      </c>
      <c r="B38" s="1131">
        <f t="shared" ref="B38:M38" si="30">SUM(B81,B123)</f>
        <v>11</v>
      </c>
      <c r="C38" s="1131">
        <f t="shared" si="30"/>
        <v>0</v>
      </c>
      <c r="D38" s="1131">
        <f t="shared" si="30"/>
        <v>11</v>
      </c>
      <c r="E38" s="1131">
        <f t="shared" si="30"/>
        <v>7</v>
      </c>
      <c r="F38" s="1131">
        <f t="shared" si="30"/>
        <v>1</v>
      </c>
      <c r="G38" s="1131">
        <f t="shared" si="30"/>
        <v>8</v>
      </c>
      <c r="H38" s="1131">
        <f t="shared" si="30"/>
        <v>11</v>
      </c>
      <c r="I38" s="1131">
        <f t="shared" si="30"/>
        <v>0</v>
      </c>
      <c r="J38" s="1131">
        <f t="shared" si="30"/>
        <v>11</v>
      </c>
      <c r="K38" s="1131">
        <f t="shared" si="30"/>
        <v>9</v>
      </c>
      <c r="L38" s="1131">
        <f t="shared" si="30"/>
        <v>0</v>
      </c>
      <c r="M38" s="1131">
        <f t="shared" si="30"/>
        <v>9</v>
      </c>
      <c r="N38" s="1169">
        <f t="shared" si="12"/>
        <v>38</v>
      </c>
      <c r="O38" s="1170">
        <f t="shared" si="9"/>
        <v>1</v>
      </c>
      <c r="P38" s="1122">
        <f t="shared" si="10"/>
        <v>39</v>
      </c>
    </row>
    <row r="39" spans="1:16" ht="30" customHeight="1" x14ac:dyDescent="0.3">
      <c r="A39" s="2388" t="s">
        <v>150</v>
      </c>
      <c r="B39" s="2338">
        <f t="shared" ref="B39:M39" si="31">SUM(B82,B124)</f>
        <v>50</v>
      </c>
      <c r="C39" s="2338">
        <f t="shared" si="31"/>
        <v>6</v>
      </c>
      <c r="D39" s="2338">
        <f t="shared" si="31"/>
        <v>56</v>
      </c>
      <c r="E39" s="2338">
        <f t="shared" si="31"/>
        <v>39</v>
      </c>
      <c r="F39" s="2338">
        <f t="shared" si="31"/>
        <v>4</v>
      </c>
      <c r="G39" s="2338">
        <f t="shared" si="31"/>
        <v>43</v>
      </c>
      <c r="H39" s="2338">
        <f t="shared" si="31"/>
        <v>30</v>
      </c>
      <c r="I39" s="2338">
        <f t="shared" si="31"/>
        <v>2</v>
      </c>
      <c r="J39" s="2338">
        <f t="shared" si="31"/>
        <v>32</v>
      </c>
      <c r="K39" s="2338">
        <f t="shared" si="31"/>
        <v>34</v>
      </c>
      <c r="L39" s="2338">
        <f t="shared" si="31"/>
        <v>3</v>
      </c>
      <c r="M39" s="2338">
        <f t="shared" si="31"/>
        <v>37</v>
      </c>
      <c r="N39" s="2375">
        <f t="shared" si="12"/>
        <v>153</v>
      </c>
      <c r="O39" s="2376">
        <f t="shared" si="9"/>
        <v>15</v>
      </c>
      <c r="P39" s="2377">
        <f t="shared" si="10"/>
        <v>168</v>
      </c>
    </row>
    <row r="40" spans="1:16" ht="30" customHeight="1" x14ac:dyDescent="0.3">
      <c r="A40" s="1109" t="s">
        <v>151</v>
      </c>
      <c r="B40" s="1110">
        <f t="shared" ref="B40:M40" si="32">SUM(B83,B125)</f>
        <v>25</v>
      </c>
      <c r="C40" s="1110">
        <f t="shared" si="32"/>
        <v>3</v>
      </c>
      <c r="D40" s="1110">
        <f t="shared" si="32"/>
        <v>28</v>
      </c>
      <c r="E40" s="1110">
        <f t="shared" si="32"/>
        <v>33</v>
      </c>
      <c r="F40" s="1110">
        <f t="shared" si="32"/>
        <v>2</v>
      </c>
      <c r="G40" s="1110">
        <f t="shared" si="32"/>
        <v>35</v>
      </c>
      <c r="H40" s="1110">
        <f t="shared" si="32"/>
        <v>30</v>
      </c>
      <c r="I40" s="1110">
        <f t="shared" si="32"/>
        <v>0</v>
      </c>
      <c r="J40" s="1110">
        <f t="shared" si="32"/>
        <v>30</v>
      </c>
      <c r="K40" s="1110">
        <f t="shared" si="32"/>
        <v>28</v>
      </c>
      <c r="L40" s="1110">
        <f t="shared" si="32"/>
        <v>3</v>
      </c>
      <c r="M40" s="1110">
        <f t="shared" si="32"/>
        <v>31</v>
      </c>
      <c r="N40" s="1111">
        <f t="shared" si="12"/>
        <v>116</v>
      </c>
      <c r="O40" s="1112">
        <f t="shared" si="9"/>
        <v>8</v>
      </c>
      <c r="P40" s="1113">
        <f t="shared" si="10"/>
        <v>124</v>
      </c>
    </row>
    <row r="41" spans="1:16" ht="30" customHeight="1" x14ac:dyDescent="0.3">
      <c r="A41" s="1109" t="s">
        <v>257</v>
      </c>
      <c r="B41" s="1110">
        <f t="shared" ref="B41:M41" si="33">SUM(B84,B126)</f>
        <v>20</v>
      </c>
      <c r="C41" s="1110">
        <f t="shared" si="33"/>
        <v>0</v>
      </c>
      <c r="D41" s="1110">
        <f t="shared" si="33"/>
        <v>20</v>
      </c>
      <c r="E41" s="1110">
        <f t="shared" si="33"/>
        <v>16</v>
      </c>
      <c r="F41" s="1110">
        <f t="shared" si="33"/>
        <v>2</v>
      </c>
      <c r="G41" s="1110">
        <f t="shared" si="33"/>
        <v>18</v>
      </c>
      <c r="H41" s="1110">
        <f t="shared" si="33"/>
        <v>10</v>
      </c>
      <c r="I41" s="1110">
        <f t="shared" si="33"/>
        <v>1</v>
      </c>
      <c r="J41" s="1110">
        <f t="shared" si="33"/>
        <v>11</v>
      </c>
      <c r="K41" s="1110">
        <f t="shared" si="33"/>
        <v>12</v>
      </c>
      <c r="L41" s="1110">
        <f t="shared" si="33"/>
        <v>0</v>
      </c>
      <c r="M41" s="1110">
        <f t="shared" si="33"/>
        <v>12</v>
      </c>
      <c r="N41" s="1111">
        <f t="shared" si="12"/>
        <v>58</v>
      </c>
      <c r="O41" s="1112">
        <f t="shared" si="9"/>
        <v>3</v>
      </c>
      <c r="P41" s="1113">
        <f t="shared" si="10"/>
        <v>61</v>
      </c>
    </row>
    <row r="42" spans="1:16" ht="30" customHeight="1" x14ac:dyDescent="0.3">
      <c r="A42" s="1109" t="s">
        <v>258</v>
      </c>
      <c r="B42" s="1110">
        <f t="shared" ref="B42:M42" si="34">SUM(B85,B127)</f>
        <v>17</v>
      </c>
      <c r="C42" s="1110">
        <f t="shared" si="34"/>
        <v>0</v>
      </c>
      <c r="D42" s="1110">
        <f t="shared" si="34"/>
        <v>17</v>
      </c>
      <c r="E42" s="1110">
        <f t="shared" si="34"/>
        <v>13</v>
      </c>
      <c r="F42" s="1110">
        <f t="shared" si="34"/>
        <v>0</v>
      </c>
      <c r="G42" s="1110">
        <f t="shared" si="34"/>
        <v>13</v>
      </c>
      <c r="H42" s="1110">
        <f t="shared" si="34"/>
        <v>16</v>
      </c>
      <c r="I42" s="1110">
        <f t="shared" si="34"/>
        <v>0</v>
      </c>
      <c r="J42" s="1110">
        <f t="shared" si="34"/>
        <v>16</v>
      </c>
      <c r="K42" s="1110">
        <f t="shared" si="34"/>
        <v>17</v>
      </c>
      <c r="L42" s="1110">
        <f t="shared" si="34"/>
        <v>2</v>
      </c>
      <c r="M42" s="1110">
        <f t="shared" si="34"/>
        <v>19</v>
      </c>
      <c r="N42" s="1111">
        <f t="shared" si="12"/>
        <v>63</v>
      </c>
      <c r="O42" s="1112">
        <f t="shared" si="9"/>
        <v>2</v>
      </c>
      <c r="P42" s="1113">
        <f t="shared" si="10"/>
        <v>65</v>
      </c>
    </row>
    <row r="43" spans="1:16" ht="30" customHeight="1" x14ac:dyDescent="0.3">
      <c r="A43" s="1109" t="s">
        <v>152</v>
      </c>
      <c r="B43" s="1110">
        <f t="shared" ref="B43:M43" si="35">SUM(B86,B128)</f>
        <v>20</v>
      </c>
      <c r="C43" s="1110">
        <f t="shared" si="35"/>
        <v>0</v>
      </c>
      <c r="D43" s="1110">
        <f t="shared" si="35"/>
        <v>20</v>
      </c>
      <c r="E43" s="1110">
        <f t="shared" si="35"/>
        <v>15</v>
      </c>
      <c r="F43" s="1110">
        <f t="shared" si="35"/>
        <v>9</v>
      </c>
      <c r="G43" s="1110">
        <f t="shared" si="35"/>
        <v>24</v>
      </c>
      <c r="H43" s="1110">
        <f t="shared" si="35"/>
        <v>28</v>
      </c>
      <c r="I43" s="1110">
        <f t="shared" si="35"/>
        <v>3</v>
      </c>
      <c r="J43" s="1110">
        <f t="shared" si="35"/>
        <v>31</v>
      </c>
      <c r="K43" s="1110">
        <f t="shared" si="35"/>
        <v>22</v>
      </c>
      <c r="L43" s="1110">
        <f t="shared" si="35"/>
        <v>6</v>
      </c>
      <c r="M43" s="1110">
        <f t="shared" si="35"/>
        <v>28</v>
      </c>
      <c r="N43" s="1111">
        <f t="shared" si="12"/>
        <v>85</v>
      </c>
      <c r="O43" s="1112">
        <f t="shared" si="9"/>
        <v>18</v>
      </c>
      <c r="P43" s="1113">
        <f t="shared" si="10"/>
        <v>103</v>
      </c>
    </row>
    <row r="44" spans="1:16" ht="42.75" customHeight="1" x14ac:dyDescent="0.3">
      <c r="A44" s="1109" t="s">
        <v>259</v>
      </c>
      <c r="B44" s="1110">
        <f t="shared" ref="B44:M44" si="36">SUM(B87,B129)</f>
        <v>10</v>
      </c>
      <c r="C44" s="1110">
        <f t="shared" si="36"/>
        <v>5</v>
      </c>
      <c r="D44" s="1110">
        <f t="shared" si="36"/>
        <v>15</v>
      </c>
      <c r="E44" s="1110">
        <f t="shared" si="36"/>
        <v>10</v>
      </c>
      <c r="F44" s="1110">
        <f t="shared" si="36"/>
        <v>6</v>
      </c>
      <c r="G44" s="1110">
        <f t="shared" si="36"/>
        <v>16</v>
      </c>
      <c r="H44" s="1110">
        <f t="shared" si="36"/>
        <v>18</v>
      </c>
      <c r="I44" s="1110">
        <f t="shared" si="36"/>
        <v>1</v>
      </c>
      <c r="J44" s="1110">
        <f t="shared" si="36"/>
        <v>19</v>
      </c>
      <c r="K44" s="1110">
        <f t="shared" si="36"/>
        <v>10</v>
      </c>
      <c r="L44" s="1110">
        <f t="shared" si="36"/>
        <v>1</v>
      </c>
      <c r="M44" s="1110">
        <f t="shared" si="36"/>
        <v>11</v>
      </c>
      <c r="N44" s="1111">
        <f t="shared" si="12"/>
        <v>48</v>
      </c>
      <c r="O44" s="1112">
        <f t="shared" si="9"/>
        <v>13</v>
      </c>
      <c r="P44" s="1113">
        <f t="shared" si="10"/>
        <v>61</v>
      </c>
    </row>
    <row r="45" spans="1:16" ht="30" customHeight="1" x14ac:dyDescent="0.3">
      <c r="A45" s="1109" t="s">
        <v>153</v>
      </c>
      <c r="B45" s="1110">
        <f t="shared" ref="B45:M45" si="37">SUM(B88,B130)</f>
        <v>0</v>
      </c>
      <c r="C45" s="1110">
        <f t="shared" si="37"/>
        <v>0</v>
      </c>
      <c r="D45" s="1110">
        <f t="shared" si="37"/>
        <v>0</v>
      </c>
      <c r="E45" s="1110">
        <f t="shared" si="37"/>
        <v>0</v>
      </c>
      <c r="F45" s="1110">
        <f t="shared" si="37"/>
        <v>0</v>
      </c>
      <c r="G45" s="1110">
        <f t="shared" si="37"/>
        <v>0</v>
      </c>
      <c r="H45" s="1110">
        <f t="shared" si="37"/>
        <v>13</v>
      </c>
      <c r="I45" s="1110">
        <f t="shared" si="37"/>
        <v>1</v>
      </c>
      <c r="J45" s="1110">
        <f t="shared" si="37"/>
        <v>14</v>
      </c>
      <c r="K45" s="1110">
        <f t="shared" si="37"/>
        <v>10</v>
      </c>
      <c r="L45" s="1110">
        <f t="shared" si="37"/>
        <v>6</v>
      </c>
      <c r="M45" s="1110">
        <f t="shared" si="37"/>
        <v>16</v>
      </c>
      <c r="N45" s="1111">
        <f t="shared" si="12"/>
        <v>23</v>
      </c>
      <c r="O45" s="1112">
        <f t="shared" si="9"/>
        <v>7</v>
      </c>
      <c r="P45" s="1113">
        <f t="shared" si="10"/>
        <v>30</v>
      </c>
    </row>
    <row r="46" spans="1:16" ht="30" customHeight="1" thickBot="1" x14ac:dyDescent="0.35">
      <c r="A46" s="1118" t="s">
        <v>154</v>
      </c>
      <c r="B46" s="1119">
        <f t="shared" ref="B46:M46" si="38">SUM(B89,B131)</f>
        <v>19</v>
      </c>
      <c r="C46" s="1119">
        <f t="shared" si="38"/>
        <v>1</v>
      </c>
      <c r="D46" s="1119">
        <f t="shared" si="38"/>
        <v>20</v>
      </c>
      <c r="E46" s="1119">
        <f t="shared" si="38"/>
        <v>18</v>
      </c>
      <c r="F46" s="1119">
        <f t="shared" si="38"/>
        <v>0</v>
      </c>
      <c r="G46" s="1119">
        <f t="shared" si="38"/>
        <v>18</v>
      </c>
      <c r="H46" s="1119">
        <f t="shared" si="38"/>
        <v>13</v>
      </c>
      <c r="I46" s="1119">
        <f t="shared" si="38"/>
        <v>0</v>
      </c>
      <c r="J46" s="1119">
        <f t="shared" si="38"/>
        <v>13</v>
      </c>
      <c r="K46" s="1119">
        <f t="shared" si="38"/>
        <v>17</v>
      </c>
      <c r="L46" s="1119">
        <f t="shared" si="38"/>
        <v>1</v>
      </c>
      <c r="M46" s="1119">
        <f t="shared" si="38"/>
        <v>18</v>
      </c>
      <c r="N46" s="1120">
        <f t="shared" si="12"/>
        <v>67</v>
      </c>
      <c r="O46" s="1121">
        <f t="shared" si="9"/>
        <v>2</v>
      </c>
      <c r="P46" s="1122">
        <f t="shared" si="10"/>
        <v>69</v>
      </c>
    </row>
    <row r="47" spans="1:16" ht="28.5" customHeight="1" thickBot="1" x14ac:dyDescent="0.35">
      <c r="A47" s="2380" t="s">
        <v>12</v>
      </c>
      <c r="B47" s="2381">
        <f>B7+B8+B9+B10+B11+B12+B13+B14+B15+B16+B17+B18+B25+B26+B27+B28+B29+B30+B31+B39+B40+B41+B42+B43+B44+B45+B46</f>
        <v>846</v>
      </c>
      <c r="C47" s="2381">
        <f t="shared" ref="C47:P47" si="39">C7+C8+C9+C10+C11+C12+C13+C14+C15+C16+C17+C18+C25+C26+C27+C28+C29+C30+C31+C39+C40+C41+C42+C43+C44+C45+C46</f>
        <v>172</v>
      </c>
      <c r="D47" s="2381">
        <f t="shared" si="39"/>
        <v>1018</v>
      </c>
      <c r="E47" s="2381">
        <f t="shared" si="39"/>
        <v>757</v>
      </c>
      <c r="F47" s="2381">
        <f t="shared" si="39"/>
        <v>185</v>
      </c>
      <c r="G47" s="2381">
        <f t="shared" si="39"/>
        <v>942</v>
      </c>
      <c r="H47" s="2381">
        <f t="shared" si="39"/>
        <v>851</v>
      </c>
      <c r="I47" s="2381">
        <f t="shared" si="39"/>
        <v>204</v>
      </c>
      <c r="J47" s="2381">
        <f t="shared" si="39"/>
        <v>1055</v>
      </c>
      <c r="K47" s="2381">
        <f t="shared" si="39"/>
        <v>805</v>
      </c>
      <c r="L47" s="2381">
        <f t="shared" si="39"/>
        <v>137</v>
      </c>
      <c r="M47" s="2381">
        <f t="shared" si="39"/>
        <v>942</v>
      </c>
      <c r="N47" s="2381">
        <f t="shared" si="39"/>
        <v>3259</v>
      </c>
      <c r="O47" s="2381">
        <f t="shared" si="39"/>
        <v>698</v>
      </c>
      <c r="P47" s="2381">
        <f t="shared" si="39"/>
        <v>3957</v>
      </c>
    </row>
    <row r="48" spans="1:16" ht="21" thickBot="1" x14ac:dyDescent="0.35">
      <c r="A48" s="2316" t="s">
        <v>23</v>
      </c>
      <c r="B48" s="2317"/>
      <c r="C48" s="1129"/>
      <c r="D48" s="2318"/>
      <c r="E48" s="2319"/>
      <c r="F48" s="2319"/>
      <c r="G48" s="2320"/>
      <c r="H48" s="2319"/>
      <c r="I48" s="2319"/>
      <c r="J48" s="2321"/>
      <c r="K48" s="2322"/>
      <c r="L48" s="2319"/>
      <c r="M48" s="2320"/>
      <c r="N48" s="2382"/>
      <c r="O48" s="2383"/>
      <c r="P48" s="2384"/>
    </row>
    <row r="49" spans="1:16" ht="33" customHeight="1" thickBot="1" x14ac:dyDescent="0.35">
      <c r="A49" s="2323" t="s">
        <v>11</v>
      </c>
      <c r="B49" s="2324"/>
      <c r="C49" s="2325"/>
      <c r="D49" s="2326"/>
      <c r="E49" s="2327"/>
      <c r="F49" s="2325"/>
      <c r="G49" s="2326"/>
      <c r="H49" s="2327"/>
      <c r="I49" s="2385" t="s">
        <v>7</v>
      </c>
      <c r="J49" s="2328"/>
      <c r="K49" s="2324"/>
      <c r="L49" s="2325"/>
      <c r="M49" s="2326"/>
      <c r="N49" s="2386"/>
      <c r="O49" s="2383"/>
      <c r="P49" s="2387"/>
    </row>
    <row r="50" spans="1:16" ht="24.95" customHeight="1" x14ac:dyDescent="0.3">
      <c r="A50" s="2388" t="s">
        <v>252</v>
      </c>
      <c r="B50" s="1131">
        <v>51</v>
      </c>
      <c r="C50" s="1131">
        <v>0</v>
      </c>
      <c r="D50" s="1131">
        <v>51</v>
      </c>
      <c r="E50" s="1131">
        <v>29</v>
      </c>
      <c r="F50" s="1131">
        <v>0</v>
      </c>
      <c r="G50" s="1131">
        <v>29</v>
      </c>
      <c r="H50" s="1131">
        <v>54</v>
      </c>
      <c r="I50" s="1131">
        <v>0</v>
      </c>
      <c r="J50" s="1131">
        <v>54</v>
      </c>
      <c r="K50" s="1131">
        <v>53</v>
      </c>
      <c r="L50" s="1131">
        <v>0</v>
      </c>
      <c r="M50" s="1131">
        <v>53</v>
      </c>
      <c r="N50" s="1125">
        <f>B50+E50+H50+K50</f>
        <v>187</v>
      </c>
      <c r="O50" s="1126">
        <f>C50+F50+I50+L50</f>
        <v>0</v>
      </c>
      <c r="P50" s="1127">
        <f>N50+O50</f>
        <v>187</v>
      </c>
    </row>
    <row r="51" spans="1:16" ht="24.95" customHeight="1" x14ac:dyDescent="0.3">
      <c r="A51" s="2366" t="s">
        <v>140</v>
      </c>
      <c r="B51" s="1110">
        <v>50</v>
      </c>
      <c r="C51" s="1110">
        <v>1</v>
      </c>
      <c r="D51" s="1110">
        <v>51</v>
      </c>
      <c r="E51" s="1110">
        <v>38</v>
      </c>
      <c r="F51" s="1110">
        <v>2</v>
      </c>
      <c r="G51" s="1110">
        <v>40</v>
      </c>
      <c r="H51" s="1110">
        <v>35</v>
      </c>
      <c r="I51" s="1110">
        <v>0</v>
      </c>
      <c r="J51" s="1110">
        <v>35</v>
      </c>
      <c r="K51" s="1110">
        <v>39</v>
      </c>
      <c r="L51" s="1110">
        <v>0</v>
      </c>
      <c r="M51" s="1110">
        <v>39</v>
      </c>
      <c r="N51" s="1125">
        <f>B51+E51+H51+K51</f>
        <v>162</v>
      </c>
      <c r="O51" s="1126">
        <f>C51+F51+I51+L51</f>
        <v>3</v>
      </c>
      <c r="P51" s="1127">
        <f t="shared" ref="P51:P60" si="40">N51+O51</f>
        <v>165</v>
      </c>
    </row>
    <row r="52" spans="1:16" ht="24.95" customHeight="1" x14ac:dyDescent="0.3">
      <c r="A52" s="2366" t="s">
        <v>253</v>
      </c>
      <c r="B52" s="1110">
        <v>25</v>
      </c>
      <c r="C52" s="1110">
        <v>0</v>
      </c>
      <c r="D52" s="1110">
        <v>25</v>
      </c>
      <c r="E52" s="1110">
        <v>28</v>
      </c>
      <c r="F52" s="1110">
        <v>0</v>
      </c>
      <c r="G52" s="1110">
        <v>28</v>
      </c>
      <c r="H52" s="1110">
        <v>22</v>
      </c>
      <c r="I52" s="1110">
        <v>0</v>
      </c>
      <c r="J52" s="1110">
        <v>22</v>
      </c>
      <c r="K52" s="1110">
        <v>20</v>
      </c>
      <c r="L52" s="1110">
        <v>0</v>
      </c>
      <c r="M52" s="1110">
        <v>20</v>
      </c>
      <c r="N52" s="1125">
        <f t="shared" ref="N52:O60" si="41">B52+E52+H52+K52</f>
        <v>95</v>
      </c>
      <c r="O52" s="1126">
        <f t="shared" si="41"/>
        <v>0</v>
      </c>
      <c r="P52" s="1127">
        <f t="shared" si="40"/>
        <v>95</v>
      </c>
    </row>
    <row r="53" spans="1:16" ht="24.95" customHeight="1" x14ac:dyDescent="0.3">
      <c r="A53" s="2366" t="s">
        <v>254</v>
      </c>
      <c r="B53" s="1110">
        <v>40</v>
      </c>
      <c r="C53" s="1110">
        <v>0</v>
      </c>
      <c r="D53" s="1110">
        <v>40</v>
      </c>
      <c r="E53" s="1110">
        <v>35</v>
      </c>
      <c r="F53" s="1110">
        <v>3</v>
      </c>
      <c r="G53" s="1110">
        <v>38</v>
      </c>
      <c r="H53" s="1110">
        <v>38</v>
      </c>
      <c r="I53" s="1110">
        <v>1</v>
      </c>
      <c r="J53" s="1110">
        <v>39</v>
      </c>
      <c r="K53" s="1110">
        <v>29</v>
      </c>
      <c r="L53" s="1110">
        <v>0</v>
      </c>
      <c r="M53" s="1110">
        <v>29</v>
      </c>
      <c r="N53" s="1125">
        <f t="shared" si="41"/>
        <v>142</v>
      </c>
      <c r="O53" s="1126">
        <f t="shared" si="41"/>
        <v>4</v>
      </c>
      <c r="P53" s="1127">
        <f t="shared" si="40"/>
        <v>146</v>
      </c>
    </row>
    <row r="54" spans="1:16" ht="24.95" customHeight="1" x14ac:dyDescent="0.3">
      <c r="A54" s="1109" t="s">
        <v>141</v>
      </c>
      <c r="B54" s="1110">
        <v>38</v>
      </c>
      <c r="C54" s="1110">
        <v>0</v>
      </c>
      <c r="D54" s="1110">
        <v>38</v>
      </c>
      <c r="E54" s="1110">
        <v>25</v>
      </c>
      <c r="F54" s="1110">
        <v>0</v>
      </c>
      <c r="G54" s="1110">
        <v>25</v>
      </c>
      <c r="H54" s="1110">
        <v>49</v>
      </c>
      <c r="I54" s="1110">
        <v>1</v>
      </c>
      <c r="J54" s="1110">
        <v>50</v>
      </c>
      <c r="K54" s="1110">
        <v>41</v>
      </c>
      <c r="L54" s="1110">
        <v>1</v>
      </c>
      <c r="M54" s="1110">
        <v>42</v>
      </c>
      <c r="N54" s="1125">
        <f t="shared" si="41"/>
        <v>153</v>
      </c>
      <c r="O54" s="1126">
        <f t="shared" si="41"/>
        <v>2</v>
      </c>
      <c r="P54" s="1127">
        <f t="shared" si="40"/>
        <v>155</v>
      </c>
    </row>
    <row r="55" spans="1:16" ht="24.95" customHeight="1" x14ac:dyDescent="0.3">
      <c r="A55" s="2366" t="s">
        <v>255</v>
      </c>
      <c r="B55" s="1110">
        <v>20</v>
      </c>
      <c r="C55" s="1110">
        <v>0</v>
      </c>
      <c r="D55" s="1110">
        <v>20</v>
      </c>
      <c r="E55" s="1110">
        <v>20</v>
      </c>
      <c r="F55" s="1110">
        <v>0</v>
      </c>
      <c r="G55" s="1110">
        <v>20</v>
      </c>
      <c r="H55" s="1110">
        <v>22</v>
      </c>
      <c r="I55" s="1110">
        <v>0</v>
      </c>
      <c r="J55" s="1110">
        <v>22</v>
      </c>
      <c r="K55" s="1110">
        <v>19</v>
      </c>
      <c r="L55" s="1110">
        <v>0</v>
      </c>
      <c r="M55" s="1110">
        <v>19</v>
      </c>
      <c r="N55" s="1125">
        <f t="shared" si="41"/>
        <v>81</v>
      </c>
      <c r="O55" s="1126">
        <f t="shared" si="41"/>
        <v>0</v>
      </c>
      <c r="P55" s="1127">
        <f t="shared" si="40"/>
        <v>81</v>
      </c>
    </row>
    <row r="56" spans="1:16" ht="24.95" customHeight="1" x14ac:dyDescent="0.3">
      <c r="A56" s="2366" t="s">
        <v>142</v>
      </c>
      <c r="B56" s="1110">
        <v>59</v>
      </c>
      <c r="C56" s="1110">
        <v>2</v>
      </c>
      <c r="D56" s="1110">
        <v>61</v>
      </c>
      <c r="E56" s="1110">
        <v>52</v>
      </c>
      <c r="F56" s="1110">
        <v>1</v>
      </c>
      <c r="G56" s="1110">
        <v>53</v>
      </c>
      <c r="H56" s="1110">
        <v>55</v>
      </c>
      <c r="I56" s="1110">
        <v>3</v>
      </c>
      <c r="J56" s="1110">
        <v>58</v>
      </c>
      <c r="K56" s="1110">
        <v>49</v>
      </c>
      <c r="L56" s="1110">
        <v>1</v>
      </c>
      <c r="M56" s="1110">
        <v>50</v>
      </c>
      <c r="N56" s="1125">
        <f t="shared" si="41"/>
        <v>215</v>
      </c>
      <c r="O56" s="1126">
        <f t="shared" si="41"/>
        <v>7</v>
      </c>
      <c r="P56" s="1127">
        <f t="shared" si="40"/>
        <v>222</v>
      </c>
    </row>
    <row r="57" spans="1:16" ht="27" customHeight="1" x14ac:dyDescent="0.3">
      <c r="A57" s="2366" t="s">
        <v>172</v>
      </c>
      <c r="B57" s="1110">
        <v>0</v>
      </c>
      <c r="C57" s="1110">
        <v>0</v>
      </c>
      <c r="D57" s="1110">
        <v>0</v>
      </c>
      <c r="E57" s="1110">
        <v>0</v>
      </c>
      <c r="F57" s="1110">
        <v>0</v>
      </c>
      <c r="G57" s="1110">
        <v>0</v>
      </c>
      <c r="H57" s="1110">
        <v>0</v>
      </c>
      <c r="I57" s="1110">
        <v>0</v>
      </c>
      <c r="J57" s="1110">
        <v>0</v>
      </c>
      <c r="K57" s="1110">
        <v>0</v>
      </c>
      <c r="L57" s="1110">
        <v>0</v>
      </c>
      <c r="M57" s="1110">
        <v>0</v>
      </c>
      <c r="N57" s="1125">
        <f t="shared" si="41"/>
        <v>0</v>
      </c>
      <c r="O57" s="1126">
        <f t="shared" si="41"/>
        <v>0</v>
      </c>
      <c r="P57" s="1127">
        <f t="shared" si="40"/>
        <v>0</v>
      </c>
    </row>
    <row r="58" spans="1:16" ht="24" customHeight="1" x14ac:dyDescent="0.3">
      <c r="A58" s="2366" t="s">
        <v>173</v>
      </c>
      <c r="B58" s="1110">
        <v>0</v>
      </c>
      <c r="C58" s="1110">
        <v>0</v>
      </c>
      <c r="D58" s="1110">
        <v>0</v>
      </c>
      <c r="E58" s="1110">
        <v>14</v>
      </c>
      <c r="F58" s="1110">
        <v>0</v>
      </c>
      <c r="G58" s="1110">
        <v>14</v>
      </c>
      <c r="H58" s="1110">
        <v>16</v>
      </c>
      <c r="I58" s="1110">
        <v>0</v>
      </c>
      <c r="J58" s="1110">
        <v>16</v>
      </c>
      <c r="K58" s="1110">
        <v>23</v>
      </c>
      <c r="L58" s="1110">
        <v>0</v>
      </c>
      <c r="M58" s="1110">
        <v>23</v>
      </c>
      <c r="N58" s="1125">
        <f t="shared" si="41"/>
        <v>53</v>
      </c>
      <c r="O58" s="1126">
        <f t="shared" si="41"/>
        <v>0</v>
      </c>
      <c r="P58" s="1127">
        <f t="shared" si="40"/>
        <v>53</v>
      </c>
    </row>
    <row r="59" spans="1:16" ht="24.95" customHeight="1" x14ac:dyDescent="0.3">
      <c r="A59" s="2366" t="s">
        <v>143</v>
      </c>
      <c r="B59" s="1110">
        <v>30</v>
      </c>
      <c r="C59" s="1110">
        <v>0</v>
      </c>
      <c r="D59" s="1110">
        <v>30</v>
      </c>
      <c r="E59" s="1110">
        <v>23</v>
      </c>
      <c r="F59" s="1110">
        <v>0</v>
      </c>
      <c r="G59" s="1110">
        <v>23</v>
      </c>
      <c r="H59" s="1110">
        <v>43</v>
      </c>
      <c r="I59" s="1110">
        <v>0</v>
      </c>
      <c r="J59" s="1110">
        <v>43</v>
      </c>
      <c r="K59" s="1110">
        <v>40</v>
      </c>
      <c r="L59" s="1110">
        <v>0</v>
      </c>
      <c r="M59" s="1110">
        <v>40</v>
      </c>
      <c r="N59" s="1125">
        <f t="shared" si="41"/>
        <v>136</v>
      </c>
      <c r="O59" s="1126">
        <f t="shared" si="41"/>
        <v>0</v>
      </c>
      <c r="P59" s="1127">
        <f t="shared" si="40"/>
        <v>136</v>
      </c>
    </row>
    <row r="60" spans="1:16" ht="24.95" customHeight="1" thickBot="1" x14ac:dyDescent="0.35">
      <c r="A60" s="2366" t="s">
        <v>144</v>
      </c>
      <c r="B60" s="2331">
        <v>34</v>
      </c>
      <c r="C60" s="2331">
        <v>15</v>
      </c>
      <c r="D60" s="2331">
        <v>49</v>
      </c>
      <c r="E60" s="2331">
        <v>33</v>
      </c>
      <c r="F60" s="2331">
        <v>17</v>
      </c>
      <c r="G60" s="2331">
        <v>50</v>
      </c>
      <c r="H60" s="2331">
        <v>31</v>
      </c>
      <c r="I60" s="2331">
        <v>31</v>
      </c>
      <c r="J60" s="2331">
        <v>62</v>
      </c>
      <c r="K60" s="2331">
        <v>28</v>
      </c>
      <c r="L60" s="2331">
        <v>8</v>
      </c>
      <c r="M60" s="2331">
        <v>36</v>
      </c>
      <c r="N60" s="1125">
        <f t="shared" si="41"/>
        <v>126</v>
      </c>
      <c r="O60" s="1126">
        <f t="shared" si="41"/>
        <v>71</v>
      </c>
      <c r="P60" s="1127">
        <f t="shared" si="40"/>
        <v>197</v>
      </c>
    </row>
    <row r="61" spans="1:16" ht="32.25" customHeight="1" thickBot="1" x14ac:dyDescent="0.35">
      <c r="A61" s="2373" t="s">
        <v>145</v>
      </c>
      <c r="B61" s="2368">
        <f>SUM(B62:B67)</f>
        <v>50</v>
      </c>
      <c r="C61" s="2368">
        <f t="shared" ref="C61:P61" si="42">SUM(C62:C67)</f>
        <v>97</v>
      </c>
      <c r="D61" s="2368">
        <f t="shared" si="42"/>
        <v>147</v>
      </c>
      <c r="E61" s="2368">
        <f t="shared" si="42"/>
        <v>52</v>
      </c>
      <c r="F61" s="2368">
        <f t="shared" si="42"/>
        <v>86</v>
      </c>
      <c r="G61" s="2368">
        <f t="shared" si="42"/>
        <v>138</v>
      </c>
      <c r="H61" s="2368">
        <f t="shared" si="42"/>
        <v>47</v>
      </c>
      <c r="I61" s="2368">
        <f t="shared" si="42"/>
        <v>119</v>
      </c>
      <c r="J61" s="2368">
        <f t="shared" si="42"/>
        <v>166</v>
      </c>
      <c r="K61" s="2368">
        <f t="shared" si="42"/>
        <v>55</v>
      </c>
      <c r="L61" s="2368">
        <f t="shared" si="42"/>
        <v>78</v>
      </c>
      <c r="M61" s="2368">
        <f t="shared" si="42"/>
        <v>133</v>
      </c>
      <c r="N61" s="2368">
        <f t="shared" si="42"/>
        <v>204</v>
      </c>
      <c r="O61" s="2368">
        <f t="shared" si="42"/>
        <v>380</v>
      </c>
      <c r="P61" s="2368">
        <f t="shared" si="42"/>
        <v>584</v>
      </c>
    </row>
    <row r="62" spans="1:16" ht="24.95" customHeight="1" x14ac:dyDescent="0.3">
      <c r="A62" s="2369" t="s">
        <v>290</v>
      </c>
      <c r="B62" s="2332">
        <v>0</v>
      </c>
      <c r="C62" s="2333">
        <v>0</v>
      </c>
      <c r="D62" s="2334">
        <v>0</v>
      </c>
      <c r="E62" s="2335">
        <v>0</v>
      </c>
      <c r="F62" s="2333">
        <v>0</v>
      </c>
      <c r="G62" s="2336">
        <v>0</v>
      </c>
      <c r="H62" s="2332">
        <v>0</v>
      </c>
      <c r="I62" s="2333">
        <v>0</v>
      </c>
      <c r="J62" s="2334">
        <v>0</v>
      </c>
      <c r="K62" s="2335">
        <v>0</v>
      </c>
      <c r="L62" s="2333">
        <v>0</v>
      </c>
      <c r="M62" s="2336">
        <v>0</v>
      </c>
      <c r="N62" s="2370">
        <f t="shared" ref="N62:O73" si="43">B62+E62+H62+K62</f>
        <v>0</v>
      </c>
      <c r="O62" s="2371">
        <f t="shared" si="43"/>
        <v>0</v>
      </c>
      <c r="P62" s="2372">
        <f t="shared" ref="P62:P73" si="44">N62+O62</f>
        <v>0</v>
      </c>
    </row>
    <row r="63" spans="1:16" ht="24.95" customHeight="1" x14ac:dyDescent="0.3">
      <c r="A63" s="1114" t="s">
        <v>291</v>
      </c>
      <c r="B63" s="1132">
        <v>0</v>
      </c>
      <c r="C63" s="1133">
        <v>0</v>
      </c>
      <c r="D63" s="1134">
        <v>0</v>
      </c>
      <c r="E63" s="1135">
        <v>10</v>
      </c>
      <c r="F63" s="1133">
        <v>10</v>
      </c>
      <c r="G63" s="1136">
        <v>20</v>
      </c>
      <c r="H63" s="1132">
        <v>10</v>
      </c>
      <c r="I63" s="1133">
        <v>5</v>
      </c>
      <c r="J63" s="1134">
        <v>15</v>
      </c>
      <c r="K63" s="1135">
        <v>0</v>
      </c>
      <c r="L63" s="1133">
        <v>0</v>
      </c>
      <c r="M63" s="1136">
        <v>0</v>
      </c>
      <c r="N63" s="1115">
        <f t="shared" si="43"/>
        <v>20</v>
      </c>
      <c r="O63" s="1116">
        <f t="shared" si="43"/>
        <v>15</v>
      </c>
      <c r="P63" s="1117">
        <f t="shared" si="44"/>
        <v>35</v>
      </c>
    </row>
    <row r="64" spans="1:16" ht="24.95" customHeight="1" x14ac:dyDescent="0.3">
      <c r="A64" s="1114" t="s">
        <v>292</v>
      </c>
      <c r="B64" s="1132">
        <v>50</v>
      </c>
      <c r="C64" s="1133">
        <v>97</v>
      </c>
      <c r="D64" s="1134">
        <v>147</v>
      </c>
      <c r="E64" s="1135">
        <v>32</v>
      </c>
      <c r="F64" s="1133">
        <v>69</v>
      </c>
      <c r="G64" s="1136">
        <v>101</v>
      </c>
      <c r="H64" s="1132">
        <v>27</v>
      </c>
      <c r="I64" s="1133">
        <v>107</v>
      </c>
      <c r="J64" s="1134">
        <v>134</v>
      </c>
      <c r="K64" s="1135">
        <v>45</v>
      </c>
      <c r="L64" s="1133">
        <v>71</v>
      </c>
      <c r="M64" s="1136">
        <v>116</v>
      </c>
      <c r="N64" s="1115">
        <f t="shared" si="43"/>
        <v>154</v>
      </c>
      <c r="O64" s="1116">
        <f t="shared" si="43"/>
        <v>344</v>
      </c>
      <c r="P64" s="1117">
        <f t="shared" si="44"/>
        <v>498</v>
      </c>
    </row>
    <row r="65" spans="1:16" ht="24.95" customHeight="1" x14ac:dyDescent="0.3">
      <c r="A65" s="1137" t="s">
        <v>319</v>
      </c>
      <c r="B65" s="1132">
        <v>0</v>
      </c>
      <c r="C65" s="1133">
        <v>0</v>
      </c>
      <c r="D65" s="1134">
        <v>0</v>
      </c>
      <c r="E65" s="1135">
        <v>10</v>
      </c>
      <c r="F65" s="1133">
        <v>7</v>
      </c>
      <c r="G65" s="1136">
        <v>17</v>
      </c>
      <c r="H65" s="1132">
        <v>10</v>
      </c>
      <c r="I65" s="1133">
        <v>7</v>
      </c>
      <c r="J65" s="1134">
        <v>17</v>
      </c>
      <c r="K65" s="1135">
        <v>10</v>
      </c>
      <c r="L65" s="1133">
        <v>7</v>
      </c>
      <c r="M65" s="1136">
        <v>17</v>
      </c>
      <c r="N65" s="1115">
        <f t="shared" si="43"/>
        <v>30</v>
      </c>
      <c r="O65" s="1116">
        <f t="shared" si="43"/>
        <v>21</v>
      </c>
      <c r="P65" s="1117">
        <f t="shared" si="44"/>
        <v>51</v>
      </c>
    </row>
    <row r="66" spans="1:16" ht="44.45" customHeight="1" x14ac:dyDescent="0.3">
      <c r="A66" s="1137" t="s">
        <v>320</v>
      </c>
      <c r="B66" s="1132">
        <v>0</v>
      </c>
      <c r="C66" s="1133">
        <v>0</v>
      </c>
      <c r="D66" s="1134">
        <v>0</v>
      </c>
      <c r="E66" s="1135">
        <v>0</v>
      </c>
      <c r="F66" s="1133">
        <v>0</v>
      </c>
      <c r="G66" s="1136">
        <v>0</v>
      </c>
      <c r="H66" s="1132">
        <v>0</v>
      </c>
      <c r="I66" s="1133">
        <v>0</v>
      </c>
      <c r="J66" s="1134">
        <v>0</v>
      </c>
      <c r="K66" s="1135">
        <v>0</v>
      </c>
      <c r="L66" s="1133">
        <v>0</v>
      </c>
      <c r="M66" s="1136">
        <v>0</v>
      </c>
      <c r="N66" s="1115">
        <f t="shared" si="43"/>
        <v>0</v>
      </c>
      <c r="O66" s="1116">
        <f t="shared" si="43"/>
        <v>0</v>
      </c>
      <c r="P66" s="1117">
        <f t="shared" si="44"/>
        <v>0</v>
      </c>
    </row>
    <row r="67" spans="1:16" ht="24.95" customHeight="1" thickBot="1" x14ac:dyDescent="0.35">
      <c r="A67" s="1128" t="s">
        <v>293</v>
      </c>
      <c r="B67" s="1138">
        <v>0</v>
      </c>
      <c r="C67" s="1139">
        <v>0</v>
      </c>
      <c r="D67" s="1140">
        <v>0</v>
      </c>
      <c r="E67" s="1141">
        <v>0</v>
      </c>
      <c r="F67" s="1139">
        <v>0</v>
      </c>
      <c r="G67" s="1142">
        <v>0</v>
      </c>
      <c r="H67" s="1138">
        <v>0</v>
      </c>
      <c r="I67" s="1139">
        <v>0</v>
      </c>
      <c r="J67" s="1140">
        <v>0</v>
      </c>
      <c r="K67" s="1141">
        <v>0</v>
      </c>
      <c r="L67" s="1139">
        <v>0</v>
      </c>
      <c r="M67" s="1142">
        <v>0</v>
      </c>
      <c r="N67" s="1143">
        <f t="shared" si="43"/>
        <v>0</v>
      </c>
      <c r="O67" s="1144">
        <f t="shared" si="43"/>
        <v>0</v>
      </c>
      <c r="P67" s="1145">
        <f t="shared" si="44"/>
        <v>0</v>
      </c>
    </row>
    <row r="68" spans="1:16" ht="24.95" customHeight="1" x14ac:dyDescent="0.3">
      <c r="A68" s="1146" t="s">
        <v>146</v>
      </c>
      <c r="B68" s="1131">
        <v>24</v>
      </c>
      <c r="C68" s="1131">
        <v>2</v>
      </c>
      <c r="D68" s="1131">
        <v>26</v>
      </c>
      <c r="E68" s="1131">
        <v>21</v>
      </c>
      <c r="F68" s="1131">
        <v>9</v>
      </c>
      <c r="G68" s="1131">
        <v>30</v>
      </c>
      <c r="H68" s="1131">
        <v>22</v>
      </c>
      <c r="I68" s="1131">
        <v>4</v>
      </c>
      <c r="J68" s="1131">
        <v>26</v>
      </c>
      <c r="K68" s="1131">
        <v>20</v>
      </c>
      <c r="L68" s="1131">
        <v>4</v>
      </c>
      <c r="M68" s="1131">
        <v>24</v>
      </c>
      <c r="N68" s="2375">
        <f t="shared" si="43"/>
        <v>87</v>
      </c>
      <c r="O68" s="2376">
        <f t="shared" si="43"/>
        <v>19</v>
      </c>
      <c r="P68" s="2377">
        <f t="shared" si="44"/>
        <v>106</v>
      </c>
    </row>
    <row r="69" spans="1:16" ht="24.95" customHeight="1" x14ac:dyDescent="0.3">
      <c r="A69" s="2366" t="s">
        <v>256</v>
      </c>
      <c r="B69" s="1110">
        <v>20</v>
      </c>
      <c r="C69" s="1110">
        <v>5</v>
      </c>
      <c r="D69" s="1110">
        <v>25</v>
      </c>
      <c r="E69" s="1110">
        <v>14</v>
      </c>
      <c r="F69" s="1110">
        <v>12</v>
      </c>
      <c r="G69" s="1110">
        <v>26</v>
      </c>
      <c r="H69" s="1110">
        <v>15</v>
      </c>
      <c r="I69" s="1110">
        <v>14</v>
      </c>
      <c r="J69" s="1110">
        <v>29</v>
      </c>
      <c r="K69" s="1110">
        <v>14</v>
      </c>
      <c r="L69" s="1110">
        <v>4</v>
      </c>
      <c r="M69" s="1110">
        <v>18</v>
      </c>
      <c r="N69" s="1125">
        <f t="shared" si="43"/>
        <v>63</v>
      </c>
      <c r="O69" s="1126">
        <f t="shared" si="43"/>
        <v>35</v>
      </c>
      <c r="P69" s="1127">
        <f t="shared" si="44"/>
        <v>98</v>
      </c>
    </row>
    <row r="70" spans="1:16" ht="24.95" customHeight="1" x14ac:dyDescent="0.3">
      <c r="A70" s="2366" t="s">
        <v>147</v>
      </c>
      <c r="B70" s="1110">
        <v>25</v>
      </c>
      <c r="C70" s="1110">
        <v>13</v>
      </c>
      <c r="D70" s="1110">
        <v>38</v>
      </c>
      <c r="E70" s="1110">
        <v>30</v>
      </c>
      <c r="F70" s="1110">
        <v>16</v>
      </c>
      <c r="G70" s="1110">
        <v>46</v>
      </c>
      <c r="H70" s="1110">
        <v>32</v>
      </c>
      <c r="I70" s="1110">
        <v>14</v>
      </c>
      <c r="J70" s="1110">
        <v>46</v>
      </c>
      <c r="K70" s="1110">
        <v>26</v>
      </c>
      <c r="L70" s="1110">
        <v>9</v>
      </c>
      <c r="M70" s="1110">
        <v>35</v>
      </c>
      <c r="N70" s="1125">
        <f t="shared" si="43"/>
        <v>113</v>
      </c>
      <c r="O70" s="1126">
        <f t="shared" si="43"/>
        <v>52</v>
      </c>
      <c r="P70" s="1127">
        <f t="shared" si="44"/>
        <v>165</v>
      </c>
    </row>
    <row r="71" spans="1:16" ht="24.95" customHeight="1" x14ac:dyDescent="0.3">
      <c r="A71" s="2366" t="s">
        <v>174</v>
      </c>
      <c r="B71" s="1110">
        <v>20</v>
      </c>
      <c r="C71" s="1110">
        <v>1</v>
      </c>
      <c r="D71" s="1110">
        <v>21</v>
      </c>
      <c r="E71" s="1110">
        <v>19</v>
      </c>
      <c r="F71" s="1110">
        <v>2</v>
      </c>
      <c r="G71" s="1110">
        <v>21</v>
      </c>
      <c r="H71" s="1110">
        <v>21</v>
      </c>
      <c r="I71" s="1110">
        <v>0</v>
      </c>
      <c r="J71" s="1110">
        <v>21</v>
      </c>
      <c r="K71" s="1110">
        <v>15</v>
      </c>
      <c r="L71" s="1110">
        <v>0</v>
      </c>
      <c r="M71" s="1110">
        <v>15</v>
      </c>
      <c r="N71" s="1125">
        <f t="shared" si="43"/>
        <v>75</v>
      </c>
      <c r="O71" s="1126">
        <f t="shared" si="43"/>
        <v>3</v>
      </c>
      <c r="P71" s="1127">
        <f t="shared" si="44"/>
        <v>78</v>
      </c>
    </row>
    <row r="72" spans="1:16" ht="24.95" customHeight="1" x14ac:dyDescent="0.3">
      <c r="A72" s="2366" t="s">
        <v>148</v>
      </c>
      <c r="B72" s="2331">
        <v>48</v>
      </c>
      <c r="C72" s="2331">
        <v>6</v>
      </c>
      <c r="D72" s="2331">
        <v>54</v>
      </c>
      <c r="E72" s="2331">
        <v>39</v>
      </c>
      <c r="F72" s="2331">
        <v>0</v>
      </c>
      <c r="G72" s="2331">
        <v>39</v>
      </c>
      <c r="H72" s="2331">
        <v>35</v>
      </c>
      <c r="I72" s="2331">
        <v>2</v>
      </c>
      <c r="J72" s="2331">
        <v>37</v>
      </c>
      <c r="K72" s="2331">
        <v>33</v>
      </c>
      <c r="L72" s="2331">
        <v>5</v>
      </c>
      <c r="M72" s="2331">
        <v>38</v>
      </c>
      <c r="N72" s="1147">
        <f t="shared" si="43"/>
        <v>155</v>
      </c>
      <c r="O72" s="2378">
        <f t="shared" si="43"/>
        <v>13</v>
      </c>
      <c r="P72" s="2379">
        <f t="shared" si="44"/>
        <v>168</v>
      </c>
    </row>
    <row r="73" spans="1:16" ht="24.95" customHeight="1" thickBot="1" x14ac:dyDescent="0.35">
      <c r="A73" s="1118" t="s">
        <v>338</v>
      </c>
      <c r="B73" s="1119">
        <v>24</v>
      </c>
      <c r="C73" s="1119">
        <v>2</v>
      </c>
      <c r="D73" s="1119">
        <v>26</v>
      </c>
      <c r="E73" s="1119">
        <v>24</v>
      </c>
      <c r="F73" s="1119">
        <v>5</v>
      </c>
      <c r="G73" s="1119">
        <v>29</v>
      </c>
      <c r="H73" s="1119">
        <v>28</v>
      </c>
      <c r="I73" s="1119">
        <v>2</v>
      </c>
      <c r="J73" s="1119">
        <v>30</v>
      </c>
      <c r="K73" s="1119">
        <v>26</v>
      </c>
      <c r="L73" s="1119">
        <v>0</v>
      </c>
      <c r="M73" s="1119">
        <v>26</v>
      </c>
      <c r="N73" s="1120">
        <f t="shared" si="43"/>
        <v>102</v>
      </c>
      <c r="O73" s="1121">
        <f t="shared" si="43"/>
        <v>9</v>
      </c>
      <c r="P73" s="1122">
        <f t="shared" si="44"/>
        <v>111</v>
      </c>
    </row>
    <row r="74" spans="1:16" ht="24.95" customHeight="1" thickBot="1" x14ac:dyDescent="0.35">
      <c r="A74" s="2389" t="s">
        <v>149</v>
      </c>
      <c r="B74" s="2374">
        <f>SUM(B75:B81)</f>
        <v>116</v>
      </c>
      <c r="C74" s="2374">
        <f t="shared" ref="C74:P74" si="45">SUM(C75:C81)</f>
        <v>8</v>
      </c>
      <c r="D74" s="2374">
        <f t="shared" si="45"/>
        <v>124</v>
      </c>
      <c r="E74" s="2374">
        <f t="shared" si="45"/>
        <v>101</v>
      </c>
      <c r="F74" s="2374">
        <f t="shared" si="45"/>
        <v>1</v>
      </c>
      <c r="G74" s="2374">
        <f t="shared" si="45"/>
        <v>102</v>
      </c>
      <c r="H74" s="2374">
        <f t="shared" si="45"/>
        <v>109</v>
      </c>
      <c r="I74" s="2374">
        <f t="shared" si="45"/>
        <v>0</v>
      </c>
      <c r="J74" s="2374">
        <f t="shared" si="45"/>
        <v>109</v>
      </c>
      <c r="K74" s="2374">
        <f t="shared" si="45"/>
        <v>107</v>
      </c>
      <c r="L74" s="2374">
        <f t="shared" si="45"/>
        <v>3</v>
      </c>
      <c r="M74" s="2374">
        <f t="shared" si="45"/>
        <v>110</v>
      </c>
      <c r="N74" s="2390">
        <f t="shared" si="45"/>
        <v>433</v>
      </c>
      <c r="O74" s="2390">
        <f t="shared" si="45"/>
        <v>12</v>
      </c>
      <c r="P74" s="2391">
        <f t="shared" si="45"/>
        <v>445</v>
      </c>
    </row>
    <row r="75" spans="1:16" ht="24.95" customHeight="1" x14ac:dyDescent="0.3">
      <c r="A75" s="2369" t="s">
        <v>294</v>
      </c>
      <c r="B75" s="2338">
        <v>0</v>
      </c>
      <c r="C75" s="2339">
        <v>0</v>
      </c>
      <c r="D75" s="2340">
        <v>0</v>
      </c>
      <c r="E75" s="2338">
        <v>0</v>
      </c>
      <c r="F75" s="2339">
        <v>0</v>
      </c>
      <c r="G75" s="2340">
        <v>0</v>
      </c>
      <c r="H75" s="2338">
        <v>0</v>
      </c>
      <c r="I75" s="2339">
        <v>0</v>
      </c>
      <c r="J75" s="2340">
        <v>0</v>
      </c>
      <c r="K75" s="2338">
        <v>15</v>
      </c>
      <c r="L75" s="2339">
        <v>0</v>
      </c>
      <c r="M75" s="2341">
        <v>15</v>
      </c>
      <c r="N75" s="2392">
        <f>B75+E75+H75+K75</f>
        <v>15</v>
      </c>
      <c r="O75" s="2376">
        <f>C75+F75+I75+L75</f>
        <v>0</v>
      </c>
      <c r="P75" s="2377">
        <f>N75+O75</f>
        <v>15</v>
      </c>
    </row>
    <row r="76" spans="1:16" ht="24.95" customHeight="1" x14ac:dyDescent="0.3">
      <c r="A76" s="1114" t="s">
        <v>295</v>
      </c>
      <c r="B76" s="1110">
        <v>57</v>
      </c>
      <c r="C76" s="1148">
        <v>8</v>
      </c>
      <c r="D76" s="1149">
        <v>65</v>
      </c>
      <c r="E76" s="1110">
        <v>51</v>
      </c>
      <c r="F76" s="1148">
        <v>0</v>
      </c>
      <c r="G76" s="1149">
        <v>51</v>
      </c>
      <c r="H76" s="1110">
        <v>59</v>
      </c>
      <c r="I76" s="1148">
        <v>0</v>
      </c>
      <c r="J76" s="1149">
        <v>59</v>
      </c>
      <c r="K76" s="1110">
        <v>38</v>
      </c>
      <c r="L76" s="1148">
        <v>1</v>
      </c>
      <c r="M76" s="1150">
        <v>39</v>
      </c>
      <c r="N76" s="1151">
        <f t="shared" ref="N76:O89" si="46">B76+E76+H76+K76</f>
        <v>205</v>
      </c>
      <c r="O76" s="1112">
        <f t="shared" si="46"/>
        <v>9</v>
      </c>
      <c r="P76" s="1113">
        <f t="shared" ref="P76:P89" si="47">N76+O76</f>
        <v>214</v>
      </c>
    </row>
    <row r="77" spans="1:16" ht="24.95" customHeight="1" x14ac:dyDescent="0.3">
      <c r="A77" s="1114" t="s">
        <v>296</v>
      </c>
      <c r="B77" s="1110">
        <v>16</v>
      </c>
      <c r="C77" s="1148">
        <v>0</v>
      </c>
      <c r="D77" s="1149">
        <v>16</v>
      </c>
      <c r="E77" s="1110">
        <v>13</v>
      </c>
      <c r="F77" s="1148">
        <v>0</v>
      </c>
      <c r="G77" s="1149">
        <v>13</v>
      </c>
      <c r="H77" s="1110">
        <v>15</v>
      </c>
      <c r="I77" s="1148">
        <v>0</v>
      </c>
      <c r="J77" s="1149">
        <v>15</v>
      </c>
      <c r="K77" s="1110">
        <v>14</v>
      </c>
      <c r="L77" s="1148">
        <v>1</v>
      </c>
      <c r="M77" s="1150">
        <v>15</v>
      </c>
      <c r="N77" s="1151">
        <f t="shared" si="46"/>
        <v>58</v>
      </c>
      <c r="O77" s="1112">
        <f t="shared" si="46"/>
        <v>1</v>
      </c>
      <c r="P77" s="1113">
        <f t="shared" si="47"/>
        <v>59</v>
      </c>
    </row>
    <row r="78" spans="1:16" ht="24.95" customHeight="1" x14ac:dyDescent="0.3">
      <c r="A78" s="1114" t="s">
        <v>297</v>
      </c>
      <c r="B78" s="1110">
        <v>8</v>
      </c>
      <c r="C78" s="1148">
        <v>0</v>
      </c>
      <c r="D78" s="1149">
        <v>8</v>
      </c>
      <c r="E78" s="1110">
        <v>7</v>
      </c>
      <c r="F78" s="1148">
        <v>1</v>
      </c>
      <c r="G78" s="1149">
        <v>8</v>
      </c>
      <c r="H78" s="1110">
        <v>9</v>
      </c>
      <c r="I78" s="1148">
        <v>0</v>
      </c>
      <c r="J78" s="1149">
        <v>9</v>
      </c>
      <c r="K78" s="1110">
        <v>9</v>
      </c>
      <c r="L78" s="1148">
        <v>0</v>
      </c>
      <c r="M78" s="1150">
        <v>9</v>
      </c>
      <c r="N78" s="1151">
        <f t="shared" si="46"/>
        <v>33</v>
      </c>
      <c r="O78" s="1112">
        <f t="shared" si="46"/>
        <v>1</v>
      </c>
      <c r="P78" s="1113">
        <f t="shared" si="47"/>
        <v>34</v>
      </c>
    </row>
    <row r="79" spans="1:16" ht="24.95" customHeight="1" x14ac:dyDescent="0.3">
      <c r="A79" s="1114" t="s">
        <v>298</v>
      </c>
      <c r="B79" s="1110">
        <v>13</v>
      </c>
      <c r="C79" s="1148">
        <v>0</v>
      </c>
      <c r="D79" s="1149">
        <v>13</v>
      </c>
      <c r="E79" s="1110">
        <v>17</v>
      </c>
      <c r="F79" s="1148">
        <v>0</v>
      </c>
      <c r="G79" s="1149">
        <v>17</v>
      </c>
      <c r="H79" s="1110">
        <v>11</v>
      </c>
      <c r="I79" s="1148">
        <v>0</v>
      </c>
      <c r="J79" s="1149">
        <v>11</v>
      </c>
      <c r="K79" s="1110">
        <v>16</v>
      </c>
      <c r="L79" s="1148">
        <v>0</v>
      </c>
      <c r="M79" s="1150">
        <v>16</v>
      </c>
      <c r="N79" s="1151">
        <f t="shared" si="46"/>
        <v>57</v>
      </c>
      <c r="O79" s="1112">
        <f t="shared" si="46"/>
        <v>0</v>
      </c>
      <c r="P79" s="1113">
        <f t="shared" si="47"/>
        <v>57</v>
      </c>
    </row>
    <row r="80" spans="1:16" ht="24.95" customHeight="1" x14ac:dyDescent="0.3">
      <c r="A80" s="1114" t="s">
        <v>299</v>
      </c>
      <c r="B80" s="1110">
        <v>11</v>
      </c>
      <c r="C80" s="1148">
        <v>0</v>
      </c>
      <c r="D80" s="1149">
        <v>11</v>
      </c>
      <c r="E80" s="1110">
        <v>6</v>
      </c>
      <c r="F80" s="1148">
        <v>0</v>
      </c>
      <c r="G80" s="1149">
        <v>6</v>
      </c>
      <c r="H80" s="1110">
        <v>4</v>
      </c>
      <c r="I80" s="1148">
        <v>0</v>
      </c>
      <c r="J80" s="1149">
        <v>4</v>
      </c>
      <c r="K80" s="1110">
        <v>6</v>
      </c>
      <c r="L80" s="1148">
        <v>1</v>
      </c>
      <c r="M80" s="1150">
        <v>7</v>
      </c>
      <c r="N80" s="1151">
        <f t="shared" si="46"/>
        <v>27</v>
      </c>
      <c r="O80" s="1112">
        <f t="shared" si="46"/>
        <v>1</v>
      </c>
      <c r="P80" s="1113">
        <f t="shared" si="47"/>
        <v>28</v>
      </c>
    </row>
    <row r="81" spans="1:20" ht="24.95" customHeight="1" thickBot="1" x14ac:dyDescent="0.35">
      <c r="A81" s="1128" t="s">
        <v>300</v>
      </c>
      <c r="B81" s="1119">
        <v>11</v>
      </c>
      <c r="C81" s="1152">
        <v>0</v>
      </c>
      <c r="D81" s="1153">
        <v>11</v>
      </c>
      <c r="E81" s="1119">
        <v>7</v>
      </c>
      <c r="F81" s="1152">
        <v>0</v>
      </c>
      <c r="G81" s="1153">
        <v>7</v>
      </c>
      <c r="H81" s="1119">
        <v>11</v>
      </c>
      <c r="I81" s="1152">
        <v>0</v>
      </c>
      <c r="J81" s="1153">
        <v>11</v>
      </c>
      <c r="K81" s="1119">
        <v>9</v>
      </c>
      <c r="L81" s="1152">
        <v>0</v>
      </c>
      <c r="M81" s="1154">
        <v>9</v>
      </c>
      <c r="N81" s="1155">
        <f t="shared" si="46"/>
        <v>38</v>
      </c>
      <c r="O81" s="1121">
        <f t="shared" si="46"/>
        <v>0</v>
      </c>
      <c r="P81" s="1122">
        <f t="shared" si="47"/>
        <v>38</v>
      </c>
    </row>
    <row r="82" spans="1:20" ht="24.95" customHeight="1" x14ac:dyDescent="0.3">
      <c r="A82" s="2365" t="s">
        <v>150</v>
      </c>
      <c r="B82" s="2403">
        <v>49</v>
      </c>
      <c r="C82" s="2339">
        <v>6</v>
      </c>
      <c r="D82" s="2407">
        <v>55</v>
      </c>
      <c r="E82" s="2403">
        <v>39</v>
      </c>
      <c r="F82" s="2339">
        <v>4</v>
      </c>
      <c r="G82" s="2407">
        <v>43</v>
      </c>
      <c r="H82" s="2403">
        <v>30</v>
      </c>
      <c r="I82" s="2339">
        <v>2</v>
      </c>
      <c r="J82" s="2407">
        <v>32</v>
      </c>
      <c r="K82" s="2403">
        <v>32</v>
      </c>
      <c r="L82" s="2339">
        <v>3</v>
      </c>
      <c r="M82" s="2407">
        <v>35</v>
      </c>
      <c r="N82" s="2375">
        <f t="shared" si="46"/>
        <v>150</v>
      </c>
      <c r="O82" s="2376">
        <f t="shared" si="46"/>
        <v>15</v>
      </c>
      <c r="P82" s="2377">
        <f t="shared" si="47"/>
        <v>165</v>
      </c>
    </row>
    <row r="83" spans="1:20" ht="24.95" customHeight="1" x14ac:dyDescent="0.3">
      <c r="A83" s="2366" t="s">
        <v>151</v>
      </c>
      <c r="B83" s="2404">
        <v>25</v>
      </c>
      <c r="C83" s="1148">
        <v>3</v>
      </c>
      <c r="D83" s="1161">
        <v>28</v>
      </c>
      <c r="E83" s="2404">
        <v>31</v>
      </c>
      <c r="F83" s="1148">
        <v>2</v>
      </c>
      <c r="G83" s="1161">
        <v>33</v>
      </c>
      <c r="H83" s="2404">
        <v>30</v>
      </c>
      <c r="I83" s="1148">
        <v>0</v>
      </c>
      <c r="J83" s="1161">
        <v>30</v>
      </c>
      <c r="K83" s="2404">
        <v>28</v>
      </c>
      <c r="L83" s="1148">
        <v>2</v>
      </c>
      <c r="M83" s="1161">
        <v>30</v>
      </c>
      <c r="N83" s="1125">
        <f t="shared" si="46"/>
        <v>114</v>
      </c>
      <c r="O83" s="1126">
        <f t="shared" si="46"/>
        <v>7</v>
      </c>
      <c r="P83" s="1127">
        <f t="shared" si="47"/>
        <v>121</v>
      </c>
    </row>
    <row r="84" spans="1:20" ht="24.95" customHeight="1" x14ac:dyDescent="0.3">
      <c r="A84" s="2366" t="s">
        <v>257</v>
      </c>
      <c r="B84" s="2404">
        <v>20</v>
      </c>
      <c r="C84" s="1148">
        <v>0</v>
      </c>
      <c r="D84" s="1161">
        <v>20</v>
      </c>
      <c r="E84" s="2404">
        <v>15</v>
      </c>
      <c r="F84" s="1148">
        <v>2</v>
      </c>
      <c r="G84" s="1161">
        <v>17</v>
      </c>
      <c r="H84" s="2404">
        <v>10</v>
      </c>
      <c r="I84" s="1148">
        <v>1</v>
      </c>
      <c r="J84" s="1161">
        <v>11</v>
      </c>
      <c r="K84" s="2404">
        <v>12</v>
      </c>
      <c r="L84" s="1148">
        <v>0</v>
      </c>
      <c r="M84" s="1161">
        <v>12</v>
      </c>
      <c r="N84" s="1125">
        <f t="shared" si="46"/>
        <v>57</v>
      </c>
      <c r="O84" s="1126">
        <f t="shared" si="46"/>
        <v>3</v>
      </c>
      <c r="P84" s="1127">
        <f t="shared" si="47"/>
        <v>60</v>
      </c>
    </row>
    <row r="85" spans="1:20" ht="24.95" customHeight="1" x14ac:dyDescent="0.3">
      <c r="A85" s="2366" t="s">
        <v>258</v>
      </c>
      <c r="B85" s="2404">
        <v>17</v>
      </c>
      <c r="C85" s="1148">
        <v>0</v>
      </c>
      <c r="D85" s="1161">
        <v>17</v>
      </c>
      <c r="E85" s="2404">
        <v>13</v>
      </c>
      <c r="F85" s="1148">
        <v>0</v>
      </c>
      <c r="G85" s="1161">
        <v>13</v>
      </c>
      <c r="H85" s="2404">
        <v>15</v>
      </c>
      <c r="I85" s="1148">
        <v>0</v>
      </c>
      <c r="J85" s="1161">
        <v>15</v>
      </c>
      <c r="K85" s="2404">
        <v>17</v>
      </c>
      <c r="L85" s="1148">
        <v>2</v>
      </c>
      <c r="M85" s="1161">
        <v>19</v>
      </c>
      <c r="N85" s="1125">
        <f t="shared" si="46"/>
        <v>62</v>
      </c>
      <c r="O85" s="1126">
        <f t="shared" si="46"/>
        <v>2</v>
      </c>
      <c r="P85" s="1127">
        <f t="shared" si="47"/>
        <v>64</v>
      </c>
    </row>
    <row r="86" spans="1:20" ht="24.95" customHeight="1" x14ac:dyDescent="0.3">
      <c r="A86" s="2366" t="s">
        <v>152</v>
      </c>
      <c r="B86" s="2405">
        <v>18</v>
      </c>
      <c r="C86" s="1157">
        <v>0</v>
      </c>
      <c r="D86" s="2408">
        <v>18</v>
      </c>
      <c r="E86" s="2405">
        <v>15</v>
      </c>
      <c r="F86" s="1157">
        <v>9</v>
      </c>
      <c r="G86" s="2412">
        <v>24</v>
      </c>
      <c r="H86" s="2408">
        <v>28</v>
      </c>
      <c r="I86" s="1157">
        <v>3</v>
      </c>
      <c r="J86" s="2408">
        <v>31</v>
      </c>
      <c r="K86" s="2405">
        <v>20</v>
      </c>
      <c r="L86" s="1157">
        <v>6</v>
      </c>
      <c r="M86" s="2408">
        <v>26</v>
      </c>
      <c r="N86" s="1125">
        <f t="shared" si="46"/>
        <v>81</v>
      </c>
      <c r="O86" s="1126">
        <f t="shared" si="46"/>
        <v>18</v>
      </c>
      <c r="P86" s="1127">
        <f t="shared" si="47"/>
        <v>99</v>
      </c>
    </row>
    <row r="87" spans="1:20" ht="40.5" x14ac:dyDescent="0.3">
      <c r="A87" s="2366" t="s">
        <v>259</v>
      </c>
      <c r="B87" s="2405">
        <v>10</v>
      </c>
      <c r="C87" s="1157">
        <v>5</v>
      </c>
      <c r="D87" s="2408">
        <v>15</v>
      </c>
      <c r="E87" s="2405">
        <v>9</v>
      </c>
      <c r="F87" s="1157">
        <v>6</v>
      </c>
      <c r="G87" s="2412">
        <v>15</v>
      </c>
      <c r="H87" s="2408">
        <v>17</v>
      </c>
      <c r="I87" s="1157">
        <v>1</v>
      </c>
      <c r="J87" s="2408">
        <v>18</v>
      </c>
      <c r="K87" s="2405">
        <v>9</v>
      </c>
      <c r="L87" s="1157">
        <v>1</v>
      </c>
      <c r="M87" s="2408">
        <v>10</v>
      </c>
      <c r="N87" s="1125">
        <f t="shared" si="46"/>
        <v>45</v>
      </c>
      <c r="O87" s="1126">
        <f t="shared" si="46"/>
        <v>13</v>
      </c>
      <c r="P87" s="1127">
        <f t="shared" si="47"/>
        <v>58</v>
      </c>
    </row>
    <row r="88" spans="1:20" ht="25.5" customHeight="1" x14ac:dyDescent="0.3">
      <c r="A88" s="2366" t="s">
        <v>153</v>
      </c>
      <c r="B88" s="2404">
        <v>0</v>
      </c>
      <c r="C88" s="1148">
        <v>0</v>
      </c>
      <c r="D88" s="2409">
        <v>0</v>
      </c>
      <c r="E88" s="1110">
        <v>0</v>
      </c>
      <c r="F88" s="1148">
        <v>0</v>
      </c>
      <c r="G88" s="1150">
        <v>0</v>
      </c>
      <c r="H88" s="2409">
        <v>13</v>
      </c>
      <c r="I88" s="1148">
        <v>1</v>
      </c>
      <c r="J88" s="2409">
        <v>14</v>
      </c>
      <c r="K88" s="2404">
        <v>10</v>
      </c>
      <c r="L88" s="1148">
        <v>6</v>
      </c>
      <c r="M88" s="2409">
        <v>16</v>
      </c>
      <c r="N88" s="1125">
        <f t="shared" si="46"/>
        <v>23</v>
      </c>
      <c r="O88" s="1126">
        <f t="shared" si="46"/>
        <v>7</v>
      </c>
      <c r="P88" s="1127">
        <f t="shared" si="47"/>
        <v>30</v>
      </c>
    </row>
    <row r="89" spans="1:20" ht="24.95" customHeight="1" thickBot="1" x14ac:dyDescent="0.35">
      <c r="A89" s="1118" t="s">
        <v>154</v>
      </c>
      <c r="B89" s="2406">
        <v>19</v>
      </c>
      <c r="C89" s="2411">
        <v>1</v>
      </c>
      <c r="D89" s="2410">
        <v>20</v>
      </c>
      <c r="E89" s="2393">
        <v>16</v>
      </c>
      <c r="F89" s="2393">
        <v>0</v>
      </c>
      <c r="G89" s="2393">
        <v>16</v>
      </c>
      <c r="H89" s="2406">
        <v>13</v>
      </c>
      <c r="I89" s="2411">
        <v>0</v>
      </c>
      <c r="J89" s="2410">
        <v>13</v>
      </c>
      <c r="K89" s="2406">
        <v>17</v>
      </c>
      <c r="L89" s="2411">
        <v>1</v>
      </c>
      <c r="M89" s="2410">
        <v>18</v>
      </c>
      <c r="N89" s="1169">
        <f t="shared" si="46"/>
        <v>65</v>
      </c>
      <c r="O89" s="1170">
        <f t="shared" si="46"/>
        <v>2</v>
      </c>
      <c r="P89" s="1171">
        <f t="shared" si="47"/>
        <v>67</v>
      </c>
    </row>
    <row r="90" spans="1:20" ht="24.95" customHeight="1" thickBot="1" x14ac:dyDescent="0.35">
      <c r="A90" s="2394" t="s">
        <v>8</v>
      </c>
      <c r="B90" s="2395">
        <f>B50+B51+B52+B53+B54+B55+B56+B57+B58+B59+B60+B61+B68+B69+B70+B71+B72+B73+B74+B82+B83+B84+B85+B86+B87+B88+B89</f>
        <v>832</v>
      </c>
      <c r="C90" s="2395">
        <f t="shared" ref="C90:P90" si="48">C50+C51+C52+C53+C54+C55+C56+C57+C58+C59+C60+C61+C68+C69+C70+C71+C72+C73+C74+C82+C83+C84+C85+C86+C87+C88+C89</f>
        <v>167</v>
      </c>
      <c r="D90" s="2395">
        <f t="shared" si="48"/>
        <v>999</v>
      </c>
      <c r="E90" s="2395">
        <f t="shared" si="48"/>
        <v>735</v>
      </c>
      <c r="F90" s="2395">
        <f t="shared" si="48"/>
        <v>177</v>
      </c>
      <c r="G90" s="2395">
        <f t="shared" si="48"/>
        <v>912</v>
      </c>
      <c r="H90" s="2395">
        <f t="shared" si="48"/>
        <v>830</v>
      </c>
      <c r="I90" s="2395">
        <f t="shared" si="48"/>
        <v>199</v>
      </c>
      <c r="J90" s="2395">
        <f t="shared" si="48"/>
        <v>1029</v>
      </c>
      <c r="K90" s="2395">
        <f t="shared" si="48"/>
        <v>782</v>
      </c>
      <c r="L90" s="2395">
        <f t="shared" si="48"/>
        <v>134</v>
      </c>
      <c r="M90" s="2395">
        <f t="shared" si="48"/>
        <v>916</v>
      </c>
      <c r="N90" s="2395">
        <f t="shared" si="48"/>
        <v>3179</v>
      </c>
      <c r="O90" s="2395">
        <f t="shared" si="48"/>
        <v>677</v>
      </c>
      <c r="P90" s="2395">
        <f t="shared" si="48"/>
        <v>3856</v>
      </c>
    </row>
    <row r="91" spans="1:20" ht="33" customHeight="1" thickBot="1" x14ac:dyDescent="0.35">
      <c r="A91" s="2343" t="s">
        <v>25</v>
      </c>
      <c r="B91" s="2344"/>
      <c r="C91" s="2345"/>
      <c r="D91" s="2346"/>
      <c r="E91" s="1162"/>
      <c r="F91" s="2345"/>
      <c r="G91" s="2347"/>
      <c r="H91" s="2344"/>
      <c r="I91" s="2345"/>
      <c r="J91" s="2347"/>
      <c r="K91" s="2344"/>
      <c r="L91" s="2345"/>
      <c r="M91" s="2347"/>
      <c r="N91" s="2386"/>
      <c r="O91" s="2383"/>
      <c r="P91" s="2387"/>
    </row>
    <row r="92" spans="1:20" ht="24" customHeight="1" x14ac:dyDescent="0.3">
      <c r="A92" s="2388" t="s">
        <v>252</v>
      </c>
      <c r="B92" s="2348">
        <v>1</v>
      </c>
      <c r="C92" s="2349">
        <v>0</v>
      </c>
      <c r="D92" s="2350">
        <v>1</v>
      </c>
      <c r="E92" s="2348">
        <v>0</v>
      </c>
      <c r="F92" s="2349">
        <v>0</v>
      </c>
      <c r="G92" s="2351">
        <v>0</v>
      </c>
      <c r="H92" s="2352">
        <v>2</v>
      </c>
      <c r="I92" s="2349">
        <v>0</v>
      </c>
      <c r="J92" s="2350">
        <v>2</v>
      </c>
      <c r="K92" s="2348">
        <v>0</v>
      </c>
      <c r="L92" s="2349">
        <v>0</v>
      </c>
      <c r="M92" s="2351">
        <v>0</v>
      </c>
      <c r="N92" s="1163">
        <f>B92+E92+H92+K92</f>
        <v>3</v>
      </c>
      <c r="O92" s="1126">
        <f>C92+F92+I92+L92</f>
        <v>0</v>
      </c>
      <c r="P92" s="1127">
        <f>N92+O92</f>
        <v>3</v>
      </c>
    </row>
    <row r="93" spans="1:20" ht="24" customHeight="1" x14ac:dyDescent="0.3">
      <c r="A93" s="2366" t="s">
        <v>140</v>
      </c>
      <c r="B93" s="1156">
        <v>1</v>
      </c>
      <c r="C93" s="1157">
        <v>0</v>
      </c>
      <c r="D93" s="1158">
        <v>1</v>
      </c>
      <c r="E93" s="1156">
        <v>0</v>
      </c>
      <c r="F93" s="1157">
        <v>0</v>
      </c>
      <c r="G93" s="1159">
        <v>0</v>
      </c>
      <c r="H93" s="1160">
        <v>0</v>
      </c>
      <c r="I93" s="1157">
        <v>0</v>
      </c>
      <c r="J93" s="1158">
        <v>0</v>
      </c>
      <c r="K93" s="1156">
        <v>0</v>
      </c>
      <c r="L93" s="1157">
        <v>0</v>
      </c>
      <c r="M93" s="1159">
        <v>0</v>
      </c>
      <c r="N93" s="1163">
        <f t="shared" ref="N93:O108" si="49">B93+E93+H93+K93</f>
        <v>1</v>
      </c>
      <c r="O93" s="1126">
        <f t="shared" si="49"/>
        <v>0</v>
      </c>
      <c r="P93" s="1127">
        <f t="shared" ref="P93:P115" si="50">N93+O93</f>
        <v>1</v>
      </c>
    </row>
    <row r="94" spans="1:20" ht="24" customHeight="1" x14ac:dyDescent="0.3">
      <c r="A94" s="2366" t="s">
        <v>253</v>
      </c>
      <c r="B94" s="1156">
        <v>0</v>
      </c>
      <c r="C94" s="1157">
        <v>0</v>
      </c>
      <c r="D94" s="1158">
        <v>0</v>
      </c>
      <c r="E94" s="1156">
        <v>0</v>
      </c>
      <c r="F94" s="1157">
        <v>0</v>
      </c>
      <c r="G94" s="1159">
        <v>0</v>
      </c>
      <c r="H94" s="1160">
        <v>1</v>
      </c>
      <c r="I94" s="1157">
        <v>0</v>
      </c>
      <c r="J94" s="1158">
        <v>1</v>
      </c>
      <c r="K94" s="1156">
        <v>2</v>
      </c>
      <c r="L94" s="1157">
        <v>0</v>
      </c>
      <c r="M94" s="1159">
        <v>2</v>
      </c>
      <c r="N94" s="1163">
        <f t="shared" si="49"/>
        <v>3</v>
      </c>
      <c r="O94" s="1126">
        <f t="shared" si="49"/>
        <v>0</v>
      </c>
      <c r="P94" s="1127">
        <f t="shared" si="50"/>
        <v>3</v>
      </c>
    </row>
    <row r="95" spans="1:20" ht="24" customHeight="1" x14ac:dyDescent="0.3">
      <c r="A95" s="2366" t="s">
        <v>254</v>
      </c>
      <c r="B95" s="1156">
        <v>0</v>
      </c>
      <c r="C95" s="1157">
        <v>0</v>
      </c>
      <c r="D95" s="1158">
        <v>0</v>
      </c>
      <c r="E95" s="1156">
        <v>1</v>
      </c>
      <c r="F95" s="1157">
        <v>0</v>
      </c>
      <c r="G95" s="1159">
        <v>1</v>
      </c>
      <c r="H95" s="1160">
        <v>0</v>
      </c>
      <c r="I95" s="1157">
        <v>0</v>
      </c>
      <c r="J95" s="1158">
        <v>0</v>
      </c>
      <c r="K95" s="1156">
        <v>1</v>
      </c>
      <c r="L95" s="1157">
        <v>0</v>
      </c>
      <c r="M95" s="1159">
        <v>1</v>
      </c>
      <c r="N95" s="1163">
        <f t="shared" si="49"/>
        <v>2</v>
      </c>
      <c r="O95" s="1126">
        <f t="shared" si="49"/>
        <v>0</v>
      </c>
      <c r="P95" s="1127">
        <f t="shared" si="50"/>
        <v>2</v>
      </c>
      <c r="Q95" s="1164"/>
      <c r="R95" s="1164"/>
      <c r="S95" s="1164"/>
      <c r="T95" s="1164"/>
    </row>
    <row r="96" spans="1:20" ht="24" customHeight="1" x14ac:dyDescent="0.3">
      <c r="A96" s="1109" t="s">
        <v>141</v>
      </c>
      <c r="B96" s="1156">
        <v>0</v>
      </c>
      <c r="C96" s="1157">
        <v>0</v>
      </c>
      <c r="D96" s="1158">
        <v>0</v>
      </c>
      <c r="E96" s="1156">
        <v>0</v>
      </c>
      <c r="F96" s="1157">
        <v>0</v>
      </c>
      <c r="G96" s="1159">
        <v>0</v>
      </c>
      <c r="H96" s="1160">
        <v>0</v>
      </c>
      <c r="I96" s="1157">
        <v>0</v>
      </c>
      <c r="J96" s="1158">
        <v>0</v>
      </c>
      <c r="K96" s="1156">
        <v>1</v>
      </c>
      <c r="L96" s="1157">
        <v>0</v>
      </c>
      <c r="M96" s="1159">
        <v>1</v>
      </c>
      <c r="N96" s="1163">
        <f t="shared" si="49"/>
        <v>1</v>
      </c>
      <c r="O96" s="1126">
        <f t="shared" si="49"/>
        <v>0</v>
      </c>
      <c r="P96" s="1127">
        <f t="shared" si="50"/>
        <v>1</v>
      </c>
    </row>
    <row r="97" spans="1:16" ht="24" customHeight="1" x14ac:dyDescent="0.3">
      <c r="A97" s="2366" t="s">
        <v>255</v>
      </c>
      <c r="B97" s="1156">
        <v>0</v>
      </c>
      <c r="C97" s="1157">
        <v>0</v>
      </c>
      <c r="D97" s="1158">
        <v>0</v>
      </c>
      <c r="E97" s="1156">
        <v>0</v>
      </c>
      <c r="F97" s="1157">
        <v>0</v>
      </c>
      <c r="G97" s="1159">
        <v>0</v>
      </c>
      <c r="H97" s="1160">
        <v>0</v>
      </c>
      <c r="I97" s="1157">
        <v>0</v>
      </c>
      <c r="J97" s="1158">
        <v>0</v>
      </c>
      <c r="K97" s="1156">
        <v>3</v>
      </c>
      <c r="L97" s="1157">
        <v>0</v>
      </c>
      <c r="M97" s="1159">
        <v>3</v>
      </c>
      <c r="N97" s="1163">
        <f t="shared" si="49"/>
        <v>3</v>
      </c>
      <c r="O97" s="1126">
        <f t="shared" si="49"/>
        <v>0</v>
      </c>
      <c r="P97" s="1127">
        <f t="shared" si="50"/>
        <v>3</v>
      </c>
    </row>
    <row r="98" spans="1:16" ht="24" customHeight="1" x14ac:dyDescent="0.3">
      <c r="A98" s="2366" t="s">
        <v>142</v>
      </c>
      <c r="B98" s="1156">
        <v>1</v>
      </c>
      <c r="C98" s="1157">
        <v>0</v>
      </c>
      <c r="D98" s="1158">
        <v>1</v>
      </c>
      <c r="E98" s="1156">
        <v>3</v>
      </c>
      <c r="F98" s="1157">
        <v>0</v>
      </c>
      <c r="G98" s="1159">
        <v>3</v>
      </c>
      <c r="H98" s="1160">
        <v>1</v>
      </c>
      <c r="I98" s="1157">
        <v>0</v>
      </c>
      <c r="J98" s="1158">
        <v>1</v>
      </c>
      <c r="K98" s="1156">
        <v>1</v>
      </c>
      <c r="L98" s="1157">
        <v>0</v>
      </c>
      <c r="M98" s="1159">
        <v>1</v>
      </c>
      <c r="N98" s="1163">
        <f t="shared" si="49"/>
        <v>6</v>
      </c>
      <c r="O98" s="1126">
        <f t="shared" si="49"/>
        <v>0</v>
      </c>
      <c r="P98" s="1127">
        <f t="shared" si="50"/>
        <v>6</v>
      </c>
    </row>
    <row r="99" spans="1:16" ht="26.25" customHeight="1" x14ac:dyDescent="0.3">
      <c r="A99" s="2366" t="s">
        <v>172</v>
      </c>
      <c r="B99" s="1156">
        <v>0</v>
      </c>
      <c r="C99" s="1157">
        <v>0</v>
      </c>
      <c r="D99" s="1158">
        <v>0</v>
      </c>
      <c r="E99" s="1156">
        <v>0</v>
      </c>
      <c r="F99" s="1157">
        <v>0</v>
      </c>
      <c r="G99" s="1159">
        <v>0</v>
      </c>
      <c r="H99" s="1160">
        <v>0</v>
      </c>
      <c r="I99" s="1157">
        <v>0</v>
      </c>
      <c r="J99" s="1158">
        <v>0</v>
      </c>
      <c r="K99" s="1156">
        <v>0</v>
      </c>
      <c r="L99" s="1157">
        <v>0</v>
      </c>
      <c r="M99" s="1159">
        <v>0</v>
      </c>
      <c r="N99" s="1163">
        <f t="shared" si="49"/>
        <v>0</v>
      </c>
      <c r="O99" s="1126">
        <f t="shared" si="49"/>
        <v>0</v>
      </c>
      <c r="P99" s="1127">
        <f t="shared" si="50"/>
        <v>0</v>
      </c>
    </row>
    <row r="100" spans="1:16" ht="29.25" customHeight="1" x14ac:dyDescent="0.3">
      <c r="A100" s="2366" t="s">
        <v>173</v>
      </c>
      <c r="B100" s="1156">
        <v>0</v>
      </c>
      <c r="C100" s="1157">
        <v>0</v>
      </c>
      <c r="D100" s="1158">
        <v>0</v>
      </c>
      <c r="E100" s="1156">
        <v>0</v>
      </c>
      <c r="F100" s="1157">
        <v>0</v>
      </c>
      <c r="G100" s="1159">
        <v>0</v>
      </c>
      <c r="H100" s="1160">
        <v>0</v>
      </c>
      <c r="I100" s="1157">
        <v>0</v>
      </c>
      <c r="J100" s="1158">
        <v>0</v>
      </c>
      <c r="K100" s="1156">
        <v>0</v>
      </c>
      <c r="L100" s="1157">
        <v>0</v>
      </c>
      <c r="M100" s="1159">
        <v>0</v>
      </c>
      <c r="N100" s="1163">
        <f t="shared" si="49"/>
        <v>0</v>
      </c>
      <c r="O100" s="1126">
        <f t="shared" si="49"/>
        <v>0</v>
      </c>
      <c r="P100" s="1127">
        <f t="shared" si="50"/>
        <v>0</v>
      </c>
    </row>
    <row r="101" spans="1:16" ht="24" customHeight="1" x14ac:dyDescent="0.3">
      <c r="A101" s="2366" t="s">
        <v>143</v>
      </c>
      <c r="B101" s="1156">
        <v>3</v>
      </c>
      <c r="C101" s="1157">
        <v>0</v>
      </c>
      <c r="D101" s="1158">
        <v>3</v>
      </c>
      <c r="E101" s="1156">
        <v>1</v>
      </c>
      <c r="F101" s="1157">
        <v>0</v>
      </c>
      <c r="G101" s="1159">
        <v>1</v>
      </c>
      <c r="H101" s="1160">
        <v>0</v>
      </c>
      <c r="I101" s="1157">
        <v>0</v>
      </c>
      <c r="J101" s="1158">
        <v>0</v>
      </c>
      <c r="K101" s="1156">
        <v>1</v>
      </c>
      <c r="L101" s="1157">
        <v>0</v>
      </c>
      <c r="M101" s="1159">
        <v>1</v>
      </c>
      <c r="N101" s="1163">
        <f t="shared" si="49"/>
        <v>5</v>
      </c>
      <c r="O101" s="1126">
        <f t="shared" si="49"/>
        <v>0</v>
      </c>
      <c r="P101" s="1127">
        <f t="shared" si="50"/>
        <v>5</v>
      </c>
    </row>
    <row r="102" spans="1:16" ht="24" customHeight="1" thickBot="1" x14ac:dyDescent="0.35">
      <c r="A102" s="2366" t="s">
        <v>144</v>
      </c>
      <c r="B102" s="2353">
        <v>1</v>
      </c>
      <c r="C102" s="2354">
        <v>0</v>
      </c>
      <c r="D102" s="2355">
        <v>1</v>
      </c>
      <c r="E102" s="2353">
        <v>1</v>
      </c>
      <c r="F102" s="2354">
        <v>1</v>
      </c>
      <c r="G102" s="2356">
        <v>2</v>
      </c>
      <c r="H102" s="2357">
        <v>1</v>
      </c>
      <c r="I102" s="2354">
        <v>0</v>
      </c>
      <c r="J102" s="2355">
        <v>1</v>
      </c>
      <c r="K102" s="2353">
        <v>3</v>
      </c>
      <c r="L102" s="2354">
        <v>0</v>
      </c>
      <c r="M102" s="2356">
        <v>3</v>
      </c>
      <c r="N102" s="1163">
        <f t="shared" si="49"/>
        <v>6</v>
      </c>
      <c r="O102" s="1126">
        <f t="shared" si="49"/>
        <v>1</v>
      </c>
      <c r="P102" s="1127">
        <f t="shared" si="50"/>
        <v>7</v>
      </c>
    </row>
    <row r="103" spans="1:16" ht="24" customHeight="1" thickBot="1" x14ac:dyDescent="0.35">
      <c r="A103" s="2373" t="s">
        <v>145</v>
      </c>
      <c r="B103" s="2396">
        <f>SUM(B104:B109)</f>
        <v>0</v>
      </c>
      <c r="C103" s="2396">
        <f t="shared" ref="C103:M103" si="51">SUM(C104:C109)</f>
        <v>2</v>
      </c>
      <c r="D103" s="2396">
        <f t="shared" si="51"/>
        <v>2</v>
      </c>
      <c r="E103" s="2396">
        <f t="shared" si="51"/>
        <v>2</v>
      </c>
      <c r="F103" s="2396">
        <f t="shared" si="51"/>
        <v>3</v>
      </c>
      <c r="G103" s="2396">
        <f t="shared" si="51"/>
        <v>5</v>
      </c>
      <c r="H103" s="2396">
        <f t="shared" si="51"/>
        <v>1</v>
      </c>
      <c r="I103" s="2396">
        <f t="shared" si="51"/>
        <v>2</v>
      </c>
      <c r="J103" s="2396">
        <f t="shared" si="51"/>
        <v>3</v>
      </c>
      <c r="K103" s="2396">
        <f t="shared" si="51"/>
        <v>1</v>
      </c>
      <c r="L103" s="2396">
        <f t="shared" si="51"/>
        <v>1</v>
      </c>
      <c r="M103" s="2396">
        <f t="shared" si="51"/>
        <v>2</v>
      </c>
      <c r="N103" s="1163">
        <f t="shared" si="49"/>
        <v>4</v>
      </c>
      <c r="O103" s="1126">
        <f t="shared" si="49"/>
        <v>8</v>
      </c>
      <c r="P103" s="1127">
        <f t="shared" si="50"/>
        <v>12</v>
      </c>
    </row>
    <row r="104" spans="1:16" ht="24" customHeight="1" x14ac:dyDescent="0.3">
      <c r="A104" s="2369" t="s">
        <v>290</v>
      </c>
      <c r="B104" s="2332">
        <v>0</v>
      </c>
      <c r="C104" s="2333">
        <v>0</v>
      </c>
      <c r="D104" s="2336">
        <v>0</v>
      </c>
      <c r="E104" s="2332">
        <v>0</v>
      </c>
      <c r="F104" s="2333">
        <v>0</v>
      </c>
      <c r="G104" s="2334">
        <v>0</v>
      </c>
      <c r="H104" s="2335">
        <v>0</v>
      </c>
      <c r="I104" s="2333">
        <v>0</v>
      </c>
      <c r="J104" s="2336">
        <v>0</v>
      </c>
      <c r="K104" s="2332">
        <v>0</v>
      </c>
      <c r="L104" s="2333">
        <v>0</v>
      </c>
      <c r="M104" s="2358">
        <v>0</v>
      </c>
      <c r="N104" s="2375">
        <f t="shared" si="49"/>
        <v>0</v>
      </c>
      <c r="O104" s="2376">
        <f t="shared" si="49"/>
        <v>0</v>
      </c>
      <c r="P104" s="2372">
        <f t="shared" si="50"/>
        <v>0</v>
      </c>
    </row>
    <row r="105" spans="1:16" ht="24" customHeight="1" x14ac:dyDescent="0.3">
      <c r="A105" s="1114" t="s">
        <v>291</v>
      </c>
      <c r="B105" s="1132">
        <v>0</v>
      </c>
      <c r="C105" s="1133">
        <v>0</v>
      </c>
      <c r="D105" s="1136">
        <v>0</v>
      </c>
      <c r="E105" s="1132">
        <v>0</v>
      </c>
      <c r="F105" s="1133">
        <v>2</v>
      </c>
      <c r="G105" s="1134">
        <v>2</v>
      </c>
      <c r="H105" s="1135">
        <v>0</v>
      </c>
      <c r="I105" s="1133">
        <v>0</v>
      </c>
      <c r="J105" s="1136">
        <v>0</v>
      </c>
      <c r="K105" s="1132">
        <v>0</v>
      </c>
      <c r="L105" s="1133">
        <v>0</v>
      </c>
      <c r="M105" s="1136">
        <v>0</v>
      </c>
      <c r="N105" s="1111">
        <f t="shared" si="49"/>
        <v>0</v>
      </c>
      <c r="O105" s="1112">
        <f t="shared" si="49"/>
        <v>2</v>
      </c>
      <c r="P105" s="1117">
        <f t="shared" si="50"/>
        <v>2</v>
      </c>
    </row>
    <row r="106" spans="1:16" ht="24" customHeight="1" x14ac:dyDescent="0.3">
      <c r="A106" s="1114" t="s">
        <v>292</v>
      </c>
      <c r="B106" s="1132">
        <v>0</v>
      </c>
      <c r="C106" s="1133">
        <v>2</v>
      </c>
      <c r="D106" s="1136">
        <v>2</v>
      </c>
      <c r="E106" s="1132">
        <v>2</v>
      </c>
      <c r="F106" s="1133">
        <v>1</v>
      </c>
      <c r="G106" s="1134">
        <v>3</v>
      </c>
      <c r="H106" s="1135">
        <v>1</v>
      </c>
      <c r="I106" s="1133">
        <v>2</v>
      </c>
      <c r="J106" s="1136">
        <v>3</v>
      </c>
      <c r="K106" s="1132">
        <v>1</v>
      </c>
      <c r="L106" s="1133">
        <v>1</v>
      </c>
      <c r="M106" s="1136">
        <v>2</v>
      </c>
      <c r="N106" s="1111">
        <f t="shared" si="49"/>
        <v>4</v>
      </c>
      <c r="O106" s="1112">
        <f t="shared" si="49"/>
        <v>6</v>
      </c>
      <c r="P106" s="1117">
        <f t="shared" si="50"/>
        <v>10</v>
      </c>
    </row>
    <row r="107" spans="1:16" ht="24" customHeight="1" x14ac:dyDescent="0.3">
      <c r="A107" s="1114" t="s">
        <v>319</v>
      </c>
      <c r="B107" s="1132">
        <v>0</v>
      </c>
      <c r="C107" s="1133">
        <v>0</v>
      </c>
      <c r="D107" s="1136">
        <v>0</v>
      </c>
      <c r="E107" s="1132">
        <v>0</v>
      </c>
      <c r="F107" s="1133">
        <v>0</v>
      </c>
      <c r="G107" s="1134">
        <v>0</v>
      </c>
      <c r="H107" s="1135">
        <v>0</v>
      </c>
      <c r="I107" s="1133">
        <v>0</v>
      </c>
      <c r="J107" s="1136">
        <v>0</v>
      </c>
      <c r="K107" s="1132">
        <v>0</v>
      </c>
      <c r="L107" s="1133">
        <v>0</v>
      </c>
      <c r="M107" s="1136">
        <v>0</v>
      </c>
      <c r="N107" s="1111">
        <f t="shared" si="49"/>
        <v>0</v>
      </c>
      <c r="O107" s="1112">
        <f t="shared" si="49"/>
        <v>0</v>
      </c>
      <c r="P107" s="1117">
        <f t="shared" si="50"/>
        <v>0</v>
      </c>
    </row>
    <row r="108" spans="1:16" ht="40.5" x14ac:dyDescent="0.3">
      <c r="A108" s="1114" t="s">
        <v>320</v>
      </c>
      <c r="B108" s="1132">
        <v>0</v>
      </c>
      <c r="C108" s="1133">
        <v>0</v>
      </c>
      <c r="D108" s="1136">
        <v>0</v>
      </c>
      <c r="E108" s="1132">
        <v>0</v>
      </c>
      <c r="F108" s="1133">
        <v>0</v>
      </c>
      <c r="G108" s="1134">
        <v>0</v>
      </c>
      <c r="H108" s="1135">
        <v>0</v>
      </c>
      <c r="I108" s="1133">
        <v>0</v>
      </c>
      <c r="J108" s="1136">
        <v>0</v>
      </c>
      <c r="K108" s="1132">
        <v>0</v>
      </c>
      <c r="L108" s="1133">
        <v>0</v>
      </c>
      <c r="M108" s="1136">
        <v>0</v>
      </c>
      <c r="N108" s="1111">
        <f t="shared" si="49"/>
        <v>0</v>
      </c>
      <c r="O108" s="1112">
        <f t="shared" si="49"/>
        <v>0</v>
      </c>
      <c r="P108" s="1117">
        <f t="shared" si="50"/>
        <v>0</v>
      </c>
    </row>
    <row r="109" spans="1:16" ht="24" customHeight="1" thickBot="1" x14ac:dyDescent="0.35">
      <c r="A109" s="1128" t="s">
        <v>293</v>
      </c>
      <c r="B109" s="1138">
        <v>0</v>
      </c>
      <c r="C109" s="1139">
        <v>0</v>
      </c>
      <c r="D109" s="1142">
        <v>0</v>
      </c>
      <c r="E109" s="1138">
        <v>0</v>
      </c>
      <c r="F109" s="1139">
        <v>0</v>
      </c>
      <c r="G109" s="1140">
        <v>0</v>
      </c>
      <c r="H109" s="1141">
        <v>0</v>
      </c>
      <c r="I109" s="1139">
        <v>0</v>
      </c>
      <c r="J109" s="1142">
        <v>0</v>
      </c>
      <c r="K109" s="1138">
        <v>0</v>
      </c>
      <c r="L109" s="1139">
        <v>0</v>
      </c>
      <c r="M109" s="1142">
        <v>0</v>
      </c>
      <c r="N109" s="1120">
        <f t="shared" ref="N109:O115" si="52">B109+E109+H109+K109</f>
        <v>0</v>
      </c>
      <c r="O109" s="1121">
        <f t="shared" si="52"/>
        <v>0</v>
      </c>
      <c r="P109" s="1145">
        <f t="shared" si="50"/>
        <v>0</v>
      </c>
    </row>
    <row r="110" spans="1:16" ht="24" customHeight="1" x14ac:dyDescent="0.3">
      <c r="A110" s="2366" t="s">
        <v>146</v>
      </c>
      <c r="B110" s="1165">
        <v>0</v>
      </c>
      <c r="C110" s="1166">
        <v>0</v>
      </c>
      <c r="D110" s="1167">
        <v>0</v>
      </c>
      <c r="E110" s="1165">
        <v>2</v>
      </c>
      <c r="F110" s="1166">
        <v>0</v>
      </c>
      <c r="G110" s="1184">
        <v>2</v>
      </c>
      <c r="H110" s="1168">
        <v>1</v>
      </c>
      <c r="I110" s="1166">
        <v>0</v>
      </c>
      <c r="J110" s="1167">
        <v>1</v>
      </c>
      <c r="K110" s="1165">
        <v>1</v>
      </c>
      <c r="L110" s="1166">
        <v>1</v>
      </c>
      <c r="M110" s="1167">
        <v>2</v>
      </c>
      <c r="N110" s="2375">
        <f t="shared" si="52"/>
        <v>4</v>
      </c>
      <c r="O110" s="2376">
        <f t="shared" si="52"/>
        <v>1</v>
      </c>
      <c r="P110" s="2377">
        <f t="shared" si="50"/>
        <v>5</v>
      </c>
    </row>
    <row r="111" spans="1:16" ht="24" customHeight="1" x14ac:dyDescent="0.3">
      <c r="A111" s="2366" t="s">
        <v>256</v>
      </c>
      <c r="B111" s="1156">
        <v>0</v>
      </c>
      <c r="C111" s="1157">
        <v>1</v>
      </c>
      <c r="D111" s="1158">
        <v>1</v>
      </c>
      <c r="E111" s="1156">
        <v>0</v>
      </c>
      <c r="F111" s="1157">
        <v>0</v>
      </c>
      <c r="G111" s="1159">
        <v>0</v>
      </c>
      <c r="H111" s="1160">
        <v>0</v>
      </c>
      <c r="I111" s="1157">
        <v>1</v>
      </c>
      <c r="J111" s="1158">
        <v>1</v>
      </c>
      <c r="K111" s="1156">
        <v>1</v>
      </c>
      <c r="L111" s="1157">
        <v>0</v>
      </c>
      <c r="M111" s="1158">
        <v>1</v>
      </c>
      <c r="N111" s="1125">
        <f t="shared" si="52"/>
        <v>1</v>
      </c>
      <c r="O111" s="1126">
        <f t="shared" si="52"/>
        <v>2</v>
      </c>
      <c r="P111" s="1127">
        <f t="shared" si="50"/>
        <v>3</v>
      </c>
    </row>
    <row r="112" spans="1:16" ht="24" customHeight="1" x14ac:dyDescent="0.3">
      <c r="A112" s="2366" t="s">
        <v>147</v>
      </c>
      <c r="B112" s="1156">
        <v>0</v>
      </c>
      <c r="C112" s="1157">
        <v>0</v>
      </c>
      <c r="D112" s="1158">
        <v>0</v>
      </c>
      <c r="E112" s="1156">
        <v>0</v>
      </c>
      <c r="F112" s="1157">
        <v>2</v>
      </c>
      <c r="G112" s="1159">
        <v>2</v>
      </c>
      <c r="H112" s="1160">
        <v>0</v>
      </c>
      <c r="I112" s="1157">
        <v>1</v>
      </c>
      <c r="J112" s="1158">
        <v>1</v>
      </c>
      <c r="K112" s="1156">
        <v>0</v>
      </c>
      <c r="L112" s="1157">
        <v>0</v>
      </c>
      <c r="M112" s="1158">
        <v>0</v>
      </c>
      <c r="N112" s="1125">
        <f t="shared" si="52"/>
        <v>0</v>
      </c>
      <c r="O112" s="1126">
        <f t="shared" si="52"/>
        <v>3</v>
      </c>
      <c r="P112" s="1127">
        <f t="shared" si="50"/>
        <v>3</v>
      </c>
    </row>
    <row r="113" spans="1:16" ht="24" customHeight="1" x14ac:dyDescent="0.3">
      <c r="A113" s="2366" t="s">
        <v>174</v>
      </c>
      <c r="B113" s="1156">
        <v>0</v>
      </c>
      <c r="C113" s="1157">
        <v>0</v>
      </c>
      <c r="D113" s="1158">
        <v>0</v>
      </c>
      <c r="E113" s="1156">
        <v>0</v>
      </c>
      <c r="F113" s="1157">
        <v>0</v>
      </c>
      <c r="G113" s="1159">
        <v>0</v>
      </c>
      <c r="H113" s="1160">
        <v>0</v>
      </c>
      <c r="I113" s="1157">
        <v>0</v>
      </c>
      <c r="J113" s="1158">
        <v>0</v>
      </c>
      <c r="K113" s="1156">
        <v>0</v>
      </c>
      <c r="L113" s="1157">
        <v>0</v>
      </c>
      <c r="M113" s="1158">
        <v>0</v>
      </c>
      <c r="N113" s="1125">
        <f t="shared" si="52"/>
        <v>0</v>
      </c>
      <c r="O113" s="1126">
        <f t="shared" si="52"/>
        <v>0</v>
      </c>
      <c r="P113" s="1127">
        <f t="shared" si="50"/>
        <v>0</v>
      </c>
    </row>
    <row r="114" spans="1:16" ht="24" customHeight="1" thickBot="1" x14ac:dyDescent="0.35">
      <c r="A114" s="2366" t="s">
        <v>148</v>
      </c>
      <c r="B114" s="1156">
        <v>1</v>
      </c>
      <c r="C114" s="1157">
        <v>0</v>
      </c>
      <c r="D114" s="1158">
        <v>1</v>
      </c>
      <c r="E114" s="1156">
        <v>1</v>
      </c>
      <c r="F114" s="1157">
        <v>0</v>
      </c>
      <c r="G114" s="1159">
        <v>1</v>
      </c>
      <c r="H114" s="1160">
        <v>2</v>
      </c>
      <c r="I114" s="1157">
        <v>0</v>
      </c>
      <c r="J114" s="1158">
        <v>2</v>
      </c>
      <c r="K114" s="1156">
        <v>1</v>
      </c>
      <c r="L114" s="1157">
        <v>0</v>
      </c>
      <c r="M114" s="1159">
        <v>1</v>
      </c>
      <c r="N114" s="1169">
        <f t="shared" si="52"/>
        <v>5</v>
      </c>
      <c r="O114" s="1170">
        <f t="shared" si="52"/>
        <v>0</v>
      </c>
      <c r="P114" s="1171">
        <f t="shared" si="50"/>
        <v>5</v>
      </c>
    </row>
    <row r="115" spans="1:16" ht="24" customHeight="1" thickBot="1" x14ac:dyDescent="0.35">
      <c r="A115" s="1146" t="s">
        <v>338</v>
      </c>
      <c r="B115" s="1172">
        <v>1</v>
      </c>
      <c r="C115" s="2359">
        <v>0</v>
      </c>
      <c r="D115" s="1173">
        <v>1</v>
      </c>
      <c r="E115" s="1172">
        <v>0</v>
      </c>
      <c r="F115" s="2359">
        <v>0</v>
      </c>
      <c r="G115" s="1173">
        <v>0</v>
      </c>
      <c r="H115" s="2359">
        <v>3</v>
      </c>
      <c r="I115" s="2359">
        <v>0</v>
      </c>
      <c r="J115" s="1173">
        <v>3</v>
      </c>
      <c r="K115" s="1172">
        <v>1</v>
      </c>
      <c r="L115" s="2359">
        <v>0</v>
      </c>
      <c r="M115" s="1173">
        <v>1</v>
      </c>
      <c r="N115" s="1147">
        <f t="shared" si="52"/>
        <v>5</v>
      </c>
      <c r="O115" s="2378">
        <f t="shared" si="52"/>
        <v>0</v>
      </c>
      <c r="P115" s="2379">
        <f t="shared" si="50"/>
        <v>5</v>
      </c>
    </row>
    <row r="116" spans="1:16" ht="26.25" customHeight="1" thickBot="1" x14ac:dyDescent="0.35">
      <c r="A116" s="2373" t="s">
        <v>149</v>
      </c>
      <c r="B116" s="2396">
        <f t="shared" ref="B116:P116" si="53">SUM(B117:B123)</f>
        <v>2</v>
      </c>
      <c r="C116" s="2396">
        <f t="shared" si="53"/>
        <v>2</v>
      </c>
      <c r="D116" s="2396">
        <f t="shared" si="53"/>
        <v>4</v>
      </c>
      <c r="E116" s="2396">
        <f t="shared" si="53"/>
        <v>5</v>
      </c>
      <c r="F116" s="2396">
        <f t="shared" si="53"/>
        <v>2</v>
      </c>
      <c r="G116" s="2396">
        <f t="shared" si="53"/>
        <v>7</v>
      </c>
      <c r="H116" s="2396">
        <f t="shared" si="53"/>
        <v>7</v>
      </c>
      <c r="I116" s="2396">
        <f t="shared" si="53"/>
        <v>1</v>
      </c>
      <c r="J116" s="2396">
        <f t="shared" si="53"/>
        <v>8</v>
      </c>
      <c r="K116" s="2396">
        <f t="shared" si="53"/>
        <v>1</v>
      </c>
      <c r="L116" s="2396">
        <f t="shared" si="53"/>
        <v>0</v>
      </c>
      <c r="M116" s="2396">
        <f t="shared" si="53"/>
        <v>1</v>
      </c>
      <c r="N116" s="2396">
        <f t="shared" si="53"/>
        <v>15</v>
      </c>
      <c r="O116" s="2396">
        <f t="shared" si="53"/>
        <v>5</v>
      </c>
      <c r="P116" s="2397">
        <f t="shared" si="53"/>
        <v>20</v>
      </c>
    </row>
    <row r="117" spans="1:16" ht="24" customHeight="1" x14ac:dyDescent="0.3">
      <c r="A117" s="2369" t="s">
        <v>294</v>
      </c>
      <c r="B117" s="2360">
        <v>0</v>
      </c>
      <c r="C117" s="2361">
        <v>0</v>
      </c>
      <c r="D117" s="2362">
        <v>0</v>
      </c>
      <c r="E117" s="2360">
        <v>0</v>
      </c>
      <c r="F117" s="2361">
        <v>0</v>
      </c>
      <c r="G117" s="2363">
        <v>0</v>
      </c>
      <c r="H117" s="2364">
        <v>0</v>
      </c>
      <c r="I117" s="2361">
        <v>0</v>
      </c>
      <c r="J117" s="2361">
        <v>0</v>
      </c>
      <c r="K117" s="2361">
        <v>0</v>
      </c>
      <c r="L117" s="2361">
        <v>0</v>
      </c>
      <c r="M117" s="2362">
        <v>0</v>
      </c>
      <c r="N117" s="2375">
        <f>B117+E117+H117+K117</f>
        <v>0</v>
      </c>
      <c r="O117" s="2376">
        <f>C117+F117+I117+L117</f>
        <v>0</v>
      </c>
      <c r="P117" s="2377">
        <f>N117+O117</f>
        <v>0</v>
      </c>
    </row>
    <row r="118" spans="1:16" ht="24" customHeight="1" x14ac:dyDescent="0.3">
      <c r="A118" s="1114" t="s">
        <v>295</v>
      </c>
      <c r="B118" s="1174">
        <v>1</v>
      </c>
      <c r="C118" s="1175">
        <v>2</v>
      </c>
      <c r="D118" s="1176">
        <v>3</v>
      </c>
      <c r="E118" s="1174">
        <v>3</v>
      </c>
      <c r="F118" s="1175">
        <v>0</v>
      </c>
      <c r="G118" s="1177">
        <v>3</v>
      </c>
      <c r="H118" s="1178">
        <v>4</v>
      </c>
      <c r="I118" s="1175">
        <v>1</v>
      </c>
      <c r="J118" s="1175">
        <v>5</v>
      </c>
      <c r="K118" s="1175">
        <v>1</v>
      </c>
      <c r="L118" s="1175">
        <v>0</v>
      </c>
      <c r="M118" s="1176">
        <v>1</v>
      </c>
      <c r="N118" s="1111">
        <f t="shared" ref="N118:O131" si="54">B118+E118+H118+K118</f>
        <v>9</v>
      </c>
      <c r="O118" s="1112">
        <f t="shared" si="54"/>
        <v>3</v>
      </c>
      <c r="P118" s="1113">
        <f t="shared" ref="P118:P131" si="55">N118+O118</f>
        <v>12</v>
      </c>
    </row>
    <row r="119" spans="1:16" ht="24" customHeight="1" x14ac:dyDescent="0.3">
      <c r="A119" s="1114" t="s">
        <v>296</v>
      </c>
      <c r="B119" s="1174">
        <v>0</v>
      </c>
      <c r="C119" s="1175">
        <v>0</v>
      </c>
      <c r="D119" s="1176">
        <v>0</v>
      </c>
      <c r="E119" s="1174">
        <v>0</v>
      </c>
      <c r="F119" s="1175">
        <v>0</v>
      </c>
      <c r="G119" s="1177">
        <v>0</v>
      </c>
      <c r="H119" s="1178">
        <v>0</v>
      </c>
      <c r="I119" s="1175">
        <v>0</v>
      </c>
      <c r="J119" s="1175">
        <v>0</v>
      </c>
      <c r="K119" s="1175">
        <v>0</v>
      </c>
      <c r="L119" s="1175">
        <v>0</v>
      </c>
      <c r="M119" s="1176">
        <v>0</v>
      </c>
      <c r="N119" s="1111">
        <f t="shared" si="54"/>
        <v>0</v>
      </c>
      <c r="O119" s="1112">
        <f t="shared" si="54"/>
        <v>0</v>
      </c>
      <c r="P119" s="1113">
        <f t="shared" si="55"/>
        <v>0</v>
      </c>
    </row>
    <row r="120" spans="1:16" ht="24" customHeight="1" x14ac:dyDescent="0.3">
      <c r="A120" s="1114" t="s">
        <v>297</v>
      </c>
      <c r="B120" s="1174">
        <v>0</v>
      </c>
      <c r="C120" s="1175">
        <v>0</v>
      </c>
      <c r="D120" s="1176">
        <v>0</v>
      </c>
      <c r="E120" s="1174">
        <v>0</v>
      </c>
      <c r="F120" s="1175">
        <v>1</v>
      </c>
      <c r="G120" s="1177">
        <v>1</v>
      </c>
      <c r="H120" s="1178">
        <v>1</v>
      </c>
      <c r="I120" s="1175">
        <v>0</v>
      </c>
      <c r="J120" s="1175">
        <v>1</v>
      </c>
      <c r="K120" s="1175">
        <v>0</v>
      </c>
      <c r="L120" s="1175">
        <v>0</v>
      </c>
      <c r="M120" s="1176">
        <v>0</v>
      </c>
      <c r="N120" s="1111">
        <f t="shared" si="54"/>
        <v>1</v>
      </c>
      <c r="O120" s="1112">
        <f t="shared" si="54"/>
        <v>1</v>
      </c>
      <c r="P120" s="1113">
        <f t="shared" si="55"/>
        <v>2</v>
      </c>
    </row>
    <row r="121" spans="1:16" ht="24" customHeight="1" x14ac:dyDescent="0.3">
      <c r="A121" s="1114" t="s">
        <v>298</v>
      </c>
      <c r="B121" s="1174">
        <v>1</v>
      </c>
      <c r="C121" s="1175">
        <v>0</v>
      </c>
      <c r="D121" s="1176">
        <v>1</v>
      </c>
      <c r="E121" s="1174">
        <v>2</v>
      </c>
      <c r="F121" s="1175">
        <v>0</v>
      </c>
      <c r="G121" s="1177">
        <v>2</v>
      </c>
      <c r="H121" s="1178">
        <v>1</v>
      </c>
      <c r="I121" s="1175">
        <v>0</v>
      </c>
      <c r="J121" s="1175">
        <v>1</v>
      </c>
      <c r="K121" s="1175">
        <v>0</v>
      </c>
      <c r="L121" s="1175">
        <v>0</v>
      </c>
      <c r="M121" s="1176">
        <v>0</v>
      </c>
      <c r="N121" s="1111">
        <f t="shared" si="54"/>
        <v>4</v>
      </c>
      <c r="O121" s="1112">
        <f t="shared" si="54"/>
        <v>0</v>
      </c>
      <c r="P121" s="1113">
        <f t="shared" si="55"/>
        <v>4</v>
      </c>
    </row>
    <row r="122" spans="1:16" ht="24" customHeight="1" x14ac:dyDescent="0.3">
      <c r="A122" s="1114" t="s">
        <v>299</v>
      </c>
      <c r="B122" s="1174">
        <v>0</v>
      </c>
      <c r="C122" s="1175">
        <v>0</v>
      </c>
      <c r="D122" s="1176">
        <v>0</v>
      </c>
      <c r="E122" s="1174">
        <v>0</v>
      </c>
      <c r="F122" s="1175">
        <v>0</v>
      </c>
      <c r="G122" s="1177">
        <v>0</v>
      </c>
      <c r="H122" s="1178">
        <v>1</v>
      </c>
      <c r="I122" s="1175">
        <v>0</v>
      </c>
      <c r="J122" s="1175">
        <v>1</v>
      </c>
      <c r="K122" s="1175">
        <v>0</v>
      </c>
      <c r="L122" s="1175">
        <v>0</v>
      </c>
      <c r="M122" s="1176">
        <v>0</v>
      </c>
      <c r="N122" s="1111">
        <f t="shared" si="54"/>
        <v>1</v>
      </c>
      <c r="O122" s="1112">
        <f t="shared" si="54"/>
        <v>0</v>
      </c>
      <c r="P122" s="1113">
        <f t="shared" si="55"/>
        <v>1</v>
      </c>
    </row>
    <row r="123" spans="1:16" ht="24" customHeight="1" thickBot="1" x14ac:dyDescent="0.35">
      <c r="A123" s="1128" t="s">
        <v>300</v>
      </c>
      <c r="B123" s="1179">
        <v>0</v>
      </c>
      <c r="C123" s="1180">
        <v>0</v>
      </c>
      <c r="D123" s="1181">
        <v>0</v>
      </c>
      <c r="E123" s="1179">
        <v>0</v>
      </c>
      <c r="F123" s="1180">
        <v>1</v>
      </c>
      <c r="G123" s="1182">
        <v>1</v>
      </c>
      <c r="H123" s="1183">
        <v>0</v>
      </c>
      <c r="I123" s="1180">
        <v>0</v>
      </c>
      <c r="J123" s="1180">
        <v>0</v>
      </c>
      <c r="K123" s="1180">
        <v>0</v>
      </c>
      <c r="L123" s="1180">
        <v>0</v>
      </c>
      <c r="M123" s="1181">
        <v>0</v>
      </c>
      <c r="N123" s="2398">
        <f t="shared" si="54"/>
        <v>0</v>
      </c>
      <c r="O123" s="2399">
        <f t="shared" si="54"/>
        <v>1</v>
      </c>
      <c r="P123" s="2400">
        <f t="shared" si="55"/>
        <v>1</v>
      </c>
    </row>
    <row r="124" spans="1:16" ht="24" customHeight="1" x14ac:dyDescent="0.3">
      <c r="A124" s="1146" t="s">
        <v>150</v>
      </c>
      <c r="B124" s="1165">
        <v>1</v>
      </c>
      <c r="C124" s="1166">
        <v>0</v>
      </c>
      <c r="D124" s="1167">
        <v>1</v>
      </c>
      <c r="E124" s="1165">
        <v>0</v>
      </c>
      <c r="F124" s="1166">
        <v>0</v>
      </c>
      <c r="G124" s="1184">
        <v>0</v>
      </c>
      <c r="H124" s="1168">
        <v>0</v>
      </c>
      <c r="I124" s="1166">
        <v>0</v>
      </c>
      <c r="J124" s="1167">
        <v>0</v>
      </c>
      <c r="K124" s="1165">
        <v>2</v>
      </c>
      <c r="L124" s="1166">
        <v>0</v>
      </c>
      <c r="M124" s="1167">
        <v>2</v>
      </c>
      <c r="N124" s="2375">
        <f t="shared" si="54"/>
        <v>3</v>
      </c>
      <c r="O124" s="2376">
        <f t="shared" si="54"/>
        <v>0</v>
      </c>
      <c r="P124" s="2377">
        <f t="shared" si="55"/>
        <v>3</v>
      </c>
    </row>
    <row r="125" spans="1:16" ht="24" customHeight="1" x14ac:dyDescent="0.3">
      <c r="A125" s="2366" t="s">
        <v>151</v>
      </c>
      <c r="B125" s="1156">
        <v>0</v>
      </c>
      <c r="C125" s="1157">
        <v>0</v>
      </c>
      <c r="D125" s="1158">
        <v>0</v>
      </c>
      <c r="E125" s="1156">
        <v>2</v>
      </c>
      <c r="F125" s="1157">
        <v>0</v>
      </c>
      <c r="G125" s="1159">
        <v>2</v>
      </c>
      <c r="H125" s="1160">
        <v>0</v>
      </c>
      <c r="I125" s="1157">
        <v>0</v>
      </c>
      <c r="J125" s="1158">
        <v>0</v>
      </c>
      <c r="K125" s="1156">
        <v>0</v>
      </c>
      <c r="L125" s="1157">
        <v>1</v>
      </c>
      <c r="M125" s="1158">
        <v>1</v>
      </c>
      <c r="N125" s="1111">
        <f t="shared" si="54"/>
        <v>2</v>
      </c>
      <c r="O125" s="1112">
        <f t="shared" si="54"/>
        <v>1</v>
      </c>
      <c r="P125" s="1113">
        <f t="shared" si="55"/>
        <v>3</v>
      </c>
    </row>
    <row r="126" spans="1:16" ht="24" customHeight="1" x14ac:dyDescent="0.3">
      <c r="A126" s="2366" t="s">
        <v>257</v>
      </c>
      <c r="B126" s="1156">
        <v>0</v>
      </c>
      <c r="C126" s="1157">
        <v>0</v>
      </c>
      <c r="D126" s="1158">
        <v>0</v>
      </c>
      <c r="E126" s="1156">
        <v>1</v>
      </c>
      <c r="F126" s="1157">
        <v>0</v>
      </c>
      <c r="G126" s="1159">
        <v>1</v>
      </c>
      <c r="H126" s="1160">
        <v>0</v>
      </c>
      <c r="I126" s="1157">
        <v>0</v>
      </c>
      <c r="J126" s="1158">
        <v>0</v>
      </c>
      <c r="K126" s="1156">
        <v>0</v>
      </c>
      <c r="L126" s="1157">
        <v>0</v>
      </c>
      <c r="M126" s="1158">
        <v>0</v>
      </c>
      <c r="N126" s="1111">
        <f t="shared" si="54"/>
        <v>1</v>
      </c>
      <c r="O126" s="1112">
        <f t="shared" si="54"/>
        <v>0</v>
      </c>
      <c r="P126" s="1113">
        <f t="shared" si="55"/>
        <v>1</v>
      </c>
    </row>
    <row r="127" spans="1:16" ht="24" customHeight="1" x14ac:dyDescent="0.3">
      <c r="A127" s="2366" t="s">
        <v>258</v>
      </c>
      <c r="B127" s="1156">
        <v>0</v>
      </c>
      <c r="C127" s="1157">
        <v>0</v>
      </c>
      <c r="D127" s="1158">
        <v>0</v>
      </c>
      <c r="E127" s="1156">
        <v>0</v>
      </c>
      <c r="F127" s="1157">
        <v>0</v>
      </c>
      <c r="G127" s="1159">
        <v>0</v>
      </c>
      <c r="H127" s="1160">
        <v>1</v>
      </c>
      <c r="I127" s="1157">
        <v>0</v>
      </c>
      <c r="J127" s="1158">
        <v>1</v>
      </c>
      <c r="K127" s="1156">
        <v>0</v>
      </c>
      <c r="L127" s="1157">
        <v>0</v>
      </c>
      <c r="M127" s="1158">
        <v>0</v>
      </c>
      <c r="N127" s="1111">
        <f t="shared" si="54"/>
        <v>1</v>
      </c>
      <c r="O127" s="1112">
        <f t="shared" si="54"/>
        <v>0</v>
      </c>
      <c r="P127" s="1113">
        <f t="shared" si="55"/>
        <v>1</v>
      </c>
    </row>
    <row r="128" spans="1:16" ht="24" customHeight="1" x14ac:dyDescent="0.3">
      <c r="A128" s="2366" t="s">
        <v>152</v>
      </c>
      <c r="B128" s="1156">
        <v>2</v>
      </c>
      <c r="C128" s="1157">
        <v>0</v>
      </c>
      <c r="D128" s="1158">
        <v>2</v>
      </c>
      <c r="E128" s="1156">
        <v>0</v>
      </c>
      <c r="F128" s="1157">
        <v>0</v>
      </c>
      <c r="G128" s="1159">
        <v>0</v>
      </c>
      <c r="H128" s="1160">
        <v>0</v>
      </c>
      <c r="I128" s="1157">
        <v>0</v>
      </c>
      <c r="J128" s="1158">
        <v>0</v>
      </c>
      <c r="K128" s="1156">
        <v>2</v>
      </c>
      <c r="L128" s="1157">
        <v>0</v>
      </c>
      <c r="M128" s="1158">
        <v>2</v>
      </c>
      <c r="N128" s="1111">
        <f t="shared" si="54"/>
        <v>4</v>
      </c>
      <c r="O128" s="1112">
        <f t="shared" si="54"/>
        <v>0</v>
      </c>
      <c r="P128" s="1113">
        <f t="shared" si="55"/>
        <v>4</v>
      </c>
    </row>
    <row r="129" spans="1:16" ht="48.75" customHeight="1" x14ac:dyDescent="0.3">
      <c r="A129" s="2366" t="s">
        <v>259</v>
      </c>
      <c r="B129" s="1156">
        <v>0</v>
      </c>
      <c r="C129" s="1157">
        <v>0</v>
      </c>
      <c r="D129" s="1158">
        <v>0</v>
      </c>
      <c r="E129" s="1156">
        <v>1</v>
      </c>
      <c r="F129" s="1157">
        <v>0</v>
      </c>
      <c r="G129" s="1159">
        <v>1</v>
      </c>
      <c r="H129" s="1160">
        <v>1</v>
      </c>
      <c r="I129" s="1157">
        <v>0</v>
      </c>
      <c r="J129" s="1158">
        <v>1</v>
      </c>
      <c r="K129" s="1156">
        <v>1</v>
      </c>
      <c r="L129" s="1157">
        <v>0</v>
      </c>
      <c r="M129" s="1158">
        <v>1</v>
      </c>
      <c r="N129" s="1111">
        <f t="shared" si="54"/>
        <v>3</v>
      </c>
      <c r="O129" s="1112">
        <f t="shared" si="54"/>
        <v>0</v>
      </c>
      <c r="P129" s="1113">
        <f t="shared" si="55"/>
        <v>3</v>
      </c>
    </row>
    <row r="130" spans="1:16" ht="24" customHeight="1" x14ac:dyDescent="0.3">
      <c r="A130" s="2366" t="s">
        <v>153</v>
      </c>
      <c r="B130" s="1110">
        <v>0</v>
      </c>
      <c r="C130" s="1148">
        <v>0</v>
      </c>
      <c r="D130" s="1149">
        <v>0</v>
      </c>
      <c r="E130" s="1110">
        <v>0</v>
      </c>
      <c r="F130" s="1148">
        <v>0</v>
      </c>
      <c r="G130" s="1150">
        <v>0</v>
      </c>
      <c r="H130" s="1161">
        <v>0</v>
      </c>
      <c r="I130" s="1148">
        <v>0</v>
      </c>
      <c r="J130" s="1149">
        <v>0</v>
      </c>
      <c r="K130" s="1110">
        <v>0</v>
      </c>
      <c r="L130" s="1148">
        <v>0</v>
      </c>
      <c r="M130" s="1149">
        <v>0</v>
      </c>
      <c r="N130" s="1111">
        <f t="shared" si="54"/>
        <v>0</v>
      </c>
      <c r="O130" s="1112">
        <f t="shared" si="54"/>
        <v>0</v>
      </c>
      <c r="P130" s="1113">
        <f t="shared" si="55"/>
        <v>0</v>
      </c>
    </row>
    <row r="131" spans="1:16" ht="24" customHeight="1" thickBot="1" x14ac:dyDescent="0.35">
      <c r="A131" s="1118" t="s">
        <v>154</v>
      </c>
      <c r="B131" s="1119">
        <v>0</v>
      </c>
      <c r="C131" s="1152">
        <v>0</v>
      </c>
      <c r="D131" s="1153">
        <v>0</v>
      </c>
      <c r="E131" s="1119">
        <v>2</v>
      </c>
      <c r="F131" s="1152">
        <v>0</v>
      </c>
      <c r="G131" s="1154">
        <v>2</v>
      </c>
      <c r="H131" s="1185">
        <v>0</v>
      </c>
      <c r="I131" s="1152">
        <v>0</v>
      </c>
      <c r="J131" s="1153">
        <v>0</v>
      </c>
      <c r="K131" s="1119">
        <v>0</v>
      </c>
      <c r="L131" s="1152">
        <v>0</v>
      </c>
      <c r="M131" s="1153">
        <v>0</v>
      </c>
      <c r="N131" s="2398">
        <f t="shared" si="54"/>
        <v>2</v>
      </c>
      <c r="O131" s="2399">
        <f t="shared" si="54"/>
        <v>0</v>
      </c>
      <c r="P131" s="2400">
        <f t="shared" si="55"/>
        <v>2</v>
      </c>
    </row>
    <row r="132" spans="1:16" ht="31.5" customHeight="1" thickBot="1" x14ac:dyDescent="0.35">
      <c r="A132" s="2401" t="s">
        <v>13</v>
      </c>
      <c r="B132" s="1186">
        <f t="shared" ref="B132:P132" si="56">B92+B93+B94+B95+B96+B97+B98+B99+B100+B101+B102+B103+B110+B111+B112+B113+B114+B115+B116+B124+B125+B126+B127+B128+B129+B130+B131</f>
        <v>14</v>
      </c>
      <c r="C132" s="1186">
        <f t="shared" si="56"/>
        <v>5</v>
      </c>
      <c r="D132" s="1186">
        <f t="shared" si="56"/>
        <v>19</v>
      </c>
      <c r="E132" s="1186">
        <f t="shared" si="56"/>
        <v>22</v>
      </c>
      <c r="F132" s="1186">
        <f t="shared" si="56"/>
        <v>8</v>
      </c>
      <c r="G132" s="1186">
        <f t="shared" si="56"/>
        <v>30</v>
      </c>
      <c r="H132" s="1186">
        <f t="shared" si="56"/>
        <v>21</v>
      </c>
      <c r="I132" s="1186">
        <f t="shared" si="56"/>
        <v>5</v>
      </c>
      <c r="J132" s="1186">
        <f t="shared" si="56"/>
        <v>26</v>
      </c>
      <c r="K132" s="1186">
        <f t="shared" si="56"/>
        <v>23</v>
      </c>
      <c r="L132" s="1186">
        <f t="shared" si="56"/>
        <v>3</v>
      </c>
      <c r="M132" s="1186">
        <f t="shared" si="56"/>
        <v>26</v>
      </c>
      <c r="N132" s="2390">
        <f t="shared" si="56"/>
        <v>80</v>
      </c>
      <c r="O132" s="2390">
        <f t="shared" si="56"/>
        <v>21</v>
      </c>
      <c r="P132" s="2391">
        <f t="shared" si="56"/>
        <v>101</v>
      </c>
    </row>
    <row r="133" spans="1:16" ht="30.75" customHeight="1" thickBot="1" x14ac:dyDescent="0.35">
      <c r="A133" s="2323" t="s">
        <v>260</v>
      </c>
      <c r="B133" s="2413">
        <f t="shared" ref="B133:P133" si="57">B90+B132</f>
        <v>846</v>
      </c>
      <c r="C133" s="2413">
        <f t="shared" si="57"/>
        <v>172</v>
      </c>
      <c r="D133" s="2413">
        <f t="shared" si="57"/>
        <v>1018</v>
      </c>
      <c r="E133" s="2413">
        <f t="shared" si="57"/>
        <v>757</v>
      </c>
      <c r="F133" s="2413">
        <f t="shared" si="57"/>
        <v>185</v>
      </c>
      <c r="G133" s="2413">
        <f t="shared" si="57"/>
        <v>942</v>
      </c>
      <c r="H133" s="2413">
        <f t="shared" si="57"/>
        <v>851</v>
      </c>
      <c r="I133" s="2413">
        <f t="shared" si="57"/>
        <v>204</v>
      </c>
      <c r="J133" s="2413">
        <f t="shared" si="57"/>
        <v>1055</v>
      </c>
      <c r="K133" s="2413">
        <f t="shared" si="57"/>
        <v>805</v>
      </c>
      <c r="L133" s="2413">
        <f t="shared" si="57"/>
        <v>137</v>
      </c>
      <c r="M133" s="2413">
        <f t="shared" si="57"/>
        <v>942</v>
      </c>
      <c r="N133" s="2413">
        <f t="shared" si="57"/>
        <v>3259</v>
      </c>
      <c r="O133" s="2413">
        <f t="shared" si="57"/>
        <v>698</v>
      </c>
      <c r="P133" s="2414">
        <f t="shared" si="57"/>
        <v>3957</v>
      </c>
    </row>
    <row r="134" spans="1:16" ht="30.75" customHeight="1" x14ac:dyDescent="0.3">
      <c r="A134" s="4176"/>
      <c r="B134" s="4176"/>
      <c r="C134" s="4176"/>
      <c r="D134" s="4176"/>
      <c r="E134" s="4176"/>
      <c r="F134" s="4176"/>
      <c r="G134" s="4176"/>
      <c r="H134" s="4176"/>
      <c r="I134" s="4176"/>
      <c r="J134" s="4176"/>
      <c r="K134" s="4176"/>
      <c r="L134" s="4176"/>
      <c r="M134" s="4176"/>
      <c r="N134" s="4176"/>
      <c r="O134" s="4176"/>
      <c r="P134" s="4176"/>
    </row>
    <row r="135" spans="1:16" x14ac:dyDescent="0.3">
      <c r="A135" s="1107"/>
      <c r="B135" s="1107"/>
      <c r="C135" s="1107"/>
      <c r="D135" s="1107"/>
      <c r="E135" s="1107"/>
      <c r="F135" s="1107"/>
      <c r="G135" s="1107"/>
      <c r="H135" s="1107"/>
      <c r="I135" s="1107"/>
      <c r="J135" s="1107"/>
      <c r="K135" s="1107"/>
      <c r="L135" s="1107"/>
      <c r="M135" s="1107"/>
      <c r="N135" s="1107"/>
      <c r="O135" s="1107"/>
      <c r="P135" s="1107"/>
    </row>
    <row r="136" spans="1:16" ht="45" customHeight="1" x14ac:dyDescent="0.3">
      <c r="A136" s="1107"/>
      <c r="B136" s="1187"/>
      <c r="C136" s="1187"/>
      <c r="D136" s="1187"/>
      <c r="E136" s="1187"/>
      <c r="F136" s="1187"/>
      <c r="G136" s="1187"/>
      <c r="H136" s="1187"/>
      <c r="I136" s="1187"/>
      <c r="J136" s="1187"/>
      <c r="K136" s="1187"/>
      <c r="L136" s="1187"/>
      <c r="M136" s="1187"/>
      <c r="N136" s="1187"/>
      <c r="O136" s="1187"/>
      <c r="P136" s="1187"/>
    </row>
  </sheetData>
  <mergeCells count="9">
    <mergeCell ref="A134:P134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topLeftCell="B10" zoomScale="60" zoomScaleNormal="60" workbookViewId="0">
      <selection activeCell="Y22" sqref="Y22"/>
    </sheetView>
  </sheetViews>
  <sheetFormatPr defaultRowHeight="20.25" x14ac:dyDescent="0.3"/>
  <cols>
    <col min="1" max="1" width="88.42578125" style="1188" customWidth="1"/>
    <col min="2" max="18" width="9.42578125" style="1188" customWidth="1"/>
    <col min="19" max="19" width="9.42578125" style="1332" customWidth="1"/>
    <col min="20" max="256" width="9.140625" style="1188"/>
    <col min="257" max="257" width="88.42578125" style="1188" customWidth="1"/>
    <col min="258" max="275" width="9.42578125" style="1188" customWidth="1"/>
    <col min="276" max="512" width="9.140625" style="1188"/>
    <col min="513" max="513" width="88.42578125" style="1188" customWidth="1"/>
    <col min="514" max="531" width="9.42578125" style="1188" customWidth="1"/>
    <col min="532" max="768" width="9.140625" style="1188"/>
    <col min="769" max="769" width="88.42578125" style="1188" customWidth="1"/>
    <col min="770" max="787" width="9.42578125" style="1188" customWidth="1"/>
    <col min="788" max="1024" width="9.140625" style="1188"/>
    <col min="1025" max="1025" width="88.42578125" style="1188" customWidth="1"/>
    <col min="1026" max="1043" width="9.42578125" style="1188" customWidth="1"/>
    <col min="1044" max="1280" width="9.140625" style="1188"/>
    <col min="1281" max="1281" width="88.42578125" style="1188" customWidth="1"/>
    <col min="1282" max="1299" width="9.42578125" style="1188" customWidth="1"/>
    <col min="1300" max="1536" width="9.140625" style="1188"/>
    <col min="1537" max="1537" width="88.42578125" style="1188" customWidth="1"/>
    <col min="1538" max="1555" width="9.42578125" style="1188" customWidth="1"/>
    <col min="1556" max="1792" width="9.140625" style="1188"/>
    <col min="1793" max="1793" width="88.42578125" style="1188" customWidth="1"/>
    <col min="1794" max="1811" width="9.42578125" style="1188" customWidth="1"/>
    <col min="1812" max="2048" width="9.140625" style="1188"/>
    <col min="2049" max="2049" width="88.42578125" style="1188" customWidth="1"/>
    <col min="2050" max="2067" width="9.42578125" style="1188" customWidth="1"/>
    <col min="2068" max="2304" width="9.140625" style="1188"/>
    <col min="2305" max="2305" width="88.42578125" style="1188" customWidth="1"/>
    <col min="2306" max="2323" width="9.42578125" style="1188" customWidth="1"/>
    <col min="2324" max="2560" width="9.140625" style="1188"/>
    <col min="2561" max="2561" width="88.42578125" style="1188" customWidth="1"/>
    <col min="2562" max="2579" width="9.42578125" style="1188" customWidth="1"/>
    <col min="2580" max="2816" width="9.140625" style="1188"/>
    <col min="2817" max="2817" width="88.42578125" style="1188" customWidth="1"/>
    <col min="2818" max="2835" width="9.42578125" style="1188" customWidth="1"/>
    <col min="2836" max="3072" width="9.140625" style="1188"/>
    <col min="3073" max="3073" width="88.42578125" style="1188" customWidth="1"/>
    <col min="3074" max="3091" width="9.42578125" style="1188" customWidth="1"/>
    <col min="3092" max="3328" width="9.140625" style="1188"/>
    <col min="3329" max="3329" width="88.42578125" style="1188" customWidth="1"/>
    <col min="3330" max="3347" width="9.42578125" style="1188" customWidth="1"/>
    <col min="3348" max="3584" width="9.140625" style="1188"/>
    <col min="3585" max="3585" width="88.42578125" style="1188" customWidth="1"/>
    <col min="3586" max="3603" width="9.42578125" style="1188" customWidth="1"/>
    <col min="3604" max="3840" width="9.140625" style="1188"/>
    <col min="3841" max="3841" width="88.42578125" style="1188" customWidth="1"/>
    <col min="3842" max="3859" width="9.42578125" style="1188" customWidth="1"/>
    <col min="3860" max="4096" width="9.140625" style="1188"/>
    <col min="4097" max="4097" width="88.42578125" style="1188" customWidth="1"/>
    <col min="4098" max="4115" width="9.42578125" style="1188" customWidth="1"/>
    <col min="4116" max="4352" width="9.140625" style="1188"/>
    <col min="4353" max="4353" width="88.42578125" style="1188" customWidth="1"/>
    <col min="4354" max="4371" width="9.42578125" style="1188" customWidth="1"/>
    <col min="4372" max="4608" width="9.140625" style="1188"/>
    <col min="4609" max="4609" width="88.42578125" style="1188" customWidth="1"/>
    <col min="4610" max="4627" width="9.42578125" style="1188" customWidth="1"/>
    <col min="4628" max="4864" width="9.140625" style="1188"/>
    <col min="4865" max="4865" width="88.42578125" style="1188" customWidth="1"/>
    <col min="4866" max="4883" width="9.42578125" style="1188" customWidth="1"/>
    <col min="4884" max="5120" width="9.140625" style="1188"/>
    <col min="5121" max="5121" width="88.42578125" style="1188" customWidth="1"/>
    <col min="5122" max="5139" width="9.42578125" style="1188" customWidth="1"/>
    <col min="5140" max="5376" width="9.140625" style="1188"/>
    <col min="5377" max="5377" width="88.42578125" style="1188" customWidth="1"/>
    <col min="5378" max="5395" width="9.42578125" style="1188" customWidth="1"/>
    <col min="5396" max="5632" width="9.140625" style="1188"/>
    <col min="5633" max="5633" width="88.42578125" style="1188" customWidth="1"/>
    <col min="5634" max="5651" width="9.42578125" style="1188" customWidth="1"/>
    <col min="5652" max="5888" width="9.140625" style="1188"/>
    <col min="5889" max="5889" width="88.42578125" style="1188" customWidth="1"/>
    <col min="5890" max="5907" width="9.42578125" style="1188" customWidth="1"/>
    <col min="5908" max="6144" width="9.140625" style="1188"/>
    <col min="6145" max="6145" width="88.42578125" style="1188" customWidth="1"/>
    <col min="6146" max="6163" width="9.42578125" style="1188" customWidth="1"/>
    <col min="6164" max="6400" width="9.140625" style="1188"/>
    <col min="6401" max="6401" width="88.42578125" style="1188" customWidth="1"/>
    <col min="6402" max="6419" width="9.42578125" style="1188" customWidth="1"/>
    <col min="6420" max="6656" width="9.140625" style="1188"/>
    <col min="6657" max="6657" width="88.42578125" style="1188" customWidth="1"/>
    <col min="6658" max="6675" width="9.42578125" style="1188" customWidth="1"/>
    <col min="6676" max="6912" width="9.140625" style="1188"/>
    <col min="6913" max="6913" width="88.42578125" style="1188" customWidth="1"/>
    <col min="6914" max="6931" width="9.42578125" style="1188" customWidth="1"/>
    <col min="6932" max="7168" width="9.140625" style="1188"/>
    <col min="7169" max="7169" width="88.42578125" style="1188" customWidth="1"/>
    <col min="7170" max="7187" width="9.42578125" style="1188" customWidth="1"/>
    <col min="7188" max="7424" width="9.140625" style="1188"/>
    <col min="7425" max="7425" width="88.42578125" style="1188" customWidth="1"/>
    <col min="7426" max="7443" width="9.42578125" style="1188" customWidth="1"/>
    <col min="7444" max="7680" width="9.140625" style="1188"/>
    <col min="7681" max="7681" width="88.42578125" style="1188" customWidth="1"/>
    <col min="7682" max="7699" width="9.42578125" style="1188" customWidth="1"/>
    <col min="7700" max="7936" width="9.140625" style="1188"/>
    <col min="7937" max="7937" width="88.42578125" style="1188" customWidth="1"/>
    <col min="7938" max="7955" width="9.42578125" style="1188" customWidth="1"/>
    <col min="7956" max="8192" width="9.140625" style="1188"/>
    <col min="8193" max="8193" width="88.42578125" style="1188" customWidth="1"/>
    <col min="8194" max="8211" width="9.42578125" style="1188" customWidth="1"/>
    <col min="8212" max="8448" width="9.140625" style="1188"/>
    <col min="8449" max="8449" width="88.42578125" style="1188" customWidth="1"/>
    <col min="8450" max="8467" width="9.42578125" style="1188" customWidth="1"/>
    <col min="8468" max="8704" width="9.140625" style="1188"/>
    <col min="8705" max="8705" width="88.42578125" style="1188" customWidth="1"/>
    <col min="8706" max="8723" width="9.42578125" style="1188" customWidth="1"/>
    <col min="8724" max="8960" width="9.140625" style="1188"/>
    <col min="8961" max="8961" width="88.42578125" style="1188" customWidth="1"/>
    <col min="8962" max="8979" width="9.42578125" style="1188" customWidth="1"/>
    <col min="8980" max="9216" width="9.140625" style="1188"/>
    <col min="9217" max="9217" width="88.42578125" style="1188" customWidth="1"/>
    <col min="9218" max="9235" width="9.42578125" style="1188" customWidth="1"/>
    <col min="9236" max="9472" width="9.140625" style="1188"/>
    <col min="9473" max="9473" width="88.42578125" style="1188" customWidth="1"/>
    <col min="9474" max="9491" width="9.42578125" style="1188" customWidth="1"/>
    <col min="9492" max="9728" width="9.140625" style="1188"/>
    <col min="9729" max="9729" width="88.42578125" style="1188" customWidth="1"/>
    <col min="9730" max="9747" width="9.42578125" style="1188" customWidth="1"/>
    <col min="9748" max="9984" width="9.140625" style="1188"/>
    <col min="9985" max="9985" width="88.42578125" style="1188" customWidth="1"/>
    <col min="9986" max="10003" width="9.42578125" style="1188" customWidth="1"/>
    <col min="10004" max="10240" width="9.140625" style="1188"/>
    <col min="10241" max="10241" width="88.42578125" style="1188" customWidth="1"/>
    <col min="10242" max="10259" width="9.42578125" style="1188" customWidth="1"/>
    <col min="10260" max="10496" width="9.140625" style="1188"/>
    <col min="10497" max="10497" width="88.42578125" style="1188" customWidth="1"/>
    <col min="10498" max="10515" width="9.42578125" style="1188" customWidth="1"/>
    <col min="10516" max="10752" width="9.140625" style="1188"/>
    <col min="10753" max="10753" width="88.42578125" style="1188" customWidth="1"/>
    <col min="10754" max="10771" width="9.42578125" style="1188" customWidth="1"/>
    <col min="10772" max="11008" width="9.140625" style="1188"/>
    <col min="11009" max="11009" width="88.42578125" style="1188" customWidth="1"/>
    <col min="11010" max="11027" width="9.42578125" style="1188" customWidth="1"/>
    <col min="11028" max="11264" width="9.140625" style="1188"/>
    <col min="11265" max="11265" width="88.42578125" style="1188" customWidth="1"/>
    <col min="11266" max="11283" width="9.42578125" style="1188" customWidth="1"/>
    <col min="11284" max="11520" width="9.140625" style="1188"/>
    <col min="11521" max="11521" width="88.42578125" style="1188" customWidth="1"/>
    <col min="11522" max="11539" width="9.42578125" style="1188" customWidth="1"/>
    <col min="11540" max="11776" width="9.140625" style="1188"/>
    <col min="11777" max="11777" width="88.42578125" style="1188" customWidth="1"/>
    <col min="11778" max="11795" width="9.42578125" style="1188" customWidth="1"/>
    <col min="11796" max="12032" width="9.140625" style="1188"/>
    <col min="12033" max="12033" width="88.42578125" style="1188" customWidth="1"/>
    <col min="12034" max="12051" width="9.42578125" style="1188" customWidth="1"/>
    <col min="12052" max="12288" width="9.140625" style="1188"/>
    <col min="12289" max="12289" width="88.42578125" style="1188" customWidth="1"/>
    <col min="12290" max="12307" width="9.42578125" style="1188" customWidth="1"/>
    <col min="12308" max="12544" width="9.140625" style="1188"/>
    <col min="12545" max="12545" width="88.42578125" style="1188" customWidth="1"/>
    <col min="12546" max="12563" width="9.42578125" style="1188" customWidth="1"/>
    <col min="12564" max="12800" width="9.140625" style="1188"/>
    <col min="12801" max="12801" width="88.42578125" style="1188" customWidth="1"/>
    <col min="12802" max="12819" width="9.42578125" style="1188" customWidth="1"/>
    <col min="12820" max="13056" width="9.140625" style="1188"/>
    <col min="13057" max="13057" width="88.42578125" style="1188" customWidth="1"/>
    <col min="13058" max="13075" width="9.42578125" style="1188" customWidth="1"/>
    <col min="13076" max="13312" width="9.140625" style="1188"/>
    <col min="13313" max="13313" width="88.42578125" style="1188" customWidth="1"/>
    <col min="13314" max="13331" width="9.42578125" style="1188" customWidth="1"/>
    <col min="13332" max="13568" width="9.140625" style="1188"/>
    <col min="13569" max="13569" width="88.42578125" style="1188" customWidth="1"/>
    <col min="13570" max="13587" width="9.42578125" style="1188" customWidth="1"/>
    <col min="13588" max="13824" width="9.140625" style="1188"/>
    <col min="13825" max="13825" width="88.42578125" style="1188" customWidth="1"/>
    <col min="13826" max="13843" width="9.42578125" style="1188" customWidth="1"/>
    <col min="13844" max="14080" width="9.140625" style="1188"/>
    <col min="14081" max="14081" width="88.42578125" style="1188" customWidth="1"/>
    <col min="14082" max="14099" width="9.42578125" style="1188" customWidth="1"/>
    <col min="14100" max="14336" width="9.140625" style="1188"/>
    <col min="14337" max="14337" width="88.42578125" style="1188" customWidth="1"/>
    <col min="14338" max="14355" width="9.42578125" style="1188" customWidth="1"/>
    <col min="14356" max="14592" width="9.140625" style="1188"/>
    <col min="14593" max="14593" width="88.42578125" style="1188" customWidth="1"/>
    <col min="14594" max="14611" width="9.42578125" style="1188" customWidth="1"/>
    <col min="14612" max="14848" width="9.140625" style="1188"/>
    <col min="14849" max="14849" width="88.42578125" style="1188" customWidth="1"/>
    <col min="14850" max="14867" width="9.42578125" style="1188" customWidth="1"/>
    <col min="14868" max="15104" width="9.140625" style="1188"/>
    <col min="15105" max="15105" width="88.42578125" style="1188" customWidth="1"/>
    <col min="15106" max="15123" width="9.42578125" style="1188" customWidth="1"/>
    <col min="15124" max="15360" width="9.140625" style="1188"/>
    <col min="15361" max="15361" width="88.42578125" style="1188" customWidth="1"/>
    <col min="15362" max="15379" width="9.42578125" style="1188" customWidth="1"/>
    <col min="15380" max="15616" width="9.140625" style="1188"/>
    <col min="15617" max="15617" width="88.42578125" style="1188" customWidth="1"/>
    <col min="15618" max="15635" width="9.42578125" style="1188" customWidth="1"/>
    <col min="15636" max="15872" width="9.140625" style="1188"/>
    <col min="15873" max="15873" width="88.42578125" style="1188" customWidth="1"/>
    <col min="15874" max="15891" width="9.42578125" style="1188" customWidth="1"/>
    <col min="15892" max="16128" width="9.140625" style="1188"/>
    <col min="16129" max="16129" width="88.42578125" style="1188" customWidth="1"/>
    <col min="16130" max="16147" width="9.42578125" style="1188" customWidth="1"/>
    <col min="16148" max="16384" width="9.140625" style="1188"/>
  </cols>
  <sheetData>
    <row r="1" spans="1:19" ht="55.5" customHeight="1" x14ac:dyDescent="0.3">
      <c r="A1" s="4193" t="s">
        <v>139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</row>
    <row r="2" spans="1:19" ht="21.75" customHeight="1" x14ac:dyDescent="0.3">
      <c r="A2" s="4193" t="s">
        <v>377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</row>
    <row r="3" spans="1:19" ht="21.75" customHeight="1" thickBot="1" x14ac:dyDescent="0.35">
      <c r="A3" s="1991"/>
      <c r="B3" s="1190"/>
      <c r="C3" s="1190"/>
      <c r="D3" s="1190"/>
      <c r="E3" s="1190"/>
      <c r="F3" s="1190"/>
      <c r="G3" s="1190"/>
      <c r="H3" s="1190"/>
      <c r="I3" s="1190"/>
      <c r="J3" s="1190"/>
      <c r="K3" s="1190"/>
      <c r="L3" s="1190"/>
      <c r="M3" s="1190"/>
      <c r="N3" s="1190"/>
      <c r="O3" s="1190"/>
      <c r="P3" s="1190"/>
      <c r="Q3" s="1190"/>
      <c r="R3" s="1190"/>
      <c r="S3" s="1294"/>
    </row>
    <row r="4" spans="1:19" x14ac:dyDescent="0.3">
      <c r="A4" s="4194" t="s">
        <v>9</v>
      </c>
      <c r="B4" s="4197" t="s">
        <v>0</v>
      </c>
      <c r="C4" s="4198"/>
      <c r="D4" s="4198"/>
      <c r="E4" s="4197" t="s">
        <v>1</v>
      </c>
      <c r="F4" s="4198"/>
      <c r="G4" s="4201"/>
      <c r="H4" s="4205" t="s">
        <v>2</v>
      </c>
      <c r="I4" s="4198"/>
      <c r="J4" s="4198"/>
      <c r="K4" s="4197" t="s">
        <v>3</v>
      </c>
      <c r="L4" s="4198"/>
      <c r="M4" s="4201"/>
      <c r="N4" s="4209">
        <v>5</v>
      </c>
      <c r="O4" s="4198"/>
      <c r="P4" s="4198"/>
      <c r="Q4" s="4186" t="s">
        <v>6</v>
      </c>
      <c r="R4" s="4187"/>
      <c r="S4" s="4188"/>
    </row>
    <row r="5" spans="1:19" ht="21" thickBot="1" x14ac:dyDescent="0.35">
      <c r="A5" s="4195"/>
      <c r="B5" s="4199"/>
      <c r="C5" s="4200"/>
      <c r="D5" s="4200"/>
      <c r="E5" s="4202"/>
      <c r="F5" s="4203"/>
      <c r="G5" s="4204"/>
      <c r="H5" s="4203"/>
      <c r="I5" s="4203"/>
      <c r="J5" s="4203"/>
      <c r="K5" s="4206"/>
      <c r="L5" s="4207"/>
      <c r="M5" s="4208"/>
      <c r="N5" s="4199"/>
      <c r="O5" s="4200"/>
      <c r="P5" s="4200"/>
      <c r="Q5" s="4189"/>
      <c r="R5" s="4190"/>
      <c r="S5" s="4191"/>
    </row>
    <row r="6" spans="1:19" ht="153" customHeight="1" thickBot="1" x14ac:dyDescent="0.35">
      <c r="A6" s="4196"/>
      <c r="B6" s="2503" t="s">
        <v>26</v>
      </c>
      <c r="C6" s="2503" t="s">
        <v>27</v>
      </c>
      <c r="D6" s="2503" t="s">
        <v>4</v>
      </c>
      <c r="E6" s="2503" t="s">
        <v>26</v>
      </c>
      <c r="F6" s="2503" t="s">
        <v>27</v>
      </c>
      <c r="G6" s="2503" t="s">
        <v>4</v>
      </c>
      <c r="H6" s="2503" t="s">
        <v>26</v>
      </c>
      <c r="I6" s="2503" t="s">
        <v>27</v>
      </c>
      <c r="J6" s="2503" t="s">
        <v>4</v>
      </c>
      <c r="K6" s="2503" t="s">
        <v>26</v>
      </c>
      <c r="L6" s="2503" t="s">
        <v>27</v>
      </c>
      <c r="M6" s="2503" t="s">
        <v>4</v>
      </c>
      <c r="N6" s="2503" t="s">
        <v>26</v>
      </c>
      <c r="O6" s="2503" t="s">
        <v>27</v>
      </c>
      <c r="P6" s="2503" t="s">
        <v>4</v>
      </c>
      <c r="Q6" s="2503" t="s">
        <v>26</v>
      </c>
      <c r="R6" s="2503" t="s">
        <v>27</v>
      </c>
      <c r="S6" s="2503" t="s">
        <v>4</v>
      </c>
    </row>
    <row r="7" spans="1:19" ht="34.5" customHeight="1" thickBot="1" x14ac:dyDescent="0.35">
      <c r="A7" s="2504" t="s">
        <v>22</v>
      </c>
      <c r="B7" s="2505"/>
      <c r="C7" s="2506"/>
      <c r="D7" s="2507"/>
      <c r="E7" s="1295"/>
      <c r="F7" s="1295"/>
      <c r="G7" s="1296"/>
      <c r="H7" s="2505"/>
      <c r="I7" s="1295"/>
      <c r="J7" s="2508"/>
      <c r="K7" s="1295"/>
      <c r="L7" s="1295"/>
      <c r="M7" s="1296"/>
      <c r="N7" s="2505"/>
      <c r="O7" s="1295"/>
      <c r="P7" s="2508"/>
      <c r="Q7" s="1238"/>
      <c r="R7" s="1238"/>
      <c r="S7" s="2509"/>
    </row>
    <row r="8" spans="1:19" ht="28.5" customHeight="1" x14ac:dyDescent="0.3">
      <c r="A8" s="2330" t="s">
        <v>141</v>
      </c>
      <c r="B8" s="2562">
        <f t="shared" ref="B8:S22" si="0">B32+B55</f>
        <v>0</v>
      </c>
      <c r="C8" s="2562">
        <f t="shared" si="0"/>
        <v>0</v>
      </c>
      <c r="D8" s="2562">
        <f t="shared" si="0"/>
        <v>0</v>
      </c>
      <c r="E8" s="2562">
        <f t="shared" si="0"/>
        <v>12</v>
      </c>
      <c r="F8" s="2562">
        <f t="shared" si="0"/>
        <v>1</v>
      </c>
      <c r="G8" s="2562">
        <f t="shared" si="0"/>
        <v>13</v>
      </c>
      <c r="H8" s="2562">
        <f t="shared" si="0"/>
        <v>0</v>
      </c>
      <c r="I8" s="2562">
        <f t="shared" si="0"/>
        <v>0</v>
      </c>
      <c r="J8" s="2562">
        <f t="shared" si="0"/>
        <v>0</v>
      </c>
      <c r="K8" s="2562">
        <f t="shared" si="0"/>
        <v>0</v>
      </c>
      <c r="L8" s="2562">
        <f t="shared" si="0"/>
        <v>0</v>
      </c>
      <c r="M8" s="2562">
        <f t="shared" si="0"/>
        <v>0</v>
      </c>
      <c r="N8" s="2562">
        <f t="shared" si="0"/>
        <v>0</v>
      </c>
      <c r="O8" s="2562">
        <f t="shared" si="0"/>
        <v>0</v>
      </c>
      <c r="P8" s="2562">
        <f t="shared" si="0"/>
        <v>0</v>
      </c>
      <c r="Q8" s="2562">
        <f t="shared" si="0"/>
        <v>12</v>
      </c>
      <c r="R8" s="2562">
        <f t="shared" si="0"/>
        <v>1</v>
      </c>
      <c r="S8" s="2563">
        <f t="shared" si="0"/>
        <v>13</v>
      </c>
    </row>
    <row r="9" spans="1:19" ht="28.5" customHeight="1" x14ac:dyDescent="0.3">
      <c r="A9" s="2330" t="s">
        <v>142</v>
      </c>
      <c r="B9" s="1334">
        <f t="shared" si="0"/>
        <v>0</v>
      </c>
      <c r="C9" s="1334">
        <f t="shared" si="0"/>
        <v>19</v>
      </c>
      <c r="D9" s="1334">
        <f t="shared" si="0"/>
        <v>19</v>
      </c>
      <c r="E9" s="1334">
        <f t="shared" si="0"/>
        <v>0</v>
      </c>
      <c r="F9" s="1334">
        <f t="shared" si="0"/>
        <v>29</v>
      </c>
      <c r="G9" s="1334">
        <f t="shared" si="0"/>
        <v>29</v>
      </c>
      <c r="H9" s="1334">
        <f t="shared" si="0"/>
        <v>0</v>
      </c>
      <c r="I9" s="1334">
        <f t="shared" si="0"/>
        <v>23</v>
      </c>
      <c r="J9" s="1334">
        <f t="shared" si="0"/>
        <v>23</v>
      </c>
      <c r="K9" s="1334">
        <f t="shared" si="0"/>
        <v>0</v>
      </c>
      <c r="L9" s="1334">
        <f t="shared" si="0"/>
        <v>14</v>
      </c>
      <c r="M9" s="1334">
        <f t="shared" si="0"/>
        <v>14</v>
      </c>
      <c r="N9" s="1334">
        <f t="shared" si="0"/>
        <v>0</v>
      </c>
      <c r="O9" s="1334">
        <f t="shared" si="0"/>
        <v>0</v>
      </c>
      <c r="P9" s="1334">
        <f t="shared" si="0"/>
        <v>0</v>
      </c>
      <c r="Q9" s="1334">
        <f t="shared" si="0"/>
        <v>0</v>
      </c>
      <c r="R9" s="1334">
        <f t="shared" si="0"/>
        <v>85</v>
      </c>
      <c r="S9" s="1334">
        <f t="shared" si="0"/>
        <v>85</v>
      </c>
    </row>
    <row r="10" spans="1:19" ht="40.5" customHeight="1" x14ac:dyDescent="0.3">
      <c r="A10" s="2330" t="s">
        <v>173</v>
      </c>
      <c r="B10" s="1334">
        <f t="shared" si="0"/>
        <v>0</v>
      </c>
      <c r="C10" s="1334">
        <f t="shared" si="0"/>
        <v>0</v>
      </c>
      <c r="D10" s="1334">
        <f t="shared" si="0"/>
        <v>0</v>
      </c>
      <c r="E10" s="1334">
        <f t="shared" si="0"/>
        <v>7</v>
      </c>
      <c r="F10" s="1334">
        <f t="shared" si="0"/>
        <v>2</v>
      </c>
      <c r="G10" s="1334">
        <f t="shared" si="0"/>
        <v>9</v>
      </c>
      <c r="H10" s="1334">
        <f t="shared" si="0"/>
        <v>10</v>
      </c>
      <c r="I10" s="1334">
        <f t="shared" si="0"/>
        <v>11</v>
      </c>
      <c r="J10" s="1334">
        <f t="shared" si="0"/>
        <v>11</v>
      </c>
      <c r="K10" s="1334">
        <f t="shared" si="0"/>
        <v>9</v>
      </c>
      <c r="L10" s="1334">
        <f t="shared" si="0"/>
        <v>0</v>
      </c>
      <c r="M10" s="1334">
        <f t="shared" si="0"/>
        <v>9</v>
      </c>
      <c r="N10" s="1334">
        <f t="shared" si="0"/>
        <v>5</v>
      </c>
      <c r="O10" s="1334">
        <f t="shared" si="0"/>
        <v>0</v>
      </c>
      <c r="P10" s="1334">
        <f t="shared" si="0"/>
        <v>5</v>
      </c>
      <c r="Q10" s="1334">
        <f t="shared" si="0"/>
        <v>31</v>
      </c>
      <c r="R10" s="1334">
        <f t="shared" si="0"/>
        <v>13</v>
      </c>
      <c r="S10" s="1334">
        <f t="shared" si="0"/>
        <v>44</v>
      </c>
    </row>
    <row r="11" spans="1:19" ht="28.5" customHeight="1" thickBot="1" x14ac:dyDescent="0.35">
      <c r="A11" s="2330" t="s">
        <v>144</v>
      </c>
      <c r="B11" s="1335">
        <f t="shared" si="0"/>
        <v>0</v>
      </c>
      <c r="C11" s="1335">
        <f t="shared" si="0"/>
        <v>17</v>
      </c>
      <c r="D11" s="1335">
        <f t="shared" si="0"/>
        <v>17</v>
      </c>
      <c r="E11" s="1335">
        <f t="shared" si="0"/>
        <v>0</v>
      </c>
      <c r="F11" s="1335">
        <f t="shared" si="0"/>
        <v>30</v>
      </c>
      <c r="G11" s="1335">
        <f t="shared" si="0"/>
        <v>30</v>
      </c>
      <c r="H11" s="1335">
        <f t="shared" si="0"/>
        <v>10</v>
      </c>
      <c r="I11" s="1335">
        <f t="shared" si="0"/>
        <v>24</v>
      </c>
      <c r="J11" s="1335">
        <f t="shared" si="0"/>
        <v>34</v>
      </c>
      <c r="K11" s="1335">
        <f t="shared" si="0"/>
        <v>10</v>
      </c>
      <c r="L11" s="1335">
        <f t="shared" si="0"/>
        <v>22</v>
      </c>
      <c r="M11" s="1335">
        <f t="shared" si="0"/>
        <v>32</v>
      </c>
      <c r="N11" s="1335">
        <f t="shared" si="0"/>
        <v>10</v>
      </c>
      <c r="O11" s="1335">
        <f t="shared" si="0"/>
        <v>22</v>
      </c>
      <c r="P11" s="1335">
        <f t="shared" si="0"/>
        <v>32</v>
      </c>
      <c r="Q11" s="1335">
        <f t="shared" si="0"/>
        <v>30</v>
      </c>
      <c r="R11" s="1335">
        <f t="shared" si="0"/>
        <v>115</v>
      </c>
      <c r="S11" s="1334">
        <f t="shared" si="0"/>
        <v>145</v>
      </c>
    </row>
    <row r="12" spans="1:19" ht="28.5" customHeight="1" thickBot="1" x14ac:dyDescent="0.35">
      <c r="A12" s="2342" t="s">
        <v>145</v>
      </c>
      <c r="B12" s="2579">
        <f t="shared" si="0"/>
        <v>0</v>
      </c>
      <c r="C12" s="2579">
        <f t="shared" si="0"/>
        <v>0</v>
      </c>
      <c r="D12" s="2579">
        <f t="shared" si="0"/>
        <v>0</v>
      </c>
      <c r="E12" s="2579">
        <f t="shared" si="0"/>
        <v>0</v>
      </c>
      <c r="F12" s="2579">
        <f t="shared" si="0"/>
        <v>0</v>
      </c>
      <c r="G12" s="2579">
        <f t="shared" si="0"/>
        <v>0</v>
      </c>
      <c r="H12" s="2579">
        <f t="shared" si="0"/>
        <v>0</v>
      </c>
      <c r="I12" s="2579">
        <f t="shared" si="0"/>
        <v>4</v>
      </c>
      <c r="J12" s="2579">
        <f t="shared" si="0"/>
        <v>4</v>
      </c>
      <c r="K12" s="2579">
        <f t="shared" si="0"/>
        <v>0</v>
      </c>
      <c r="L12" s="2579">
        <f t="shared" si="0"/>
        <v>8</v>
      </c>
      <c r="M12" s="2579">
        <f t="shared" si="0"/>
        <v>8</v>
      </c>
      <c r="N12" s="2579">
        <f t="shared" si="0"/>
        <v>20</v>
      </c>
      <c r="O12" s="2579">
        <f t="shared" si="0"/>
        <v>51</v>
      </c>
      <c r="P12" s="2579">
        <f t="shared" si="0"/>
        <v>71</v>
      </c>
      <c r="Q12" s="2579">
        <f t="shared" si="0"/>
        <v>20</v>
      </c>
      <c r="R12" s="2579">
        <f t="shared" si="0"/>
        <v>63</v>
      </c>
      <c r="S12" s="2579">
        <f t="shared" si="0"/>
        <v>83</v>
      </c>
    </row>
    <row r="13" spans="1:19" ht="22.5" customHeight="1" x14ac:dyDescent="0.3">
      <c r="A13" s="2538" t="s">
        <v>292</v>
      </c>
      <c r="B13" s="2582">
        <f t="shared" si="0"/>
        <v>0</v>
      </c>
      <c r="C13" s="2582">
        <f t="shared" si="0"/>
        <v>0</v>
      </c>
      <c r="D13" s="2582">
        <f t="shared" si="0"/>
        <v>0</v>
      </c>
      <c r="E13" s="2582">
        <f t="shared" si="0"/>
        <v>0</v>
      </c>
      <c r="F13" s="2582">
        <f t="shared" si="0"/>
        <v>0</v>
      </c>
      <c r="G13" s="2582">
        <f t="shared" si="0"/>
        <v>0</v>
      </c>
      <c r="H13" s="2582">
        <f t="shared" si="0"/>
        <v>0</v>
      </c>
      <c r="I13" s="2582">
        <f t="shared" si="0"/>
        <v>4</v>
      </c>
      <c r="J13" s="2582">
        <f t="shared" si="0"/>
        <v>4</v>
      </c>
      <c r="K13" s="2582">
        <f t="shared" si="0"/>
        <v>0</v>
      </c>
      <c r="L13" s="2582">
        <f t="shared" si="0"/>
        <v>8</v>
      </c>
      <c r="M13" s="2582">
        <f t="shared" si="0"/>
        <v>8</v>
      </c>
      <c r="N13" s="2582">
        <f t="shared" si="0"/>
        <v>20</v>
      </c>
      <c r="O13" s="2582">
        <f t="shared" si="0"/>
        <v>51</v>
      </c>
      <c r="P13" s="2582">
        <f t="shared" si="0"/>
        <v>71</v>
      </c>
      <c r="Q13" s="2582">
        <f t="shared" si="0"/>
        <v>20</v>
      </c>
      <c r="R13" s="2582">
        <f t="shared" si="0"/>
        <v>63</v>
      </c>
      <c r="S13" s="2582">
        <f t="shared" si="0"/>
        <v>83</v>
      </c>
    </row>
    <row r="14" spans="1:19" ht="28.5" customHeight="1" x14ac:dyDescent="0.3">
      <c r="A14" s="2337" t="s">
        <v>146</v>
      </c>
      <c r="B14" s="1337">
        <f t="shared" si="0"/>
        <v>0</v>
      </c>
      <c r="C14" s="1337">
        <f t="shared" si="0"/>
        <v>0</v>
      </c>
      <c r="D14" s="1337">
        <f t="shared" si="0"/>
        <v>0</v>
      </c>
      <c r="E14" s="1337">
        <f t="shared" si="0"/>
        <v>0</v>
      </c>
      <c r="F14" s="1337">
        <f t="shared" si="0"/>
        <v>0</v>
      </c>
      <c r="G14" s="1337">
        <f t="shared" si="0"/>
        <v>0</v>
      </c>
      <c r="H14" s="1337">
        <f t="shared" si="0"/>
        <v>0</v>
      </c>
      <c r="I14" s="1337">
        <f t="shared" si="0"/>
        <v>0</v>
      </c>
      <c r="J14" s="1337">
        <f t="shared" si="0"/>
        <v>0</v>
      </c>
      <c r="K14" s="1337">
        <f t="shared" si="0"/>
        <v>0</v>
      </c>
      <c r="L14" s="1337">
        <f t="shared" si="0"/>
        <v>0</v>
      </c>
      <c r="M14" s="1337">
        <f t="shared" si="0"/>
        <v>0</v>
      </c>
      <c r="N14" s="1337">
        <f t="shared" si="0"/>
        <v>0</v>
      </c>
      <c r="O14" s="1337">
        <f t="shared" si="0"/>
        <v>0</v>
      </c>
      <c r="P14" s="1337">
        <f t="shared" si="0"/>
        <v>0</v>
      </c>
      <c r="Q14" s="1337">
        <f t="shared" si="0"/>
        <v>0</v>
      </c>
      <c r="R14" s="1337">
        <f t="shared" si="0"/>
        <v>0</v>
      </c>
      <c r="S14" s="1337">
        <f t="shared" si="0"/>
        <v>0</v>
      </c>
    </row>
    <row r="15" spans="1:19" ht="28.5" customHeight="1" x14ac:dyDescent="0.3">
      <c r="A15" s="2330" t="s">
        <v>147</v>
      </c>
      <c r="B15" s="1334">
        <f t="shared" si="0"/>
        <v>8</v>
      </c>
      <c r="C15" s="1334">
        <f t="shared" si="0"/>
        <v>6</v>
      </c>
      <c r="D15" s="1334">
        <f t="shared" si="0"/>
        <v>14</v>
      </c>
      <c r="E15" s="1334">
        <f t="shared" si="0"/>
        <v>10</v>
      </c>
      <c r="F15" s="1334">
        <f t="shared" si="0"/>
        <v>6</v>
      </c>
      <c r="G15" s="1334">
        <f t="shared" si="0"/>
        <v>16</v>
      </c>
      <c r="H15" s="1334">
        <f t="shared" si="0"/>
        <v>15</v>
      </c>
      <c r="I15" s="1334">
        <f t="shared" si="0"/>
        <v>8</v>
      </c>
      <c r="J15" s="1334">
        <f t="shared" si="0"/>
        <v>23</v>
      </c>
      <c r="K15" s="1334">
        <f t="shared" si="0"/>
        <v>17</v>
      </c>
      <c r="L15" s="1334">
        <f t="shared" si="0"/>
        <v>3</v>
      </c>
      <c r="M15" s="1334">
        <f t="shared" si="0"/>
        <v>20</v>
      </c>
      <c r="N15" s="1334">
        <f t="shared" si="0"/>
        <v>12</v>
      </c>
      <c r="O15" s="1334">
        <f t="shared" si="0"/>
        <v>5</v>
      </c>
      <c r="P15" s="1334">
        <f t="shared" si="0"/>
        <v>17</v>
      </c>
      <c r="Q15" s="1334">
        <f t="shared" si="0"/>
        <v>62</v>
      </c>
      <c r="R15" s="1334">
        <f t="shared" si="0"/>
        <v>28</v>
      </c>
      <c r="S15" s="1334">
        <f t="shared" si="0"/>
        <v>90</v>
      </c>
    </row>
    <row r="16" spans="1:19" ht="28.5" customHeight="1" x14ac:dyDescent="0.3">
      <c r="A16" s="2330" t="s">
        <v>174</v>
      </c>
      <c r="B16" s="1334">
        <f t="shared" si="0"/>
        <v>7</v>
      </c>
      <c r="C16" s="1334">
        <f t="shared" si="0"/>
        <v>1</v>
      </c>
      <c r="D16" s="1334">
        <f t="shared" si="0"/>
        <v>8</v>
      </c>
      <c r="E16" s="1334">
        <f t="shared" si="0"/>
        <v>10</v>
      </c>
      <c r="F16" s="1334">
        <f t="shared" si="0"/>
        <v>3</v>
      </c>
      <c r="G16" s="1334">
        <f t="shared" si="0"/>
        <v>13</v>
      </c>
      <c r="H16" s="1334">
        <f t="shared" si="0"/>
        <v>9</v>
      </c>
      <c r="I16" s="1334">
        <f t="shared" si="0"/>
        <v>1</v>
      </c>
      <c r="J16" s="1334">
        <f t="shared" si="0"/>
        <v>10</v>
      </c>
      <c r="K16" s="1334">
        <f t="shared" si="0"/>
        <v>9</v>
      </c>
      <c r="L16" s="1334">
        <f t="shared" si="0"/>
        <v>2</v>
      </c>
      <c r="M16" s="1334">
        <f t="shared" si="0"/>
        <v>11</v>
      </c>
      <c r="N16" s="1334">
        <f t="shared" si="0"/>
        <v>2</v>
      </c>
      <c r="O16" s="1334">
        <f t="shared" si="0"/>
        <v>4</v>
      </c>
      <c r="P16" s="1334">
        <f t="shared" si="0"/>
        <v>6</v>
      </c>
      <c r="Q16" s="1334">
        <f t="shared" si="0"/>
        <v>37</v>
      </c>
      <c r="R16" s="1334">
        <f t="shared" si="0"/>
        <v>11</v>
      </c>
      <c r="S16" s="1334">
        <f t="shared" si="0"/>
        <v>48</v>
      </c>
    </row>
    <row r="17" spans="1:29" ht="28.5" customHeight="1" x14ac:dyDescent="0.3">
      <c r="A17" s="2330" t="s">
        <v>148</v>
      </c>
      <c r="B17" s="2583">
        <f t="shared" si="0"/>
        <v>15</v>
      </c>
      <c r="C17" s="2583">
        <f t="shared" si="0"/>
        <v>6</v>
      </c>
      <c r="D17" s="2583">
        <f t="shared" si="0"/>
        <v>21</v>
      </c>
      <c r="E17" s="2583">
        <f t="shared" si="0"/>
        <v>7</v>
      </c>
      <c r="F17" s="2583">
        <f t="shared" si="0"/>
        <v>5</v>
      </c>
      <c r="G17" s="2583">
        <f t="shared" si="0"/>
        <v>12</v>
      </c>
      <c r="H17" s="2583">
        <f t="shared" si="0"/>
        <v>7</v>
      </c>
      <c r="I17" s="2583">
        <f t="shared" si="0"/>
        <v>0</v>
      </c>
      <c r="J17" s="2583">
        <f t="shared" si="0"/>
        <v>17</v>
      </c>
      <c r="K17" s="2583">
        <f t="shared" si="0"/>
        <v>14</v>
      </c>
      <c r="L17" s="2583">
        <f t="shared" si="0"/>
        <v>13</v>
      </c>
      <c r="M17" s="2583">
        <f t="shared" si="0"/>
        <v>27</v>
      </c>
      <c r="N17" s="2583">
        <f t="shared" si="0"/>
        <v>16</v>
      </c>
      <c r="O17" s="2583">
        <f t="shared" si="0"/>
        <v>16</v>
      </c>
      <c r="P17" s="2583">
        <f t="shared" si="0"/>
        <v>32</v>
      </c>
      <c r="Q17" s="2583">
        <f t="shared" si="0"/>
        <v>59</v>
      </c>
      <c r="R17" s="2583">
        <f t="shared" si="0"/>
        <v>40</v>
      </c>
      <c r="S17" s="2583">
        <f t="shared" si="0"/>
        <v>99</v>
      </c>
    </row>
    <row r="18" spans="1:29" ht="28.5" customHeight="1" thickBot="1" x14ac:dyDescent="0.35">
      <c r="A18" s="1237" t="s">
        <v>339</v>
      </c>
      <c r="B18" s="1335">
        <f t="shared" si="0"/>
        <v>14</v>
      </c>
      <c r="C18" s="1335">
        <f t="shared" si="0"/>
        <v>4</v>
      </c>
      <c r="D18" s="1335">
        <f t="shared" si="0"/>
        <v>18</v>
      </c>
      <c r="E18" s="1335">
        <f t="shared" si="0"/>
        <v>13</v>
      </c>
      <c r="F18" s="1335">
        <f t="shared" si="0"/>
        <v>7</v>
      </c>
      <c r="G18" s="1335">
        <f t="shared" si="0"/>
        <v>20</v>
      </c>
      <c r="H18" s="1335">
        <f t="shared" si="0"/>
        <v>7</v>
      </c>
      <c r="I18" s="1335">
        <f t="shared" si="0"/>
        <v>3</v>
      </c>
      <c r="J18" s="1335">
        <f t="shared" si="0"/>
        <v>10</v>
      </c>
      <c r="K18" s="1335">
        <f t="shared" si="0"/>
        <v>6</v>
      </c>
      <c r="L18" s="1335">
        <f t="shared" si="0"/>
        <v>0</v>
      </c>
      <c r="M18" s="1335">
        <f t="shared" si="0"/>
        <v>6</v>
      </c>
      <c r="N18" s="1335">
        <f t="shared" si="0"/>
        <v>10</v>
      </c>
      <c r="O18" s="1335">
        <f t="shared" si="0"/>
        <v>4</v>
      </c>
      <c r="P18" s="1335">
        <f t="shared" si="0"/>
        <v>14</v>
      </c>
      <c r="Q18" s="1335">
        <f t="shared" si="0"/>
        <v>50</v>
      </c>
      <c r="R18" s="1335">
        <f t="shared" si="0"/>
        <v>18</v>
      </c>
      <c r="S18" s="1335">
        <f t="shared" si="0"/>
        <v>68</v>
      </c>
    </row>
    <row r="19" spans="1:29" ht="27.75" customHeight="1" thickBot="1" x14ac:dyDescent="0.35">
      <c r="A19" s="2580" t="s">
        <v>149</v>
      </c>
      <c r="B19" s="2581">
        <f t="shared" si="0"/>
        <v>30</v>
      </c>
      <c r="C19" s="2581">
        <f t="shared" si="0"/>
        <v>3</v>
      </c>
      <c r="D19" s="2581">
        <f t="shared" si="0"/>
        <v>33</v>
      </c>
      <c r="E19" s="2581">
        <f t="shared" si="0"/>
        <v>27</v>
      </c>
      <c r="F19" s="2581">
        <f t="shared" si="0"/>
        <v>0</v>
      </c>
      <c r="G19" s="2581">
        <f t="shared" si="0"/>
        <v>27</v>
      </c>
      <c r="H19" s="2581">
        <f t="shared" si="0"/>
        <v>29</v>
      </c>
      <c r="I19" s="2581">
        <f t="shared" si="0"/>
        <v>3</v>
      </c>
      <c r="J19" s="2581">
        <f t="shared" si="0"/>
        <v>32</v>
      </c>
      <c r="K19" s="2581">
        <f t="shared" si="0"/>
        <v>21</v>
      </c>
      <c r="L19" s="2581">
        <f t="shared" si="0"/>
        <v>4</v>
      </c>
      <c r="M19" s="2581">
        <f t="shared" si="0"/>
        <v>25</v>
      </c>
      <c r="N19" s="2581">
        <f t="shared" si="0"/>
        <v>26</v>
      </c>
      <c r="O19" s="2581">
        <f t="shared" si="0"/>
        <v>4</v>
      </c>
      <c r="P19" s="2581">
        <f t="shared" si="0"/>
        <v>30</v>
      </c>
      <c r="Q19" s="2581">
        <f t="shared" si="0"/>
        <v>133</v>
      </c>
      <c r="R19" s="2581">
        <f t="shared" si="0"/>
        <v>14</v>
      </c>
      <c r="S19" s="2581">
        <f t="shared" si="0"/>
        <v>147</v>
      </c>
      <c r="T19" s="1297"/>
      <c r="U19" s="1297"/>
      <c r="V19" s="1297"/>
      <c r="W19" s="1297"/>
      <c r="X19" s="1297"/>
      <c r="Y19" s="1297"/>
      <c r="Z19" s="1164"/>
      <c r="AA19" s="1164"/>
      <c r="AB19" s="1164"/>
      <c r="AC19" s="1164"/>
    </row>
    <row r="20" spans="1:29" ht="23.25" customHeight="1" x14ac:dyDescent="0.3">
      <c r="A20" s="2512" t="s">
        <v>295</v>
      </c>
      <c r="B20" s="2564">
        <f t="shared" si="0"/>
        <v>25</v>
      </c>
      <c r="C20" s="2564">
        <f t="shared" si="0"/>
        <v>1</v>
      </c>
      <c r="D20" s="2564">
        <f t="shared" si="0"/>
        <v>26</v>
      </c>
      <c r="E20" s="2564">
        <f t="shared" si="0"/>
        <v>18</v>
      </c>
      <c r="F20" s="2564">
        <f t="shared" si="0"/>
        <v>0</v>
      </c>
      <c r="G20" s="2564">
        <f t="shared" si="0"/>
        <v>18</v>
      </c>
      <c r="H20" s="2564">
        <f t="shared" si="0"/>
        <v>20</v>
      </c>
      <c r="I20" s="2564">
        <f t="shared" si="0"/>
        <v>2</v>
      </c>
      <c r="J20" s="2564">
        <f t="shared" si="0"/>
        <v>22</v>
      </c>
      <c r="K20" s="2564">
        <f t="shared" si="0"/>
        <v>13</v>
      </c>
      <c r="L20" s="2564">
        <f t="shared" si="0"/>
        <v>4</v>
      </c>
      <c r="M20" s="2564">
        <f t="shared" si="0"/>
        <v>17</v>
      </c>
      <c r="N20" s="2564">
        <f t="shared" si="0"/>
        <v>18</v>
      </c>
      <c r="O20" s="2564">
        <f t="shared" si="0"/>
        <v>4</v>
      </c>
      <c r="P20" s="2564">
        <f t="shared" si="0"/>
        <v>22</v>
      </c>
      <c r="Q20" s="2564">
        <f t="shared" si="0"/>
        <v>94</v>
      </c>
      <c r="R20" s="2564">
        <f t="shared" si="0"/>
        <v>11</v>
      </c>
      <c r="S20" s="2564">
        <f t="shared" si="0"/>
        <v>105</v>
      </c>
      <c r="T20" s="1164"/>
    </row>
    <row r="21" spans="1:29" ht="23.25" customHeight="1" x14ac:dyDescent="0.3">
      <c r="A21" s="2513" t="s">
        <v>296</v>
      </c>
      <c r="B21" s="1338">
        <f t="shared" si="0"/>
        <v>0</v>
      </c>
      <c r="C21" s="1338">
        <f t="shared" si="0"/>
        <v>0</v>
      </c>
      <c r="D21" s="1338">
        <f t="shared" si="0"/>
        <v>0</v>
      </c>
      <c r="E21" s="1338">
        <f t="shared" si="0"/>
        <v>0</v>
      </c>
      <c r="F21" s="1338">
        <f t="shared" si="0"/>
        <v>0</v>
      </c>
      <c r="G21" s="1338">
        <f t="shared" si="0"/>
        <v>0</v>
      </c>
      <c r="H21" s="1338">
        <f t="shared" si="0"/>
        <v>0</v>
      </c>
      <c r="I21" s="1338">
        <f t="shared" si="0"/>
        <v>0</v>
      </c>
      <c r="J21" s="1338">
        <f t="shared" si="0"/>
        <v>0</v>
      </c>
      <c r="K21" s="1338">
        <f t="shared" si="0"/>
        <v>0</v>
      </c>
      <c r="L21" s="1338">
        <f t="shared" si="0"/>
        <v>0</v>
      </c>
      <c r="M21" s="1338">
        <f t="shared" si="0"/>
        <v>0</v>
      </c>
      <c r="N21" s="1338">
        <f t="shared" si="0"/>
        <v>0</v>
      </c>
      <c r="O21" s="1338">
        <f t="shared" si="0"/>
        <v>0</v>
      </c>
      <c r="P21" s="1338">
        <f t="shared" si="0"/>
        <v>0</v>
      </c>
      <c r="Q21" s="1338">
        <f t="shared" si="0"/>
        <v>0</v>
      </c>
      <c r="R21" s="1338">
        <f t="shared" si="0"/>
        <v>0</v>
      </c>
      <c r="S21" s="1338">
        <f t="shared" si="0"/>
        <v>0</v>
      </c>
    </row>
    <row r="22" spans="1:29" ht="23.25" customHeight="1" thickBot="1" x14ac:dyDescent="0.35">
      <c r="A22" s="2513" t="s">
        <v>298</v>
      </c>
      <c r="B22" s="1339">
        <f t="shared" si="0"/>
        <v>5</v>
      </c>
      <c r="C22" s="1339">
        <f t="shared" si="0"/>
        <v>2</v>
      </c>
      <c r="D22" s="1339">
        <f t="shared" si="0"/>
        <v>7</v>
      </c>
      <c r="E22" s="1339">
        <f t="shared" ref="E22:S22" si="1">E46+E69</f>
        <v>9</v>
      </c>
      <c r="F22" s="1339">
        <f t="shared" si="1"/>
        <v>0</v>
      </c>
      <c r="G22" s="1339">
        <f t="shared" si="1"/>
        <v>9</v>
      </c>
      <c r="H22" s="1339">
        <f t="shared" si="1"/>
        <v>9</v>
      </c>
      <c r="I22" s="1339">
        <f t="shared" si="1"/>
        <v>1</v>
      </c>
      <c r="J22" s="1339">
        <f t="shared" si="1"/>
        <v>10</v>
      </c>
      <c r="K22" s="1339">
        <f t="shared" si="1"/>
        <v>8</v>
      </c>
      <c r="L22" s="1339">
        <f t="shared" si="1"/>
        <v>0</v>
      </c>
      <c r="M22" s="1339">
        <f t="shared" si="1"/>
        <v>8</v>
      </c>
      <c r="N22" s="1339">
        <f t="shared" si="1"/>
        <v>8</v>
      </c>
      <c r="O22" s="1339">
        <f t="shared" si="1"/>
        <v>0</v>
      </c>
      <c r="P22" s="1339">
        <f t="shared" si="1"/>
        <v>8</v>
      </c>
      <c r="Q22" s="1339">
        <f t="shared" si="1"/>
        <v>39</v>
      </c>
      <c r="R22" s="1339">
        <f t="shared" si="1"/>
        <v>3</v>
      </c>
      <c r="S22" s="1339">
        <f t="shared" si="1"/>
        <v>42</v>
      </c>
    </row>
    <row r="23" spans="1:29" ht="27" customHeight="1" x14ac:dyDescent="0.3">
      <c r="A23" s="2342" t="s">
        <v>150</v>
      </c>
      <c r="B23" s="1337">
        <f t="shared" ref="B23:S23" si="2">B70+B47</f>
        <v>0</v>
      </c>
      <c r="C23" s="1337">
        <f t="shared" si="2"/>
        <v>0</v>
      </c>
      <c r="D23" s="1337">
        <f t="shared" si="2"/>
        <v>0</v>
      </c>
      <c r="E23" s="1337">
        <f t="shared" si="2"/>
        <v>12</v>
      </c>
      <c r="F23" s="1337">
        <f t="shared" si="2"/>
        <v>5</v>
      </c>
      <c r="G23" s="1337">
        <f t="shared" si="2"/>
        <v>17</v>
      </c>
      <c r="H23" s="1337">
        <f t="shared" si="2"/>
        <v>8</v>
      </c>
      <c r="I23" s="1337">
        <f t="shared" si="2"/>
        <v>3</v>
      </c>
      <c r="J23" s="1337">
        <f t="shared" si="2"/>
        <v>11</v>
      </c>
      <c r="K23" s="1337">
        <f t="shared" si="2"/>
        <v>6</v>
      </c>
      <c r="L23" s="1337">
        <f t="shared" si="2"/>
        <v>7</v>
      </c>
      <c r="M23" s="1337">
        <f t="shared" si="2"/>
        <v>13</v>
      </c>
      <c r="N23" s="1337">
        <f t="shared" si="2"/>
        <v>6</v>
      </c>
      <c r="O23" s="1337">
        <f t="shared" si="2"/>
        <v>4</v>
      </c>
      <c r="P23" s="1337">
        <f t="shared" si="2"/>
        <v>10</v>
      </c>
      <c r="Q23" s="1337">
        <f t="shared" si="2"/>
        <v>32</v>
      </c>
      <c r="R23" s="1337">
        <f t="shared" si="2"/>
        <v>19</v>
      </c>
      <c r="S23" s="1337">
        <f t="shared" si="2"/>
        <v>51</v>
      </c>
    </row>
    <row r="24" spans="1:29" x14ac:dyDescent="0.3">
      <c r="A24" s="2330" t="s">
        <v>151</v>
      </c>
      <c r="B24" s="1334">
        <f t="shared" ref="B24:S28" si="3">B48+B71</f>
        <v>0</v>
      </c>
      <c r="C24" s="1334">
        <f t="shared" si="3"/>
        <v>18</v>
      </c>
      <c r="D24" s="1334">
        <f t="shared" si="3"/>
        <v>18</v>
      </c>
      <c r="E24" s="1334">
        <f t="shared" si="3"/>
        <v>10</v>
      </c>
      <c r="F24" s="1334">
        <f t="shared" si="3"/>
        <v>9</v>
      </c>
      <c r="G24" s="1334">
        <f t="shared" si="3"/>
        <v>19</v>
      </c>
      <c r="H24" s="1334">
        <f t="shared" si="3"/>
        <v>9</v>
      </c>
      <c r="I24" s="1334">
        <f t="shared" si="3"/>
        <v>10</v>
      </c>
      <c r="J24" s="1334">
        <f t="shared" si="3"/>
        <v>19</v>
      </c>
      <c r="K24" s="1334">
        <f t="shared" si="3"/>
        <v>10</v>
      </c>
      <c r="L24" s="1334">
        <f t="shared" si="3"/>
        <v>4</v>
      </c>
      <c r="M24" s="1334">
        <f t="shared" si="3"/>
        <v>14</v>
      </c>
      <c r="N24" s="1334">
        <f t="shared" si="3"/>
        <v>9</v>
      </c>
      <c r="O24" s="1334">
        <f t="shared" si="3"/>
        <v>5</v>
      </c>
      <c r="P24" s="1334">
        <f t="shared" si="3"/>
        <v>14</v>
      </c>
      <c r="Q24" s="1334">
        <f t="shared" si="3"/>
        <v>38</v>
      </c>
      <c r="R24" s="1334">
        <f t="shared" si="3"/>
        <v>46</v>
      </c>
      <c r="S24" s="1334">
        <f t="shared" si="3"/>
        <v>84</v>
      </c>
    </row>
    <row r="25" spans="1:29" ht="24.75" customHeight="1" x14ac:dyDescent="0.3">
      <c r="A25" s="2330" t="s">
        <v>152</v>
      </c>
      <c r="B25" s="1334">
        <f t="shared" si="3"/>
        <v>18</v>
      </c>
      <c r="C25" s="1334">
        <f t="shared" si="3"/>
        <v>5</v>
      </c>
      <c r="D25" s="1334">
        <f t="shared" si="3"/>
        <v>23</v>
      </c>
      <c r="E25" s="1334">
        <f t="shared" si="3"/>
        <v>1</v>
      </c>
      <c r="F25" s="1334">
        <f t="shared" si="3"/>
        <v>21</v>
      </c>
      <c r="G25" s="1334">
        <f t="shared" si="3"/>
        <v>22</v>
      </c>
      <c r="H25" s="1334">
        <f t="shared" si="3"/>
        <v>4</v>
      </c>
      <c r="I25" s="1334">
        <f t="shared" si="3"/>
        <v>26</v>
      </c>
      <c r="J25" s="1334">
        <f t="shared" si="3"/>
        <v>30</v>
      </c>
      <c r="K25" s="1334">
        <f t="shared" si="3"/>
        <v>11</v>
      </c>
      <c r="L25" s="1334">
        <f t="shared" si="3"/>
        <v>6</v>
      </c>
      <c r="M25" s="1334">
        <f t="shared" si="3"/>
        <v>17</v>
      </c>
      <c r="N25" s="1334">
        <f t="shared" si="3"/>
        <v>24</v>
      </c>
      <c r="O25" s="1334">
        <f t="shared" si="3"/>
        <v>11</v>
      </c>
      <c r="P25" s="1334">
        <f t="shared" si="3"/>
        <v>35</v>
      </c>
      <c r="Q25" s="1334">
        <f t="shared" si="3"/>
        <v>58</v>
      </c>
      <c r="R25" s="1334">
        <f t="shared" si="3"/>
        <v>69</v>
      </c>
      <c r="S25" s="1334">
        <f t="shared" si="3"/>
        <v>127</v>
      </c>
    </row>
    <row r="26" spans="1:29" ht="36" customHeight="1" x14ac:dyDescent="0.3">
      <c r="A26" s="2330" t="s">
        <v>155</v>
      </c>
      <c r="B26" s="1334">
        <f t="shared" si="3"/>
        <v>0</v>
      </c>
      <c r="C26" s="1334">
        <f t="shared" si="3"/>
        <v>12</v>
      </c>
      <c r="D26" s="1334">
        <f t="shared" si="3"/>
        <v>12</v>
      </c>
      <c r="E26" s="1334">
        <f t="shared" si="3"/>
        <v>1</v>
      </c>
      <c r="F26" s="1334">
        <f t="shared" si="3"/>
        <v>18</v>
      </c>
      <c r="G26" s="1334">
        <f t="shared" si="3"/>
        <v>19</v>
      </c>
      <c r="H26" s="1334">
        <f t="shared" si="3"/>
        <v>5</v>
      </c>
      <c r="I26" s="1334">
        <f t="shared" si="3"/>
        <v>14</v>
      </c>
      <c r="J26" s="1334">
        <f t="shared" si="3"/>
        <v>19</v>
      </c>
      <c r="K26" s="1334">
        <f t="shared" si="3"/>
        <v>9</v>
      </c>
      <c r="L26" s="1334">
        <f t="shared" si="3"/>
        <v>4</v>
      </c>
      <c r="M26" s="1334">
        <f t="shared" si="3"/>
        <v>13</v>
      </c>
      <c r="N26" s="1334">
        <f t="shared" si="3"/>
        <v>11</v>
      </c>
      <c r="O26" s="1334">
        <f t="shared" si="3"/>
        <v>20</v>
      </c>
      <c r="P26" s="1334">
        <f t="shared" si="3"/>
        <v>31</v>
      </c>
      <c r="Q26" s="1334">
        <f t="shared" si="3"/>
        <v>26</v>
      </c>
      <c r="R26" s="1334">
        <f t="shared" si="3"/>
        <v>68</v>
      </c>
      <c r="S26" s="1334">
        <f t="shared" si="3"/>
        <v>94</v>
      </c>
    </row>
    <row r="27" spans="1:29" ht="36" customHeight="1" x14ac:dyDescent="0.3">
      <c r="A27" s="2330" t="s">
        <v>153</v>
      </c>
      <c r="B27" s="1334">
        <f t="shared" si="3"/>
        <v>0</v>
      </c>
      <c r="C27" s="1334">
        <f t="shared" si="3"/>
        <v>0</v>
      </c>
      <c r="D27" s="1334">
        <f t="shared" si="3"/>
        <v>0</v>
      </c>
      <c r="E27" s="1334">
        <f t="shared" si="3"/>
        <v>0</v>
      </c>
      <c r="F27" s="1334">
        <f t="shared" si="3"/>
        <v>0</v>
      </c>
      <c r="G27" s="1334">
        <f t="shared" si="3"/>
        <v>0</v>
      </c>
      <c r="H27" s="1334">
        <f t="shared" si="3"/>
        <v>0</v>
      </c>
      <c r="I27" s="1334">
        <f t="shared" si="3"/>
        <v>0</v>
      </c>
      <c r="J27" s="1334">
        <f t="shared" si="3"/>
        <v>0</v>
      </c>
      <c r="K27" s="1334">
        <f t="shared" si="3"/>
        <v>0</v>
      </c>
      <c r="L27" s="1334">
        <f t="shared" si="3"/>
        <v>0</v>
      </c>
      <c r="M27" s="1334">
        <f t="shared" si="3"/>
        <v>0</v>
      </c>
      <c r="N27" s="1334">
        <f t="shared" si="3"/>
        <v>6</v>
      </c>
      <c r="O27" s="1334">
        <f t="shared" si="3"/>
        <v>1</v>
      </c>
      <c r="P27" s="1334">
        <f t="shared" si="3"/>
        <v>7</v>
      </c>
      <c r="Q27" s="1334">
        <f t="shared" si="3"/>
        <v>6</v>
      </c>
      <c r="R27" s="1334">
        <f t="shared" si="3"/>
        <v>1</v>
      </c>
      <c r="S27" s="1334">
        <f t="shared" si="3"/>
        <v>7</v>
      </c>
    </row>
    <row r="28" spans="1:29" ht="27" customHeight="1" thickBot="1" x14ac:dyDescent="0.35">
      <c r="A28" s="1237" t="s">
        <v>154</v>
      </c>
      <c r="B28" s="1335">
        <f t="shared" si="3"/>
        <v>0</v>
      </c>
      <c r="C28" s="1335">
        <f t="shared" si="3"/>
        <v>0</v>
      </c>
      <c r="D28" s="1335">
        <f t="shared" si="3"/>
        <v>0</v>
      </c>
      <c r="E28" s="1335">
        <f t="shared" si="3"/>
        <v>0</v>
      </c>
      <c r="F28" s="1335">
        <f t="shared" si="3"/>
        <v>0</v>
      </c>
      <c r="G28" s="1335">
        <f t="shared" si="3"/>
        <v>0</v>
      </c>
      <c r="H28" s="1335">
        <f t="shared" si="3"/>
        <v>0</v>
      </c>
      <c r="I28" s="1335">
        <f t="shared" si="3"/>
        <v>0</v>
      </c>
      <c r="J28" s="1335">
        <f t="shared" si="3"/>
        <v>0</v>
      </c>
      <c r="K28" s="1335">
        <f t="shared" si="3"/>
        <v>0</v>
      </c>
      <c r="L28" s="1335">
        <f t="shared" si="3"/>
        <v>0</v>
      </c>
      <c r="M28" s="1335">
        <f t="shared" si="3"/>
        <v>0</v>
      </c>
      <c r="N28" s="1335">
        <f t="shared" si="3"/>
        <v>0</v>
      </c>
      <c r="O28" s="1335">
        <f t="shared" si="3"/>
        <v>7</v>
      </c>
      <c r="P28" s="1335">
        <f t="shared" si="3"/>
        <v>7</v>
      </c>
      <c r="Q28" s="1335">
        <f t="shared" si="3"/>
        <v>0</v>
      </c>
      <c r="R28" s="1335">
        <f t="shared" si="3"/>
        <v>7</v>
      </c>
      <c r="S28" s="1335">
        <f t="shared" si="3"/>
        <v>7</v>
      </c>
    </row>
    <row r="29" spans="1:29" ht="34.5" customHeight="1" thickBot="1" x14ac:dyDescent="0.35">
      <c r="A29" s="2504" t="s">
        <v>16</v>
      </c>
      <c r="B29" s="2565">
        <f>B8+B9+B10+B11+B12+B14+B15+B16+B17+B18+B19+B23+B24+B25+B26+B27+B28</f>
        <v>92</v>
      </c>
      <c r="C29" s="2565">
        <f t="shared" ref="C29:S29" si="4">C8+C9+C10+C11+C12+C14+C15+C16+C17+C18+C19+C23+C24+C25+C26+C27+C28</f>
        <v>91</v>
      </c>
      <c r="D29" s="2565">
        <f t="shared" si="4"/>
        <v>183</v>
      </c>
      <c r="E29" s="2565">
        <f t="shared" si="4"/>
        <v>110</v>
      </c>
      <c r="F29" s="2565">
        <f t="shared" si="4"/>
        <v>136</v>
      </c>
      <c r="G29" s="2565">
        <f t="shared" si="4"/>
        <v>246</v>
      </c>
      <c r="H29" s="2565">
        <f t="shared" si="4"/>
        <v>113</v>
      </c>
      <c r="I29" s="2565">
        <f t="shared" si="4"/>
        <v>130</v>
      </c>
      <c r="J29" s="2565">
        <f t="shared" si="4"/>
        <v>243</v>
      </c>
      <c r="K29" s="2565">
        <f t="shared" si="4"/>
        <v>122</v>
      </c>
      <c r="L29" s="2565">
        <f t="shared" si="4"/>
        <v>87</v>
      </c>
      <c r="M29" s="2565">
        <f t="shared" si="4"/>
        <v>209</v>
      </c>
      <c r="N29" s="2565">
        <f t="shared" si="4"/>
        <v>157</v>
      </c>
      <c r="O29" s="2565">
        <f t="shared" si="4"/>
        <v>154</v>
      </c>
      <c r="P29" s="2565">
        <f t="shared" si="4"/>
        <v>311</v>
      </c>
      <c r="Q29" s="2565">
        <f t="shared" si="4"/>
        <v>594</v>
      </c>
      <c r="R29" s="2565">
        <f t="shared" si="4"/>
        <v>598</v>
      </c>
      <c r="S29" s="2565">
        <f t="shared" si="4"/>
        <v>1192</v>
      </c>
    </row>
    <row r="30" spans="1:29" ht="30.75" customHeight="1" thickBot="1" x14ac:dyDescent="0.35">
      <c r="A30" s="1267" t="s">
        <v>23</v>
      </c>
      <c r="B30" s="2514"/>
      <c r="C30" s="2515"/>
      <c r="D30" s="2516"/>
      <c r="E30" s="2517"/>
      <c r="F30" s="2515"/>
      <c r="G30" s="2518"/>
      <c r="H30" s="2514"/>
      <c r="I30" s="2515"/>
      <c r="J30" s="2518"/>
      <c r="K30" s="2514"/>
      <c r="L30" s="2515"/>
      <c r="M30" s="2518"/>
      <c r="N30" s="2514"/>
      <c r="O30" s="2515"/>
      <c r="P30" s="2518"/>
      <c r="Q30" s="2519">
        <v>0</v>
      </c>
      <c r="R30" s="2520">
        <v>0</v>
      </c>
      <c r="S30" s="2521">
        <v>0</v>
      </c>
    </row>
    <row r="31" spans="1:29" ht="30.75" customHeight="1" thickBot="1" x14ac:dyDescent="0.35">
      <c r="A31" s="2522" t="s">
        <v>11</v>
      </c>
      <c r="B31" s="2523"/>
      <c r="C31" s="2524"/>
      <c r="D31" s="2525"/>
      <c r="E31" s="2526"/>
      <c r="F31" s="2524"/>
      <c r="G31" s="2521"/>
      <c r="H31" s="2523"/>
      <c r="I31" s="2524"/>
      <c r="J31" s="2521"/>
      <c r="K31" s="2523"/>
      <c r="L31" s="2524"/>
      <c r="M31" s="2521"/>
      <c r="N31" s="2519"/>
      <c r="O31" s="2520"/>
      <c r="P31" s="2521"/>
      <c r="Q31" s="1298">
        <v>0</v>
      </c>
      <c r="R31" s="1299">
        <v>0</v>
      </c>
      <c r="S31" s="1300">
        <v>0</v>
      </c>
    </row>
    <row r="32" spans="1:29" ht="29.25" customHeight="1" x14ac:dyDescent="0.3">
      <c r="A32" s="1254" t="s">
        <v>141</v>
      </c>
      <c r="B32" s="1301">
        <v>0</v>
      </c>
      <c r="C32" s="1302">
        <v>0</v>
      </c>
      <c r="D32" s="2527">
        <v>0</v>
      </c>
      <c r="E32" s="1301">
        <v>12</v>
      </c>
      <c r="F32" s="1302">
        <v>1</v>
      </c>
      <c r="G32" s="1303">
        <v>13</v>
      </c>
      <c r="H32" s="2528">
        <v>0</v>
      </c>
      <c r="I32" s="1302">
        <v>0</v>
      </c>
      <c r="J32" s="2527">
        <v>0</v>
      </c>
      <c r="K32" s="1301">
        <v>0</v>
      </c>
      <c r="L32" s="1302">
        <v>0</v>
      </c>
      <c r="M32" s="1303">
        <v>0</v>
      </c>
      <c r="N32" s="2528">
        <v>0</v>
      </c>
      <c r="O32" s="1302">
        <v>0</v>
      </c>
      <c r="P32" s="1303">
        <v>0</v>
      </c>
      <c r="Q32" s="1340">
        <f t="shared" ref="Q32:R35" si="5">B32+E32+H32+K32+N32</f>
        <v>12</v>
      </c>
      <c r="R32" s="1341">
        <f t="shared" si="5"/>
        <v>1</v>
      </c>
      <c r="S32" s="1342">
        <f>Q32+R32</f>
        <v>13</v>
      </c>
    </row>
    <row r="33" spans="1:23" ht="29.25" customHeight="1" x14ac:dyDescent="0.3">
      <c r="A33" s="1254" t="s">
        <v>142</v>
      </c>
      <c r="B33" s="1304">
        <v>0</v>
      </c>
      <c r="C33" s="1305">
        <v>19</v>
      </c>
      <c r="D33" s="2529">
        <v>19</v>
      </c>
      <c r="E33" s="1304">
        <v>0</v>
      </c>
      <c r="F33" s="1305">
        <v>28</v>
      </c>
      <c r="G33" s="1306">
        <v>28</v>
      </c>
      <c r="H33" s="1307">
        <v>0</v>
      </c>
      <c r="I33" s="1305">
        <v>22</v>
      </c>
      <c r="J33" s="2529">
        <v>22</v>
      </c>
      <c r="K33" s="1304">
        <v>0</v>
      </c>
      <c r="L33" s="1305">
        <v>14</v>
      </c>
      <c r="M33" s="1306">
        <v>14</v>
      </c>
      <c r="N33" s="1307">
        <v>0</v>
      </c>
      <c r="O33" s="1305">
        <v>0</v>
      </c>
      <c r="P33" s="1306">
        <v>0</v>
      </c>
      <c r="Q33" s="1340">
        <f t="shared" si="5"/>
        <v>0</v>
      </c>
      <c r="R33" s="1341">
        <f t="shared" si="5"/>
        <v>83</v>
      </c>
      <c r="S33" s="1342">
        <f>Q33+R33</f>
        <v>83</v>
      </c>
    </row>
    <row r="34" spans="1:23" ht="40.5" x14ac:dyDescent="0.3">
      <c r="A34" s="2330" t="s">
        <v>173</v>
      </c>
      <c r="B34" s="1304">
        <v>0</v>
      </c>
      <c r="C34" s="1305">
        <v>0</v>
      </c>
      <c r="D34" s="2529">
        <v>0</v>
      </c>
      <c r="E34" s="1304">
        <v>7</v>
      </c>
      <c r="F34" s="1305">
        <v>2</v>
      </c>
      <c r="G34" s="1306">
        <v>9</v>
      </c>
      <c r="H34" s="1307">
        <v>10</v>
      </c>
      <c r="I34" s="1305">
        <v>11</v>
      </c>
      <c r="J34" s="2529">
        <v>11</v>
      </c>
      <c r="K34" s="1304">
        <v>9</v>
      </c>
      <c r="L34" s="1305">
        <v>0</v>
      </c>
      <c r="M34" s="1306">
        <v>9</v>
      </c>
      <c r="N34" s="1307">
        <v>5</v>
      </c>
      <c r="O34" s="1305">
        <v>0</v>
      </c>
      <c r="P34" s="1306">
        <v>5</v>
      </c>
      <c r="Q34" s="1340">
        <f t="shared" si="5"/>
        <v>31</v>
      </c>
      <c r="R34" s="1341">
        <f t="shared" si="5"/>
        <v>13</v>
      </c>
      <c r="S34" s="1342">
        <f>Q34+R34</f>
        <v>44</v>
      </c>
    </row>
    <row r="35" spans="1:23" ht="30" customHeight="1" thickBot="1" x14ac:dyDescent="0.35">
      <c r="A35" s="2330" t="s">
        <v>144</v>
      </c>
      <c r="B35" s="2530">
        <v>0</v>
      </c>
      <c r="C35" s="2531">
        <v>17</v>
      </c>
      <c r="D35" s="2532">
        <v>17</v>
      </c>
      <c r="E35" s="2530">
        <v>0</v>
      </c>
      <c r="F35" s="2531">
        <v>30</v>
      </c>
      <c r="G35" s="2533">
        <v>30</v>
      </c>
      <c r="H35" s="2534">
        <v>10</v>
      </c>
      <c r="I35" s="2531">
        <v>24</v>
      </c>
      <c r="J35" s="2532">
        <v>34</v>
      </c>
      <c r="K35" s="2530">
        <v>10</v>
      </c>
      <c r="L35" s="2531">
        <v>22</v>
      </c>
      <c r="M35" s="2533">
        <v>32</v>
      </c>
      <c r="N35" s="2534">
        <v>10</v>
      </c>
      <c r="O35" s="2531">
        <v>22</v>
      </c>
      <c r="P35" s="2533">
        <v>32</v>
      </c>
      <c r="Q35" s="1340">
        <f t="shared" si="5"/>
        <v>30</v>
      </c>
      <c r="R35" s="1341">
        <f t="shared" si="5"/>
        <v>115</v>
      </c>
      <c r="S35" s="1342">
        <f>Q35+R35</f>
        <v>145</v>
      </c>
    </row>
    <row r="36" spans="1:23" ht="30.75" customHeight="1" thickBot="1" x14ac:dyDescent="0.35">
      <c r="A36" s="2535" t="s">
        <v>145</v>
      </c>
      <c r="B36" s="2566">
        <f t="shared" ref="B36:S36" si="6">SUM(B37:B37)</f>
        <v>0</v>
      </c>
      <c r="C36" s="2566">
        <f t="shared" si="6"/>
        <v>0</v>
      </c>
      <c r="D36" s="2566">
        <f t="shared" si="6"/>
        <v>0</v>
      </c>
      <c r="E36" s="2566">
        <f t="shared" si="6"/>
        <v>0</v>
      </c>
      <c r="F36" s="2566">
        <f t="shared" si="6"/>
        <v>0</v>
      </c>
      <c r="G36" s="2566">
        <f t="shared" si="6"/>
        <v>0</v>
      </c>
      <c r="H36" s="2566">
        <f t="shared" si="6"/>
        <v>0</v>
      </c>
      <c r="I36" s="2566">
        <f t="shared" si="6"/>
        <v>4</v>
      </c>
      <c r="J36" s="2566">
        <f t="shared" si="6"/>
        <v>4</v>
      </c>
      <c r="K36" s="2566">
        <f t="shared" si="6"/>
        <v>0</v>
      </c>
      <c r="L36" s="2566">
        <f t="shared" si="6"/>
        <v>8</v>
      </c>
      <c r="M36" s="2566">
        <f t="shared" si="6"/>
        <v>8</v>
      </c>
      <c r="N36" s="2566">
        <f t="shared" si="6"/>
        <v>20</v>
      </c>
      <c r="O36" s="2566">
        <f t="shared" si="6"/>
        <v>50</v>
      </c>
      <c r="P36" s="2566">
        <f t="shared" si="6"/>
        <v>70</v>
      </c>
      <c r="Q36" s="2566">
        <f t="shared" si="6"/>
        <v>20</v>
      </c>
      <c r="R36" s="2566">
        <f t="shared" si="6"/>
        <v>62</v>
      </c>
      <c r="S36" s="2566">
        <f t="shared" si="6"/>
        <v>82</v>
      </c>
    </row>
    <row r="37" spans="1:23" ht="30" customHeight="1" x14ac:dyDescent="0.3">
      <c r="A37" s="2538" t="s">
        <v>292</v>
      </c>
      <c r="B37" s="2539">
        <v>0</v>
      </c>
      <c r="C37" s="2539">
        <v>0</v>
      </c>
      <c r="D37" s="2539">
        <v>0</v>
      </c>
      <c r="E37" s="2539">
        <v>0</v>
      </c>
      <c r="F37" s="2539">
        <v>0</v>
      </c>
      <c r="G37" s="2542">
        <v>0</v>
      </c>
      <c r="H37" s="2543">
        <v>0</v>
      </c>
      <c r="I37" s="2540">
        <v>4</v>
      </c>
      <c r="J37" s="2541">
        <v>4</v>
      </c>
      <c r="K37" s="2539">
        <v>0</v>
      </c>
      <c r="L37" s="2540">
        <v>8</v>
      </c>
      <c r="M37" s="2542">
        <v>8</v>
      </c>
      <c r="N37" s="2543">
        <v>20</v>
      </c>
      <c r="O37" s="2540">
        <v>50</v>
      </c>
      <c r="P37" s="2541">
        <v>70</v>
      </c>
      <c r="Q37" s="2568">
        <f t="shared" ref="Q37:R42" si="7">B37+E37+H37+K37+N37</f>
        <v>20</v>
      </c>
      <c r="R37" s="2569">
        <f t="shared" si="7"/>
        <v>62</v>
      </c>
      <c r="S37" s="2570">
        <f t="shared" ref="S37:S42" si="8">Q37+R37</f>
        <v>82</v>
      </c>
    </row>
    <row r="38" spans="1:23" ht="30" customHeight="1" x14ac:dyDescent="0.3">
      <c r="A38" s="1254" t="s">
        <v>146</v>
      </c>
      <c r="B38" s="1304">
        <v>0</v>
      </c>
      <c r="C38" s="1305">
        <v>0</v>
      </c>
      <c r="D38" s="2529">
        <v>0</v>
      </c>
      <c r="E38" s="1304">
        <v>0</v>
      </c>
      <c r="F38" s="1305">
        <v>0</v>
      </c>
      <c r="G38" s="1306">
        <v>0</v>
      </c>
      <c r="H38" s="1307">
        <v>0</v>
      </c>
      <c r="I38" s="1305">
        <v>0</v>
      </c>
      <c r="J38" s="2529">
        <v>0</v>
      </c>
      <c r="K38" s="1304">
        <v>0</v>
      </c>
      <c r="L38" s="1305">
        <v>0</v>
      </c>
      <c r="M38" s="1306">
        <v>0</v>
      </c>
      <c r="N38" s="1307">
        <v>0</v>
      </c>
      <c r="O38" s="1305">
        <v>0</v>
      </c>
      <c r="P38" s="2529">
        <v>0</v>
      </c>
      <c r="Q38" s="2573">
        <f t="shared" si="7"/>
        <v>0</v>
      </c>
      <c r="R38" s="1344">
        <f t="shared" si="7"/>
        <v>0</v>
      </c>
      <c r="S38" s="1345">
        <f t="shared" si="8"/>
        <v>0</v>
      </c>
    </row>
    <row r="39" spans="1:23" ht="30" customHeight="1" x14ac:dyDescent="0.3">
      <c r="A39" s="1254" t="s">
        <v>147</v>
      </c>
      <c r="B39" s="1304">
        <v>8</v>
      </c>
      <c r="C39" s="1305">
        <v>6</v>
      </c>
      <c r="D39" s="2529">
        <v>14</v>
      </c>
      <c r="E39" s="1304">
        <v>10</v>
      </c>
      <c r="F39" s="1305">
        <v>6</v>
      </c>
      <c r="G39" s="1306">
        <v>16</v>
      </c>
      <c r="H39" s="1307">
        <v>13</v>
      </c>
      <c r="I39" s="1305">
        <v>8</v>
      </c>
      <c r="J39" s="2529">
        <v>21</v>
      </c>
      <c r="K39" s="1304">
        <v>15</v>
      </c>
      <c r="L39" s="1305">
        <v>3</v>
      </c>
      <c r="M39" s="1306">
        <v>18</v>
      </c>
      <c r="N39" s="1307">
        <v>12</v>
      </c>
      <c r="O39" s="1305">
        <v>5</v>
      </c>
      <c r="P39" s="2529">
        <v>17</v>
      </c>
      <c r="Q39" s="2573">
        <f t="shared" si="7"/>
        <v>58</v>
      </c>
      <c r="R39" s="1344">
        <f t="shared" si="7"/>
        <v>28</v>
      </c>
      <c r="S39" s="1345">
        <f t="shared" si="8"/>
        <v>86</v>
      </c>
    </row>
    <row r="40" spans="1:23" ht="26.25" customHeight="1" x14ac:dyDescent="0.3">
      <c r="A40" s="1254" t="s">
        <v>174</v>
      </c>
      <c r="B40" s="1304">
        <v>7</v>
      </c>
      <c r="C40" s="1305">
        <v>1</v>
      </c>
      <c r="D40" s="2529">
        <v>8</v>
      </c>
      <c r="E40" s="1304">
        <v>10</v>
      </c>
      <c r="F40" s="1305">
        <v>3</v>
      </c>
      <c r="G40" s="1306">
        <v>13</v>
      </c>
      <c r="H40" s="1307">
        <v>9</v>
      </c>
      <c r="I40" s="1305">
        <v>1</v>
      </c>
      <c r="J40" s="2529">
        <v>10</v>
      </c>
      <c r="K40" s="1304">
        <v>9</v>
      </c>
      <c r="L40" s="1305">
        <v>2</v>
      </c>
      <c r="M40" s="1306">
        <v>11</v>
      </c>
      <c r="N40" s="1307">
        <v>2</v>
      </c>
      <c r="O40" s="1305">
        <v>4</v>
      </c>
      <c r="P40" s="2529">
        <v>6</v>
      </c>
      <c r="Q40" s="2573">
        <f t="shared" si="7"/>
        <v>37</v>
      </c>
      <c r="R40" s="1344">
        <f t="shared" si="7"/>
        <v>11</v>
      </c>
      <c r="S40" s="1345">
        <f t="shared" si="8"/>
        <v>48</v>
      </c>
    </row>
    <row r="41" spans="1:23" ht="30.75" customHeight="1" x14ac:dyDescent="0.3">
      <c r="A41" s="1254" t="s">
        <v>148</v>
      </c>
      <c r="B41" s="1304">
        <v>14</v>
      </c>
      <c r="C41" s="1304">
        <v>6</v>
      </c>
      <c r="D41" s="1304">
        <v>20</v>
      </c>
      <c r="E41" s="1304">
        <v>6</v>
      </c>
      <c r="F41" s="1304">
        <v>5</v>
      </c>
      <c r="G41" s="1304">
        <v>11</v>
      </c>
      <c r="H41" s="1304">
        <v>6</v>
      </c>
      <c r="I41" s="1304">
        <v>0</v>
      </c>
      <c r="J41" s="1304">
        <v>16</v>
      </c>
      <c r="K41" s="1304">
        <v>13</v>
      </c>
      <c r="L41" s="1304">
        <v>13</v>
      </c>
      <c r="M41" s="1304">
        <v>26</v>
      </c>
      <c r="N41" s="1304">
        <v>16</v>
      </c>
      <c r="O41" s="1304">
        <v>16</v>
      </c>
      <c r="P41" s="1350">
        <v>32</v>
      </c>
      <c r="Q41" s="2573">
        <f t="shared" si="7"/>
        <v>55</v>
      </c>
      <c r="R41" s="1344">
        <f t="shared" si="7"/>
        <v>40</v>
      </c>
      <c r="S41" s="1345">
        <f t="shared" si="8"/>
        <v>95</v>
      </c>
    </row>
    <row r="42" spans="1:23" ht="32.25" customHeight="1" thickBot="1" x14ac:dyDescent="0.35">
      <c r="A42" s="1237" t="s">
        <v>338</v>
      </c>
      <c r="B42" s="1311">
        <v>13</v>
      </c>
      <c r="C42" s="1311">
        <v>4</v>
      </c>
      <c r="D42" s="1311">
        <v>17</v>
      </c>
      <c r="E42" s="1311">
        <v>13</v>
      </c>
      <c r="F42" s="1311">
        <v>6</v>
      </c>
      <c r="G42" s="1311">
        <v>19</v>
      </c>
      <c r="H42" s="1311">
        <v>6</v>
      </c>
      <c r="I42" s="1311">
        <v>3</v>
      </c>
      <c r="J42" s="1311">
        <v>9</v>
      </c>
      <c r="K42" s="1311">
        <v>6</v>
      </c>
      <c r="L42" s="1311">
        <v>0</v>
      </c>
      <c r="M42" s="1311">
        <v>6</v>
      </c>
      <c r="N42" s="1311">
        <v>10</v>
      </c>
      <c r="O42" s="1311">
        <v>4</v>
      </c>
      <c r="P42" s="1312">
        <v>14</v>
      </c>
      <c r="Q42" s="2574">
        <f t="shared" si="7"/>
        <v>48</v>
      </c>
      <c r="R42" s="1346">
        <f t="shared" si="7"/>
        <v>17</v>
      </c>
      <c r="S42" s="1347">
        <f t="shared" si="8"/>
        <v>65</v>
      </c>
    </row>
    <row r="43" spans="1:23" ht="26.25" customHeight="1" thickBot="1" x14ac:dyDescent="0.35">
      <c r="A43" s="2584" t="s">
        <v>149</v>
      </c>
      <c r="B43" s="1343">
        <f>SUM(B44:B46)</f>
        <v>29</v>
      </c>
      <c r="C43" s="1343">
        <f t="shared" ref="C43:S43" si="9">SUM(C44:C46)</f>
        <v>3</v>
      </c>
      <c r="D43" s="1343">
        <f t="shared" si="9"/>
        <v>32</v>
      </c>
      <c r="E43" s="1343">
        <f t="shared" si="9"/>
        <v>27</v>
      </c>
      <c r="F43" s="1343">
        <f t="shared" si="9"/>
        <v>0</v>
      </c>
      <c r="G43" s="1343">
        <f t="shared" si="9"/>
        <v>27</v>
      </c>
      <c r="H43" s="1343">
        <f t="shared" si="9"/>
        <v>28</v>
      </c>
      <c r="I43" s="1343">
        <f t="shared" si="9"/>
        <v>3</v>
      </c>
      <c r="J43" s="1343">
        <f t="shared" si="9"/>
        <v>31</v>
      </c>
      <c r="K43" s="1343">
        <f t="shared" si="9"/>
        <v>21</v>
      </c>
      <c r="L43" s="1343">
        <f t="shared" si="9"/>
        <v>4</v>
      </c>
      <c r="M43" s="1343">
        <f>SUM(M44:M46)</f>
        <v>25</v>
      </c>
      <c r="N43" s="1343">
        <f t="shared" si="9"/>
        <v>26</v>
      </c>
      <c r="O43" s="1343">
        <f t="shared" si="9"/>
        <v>4</v>
      </c>
      <c r="P43" s="1343">
        <f t="shared" si="9"/>
        <v>30</v>
      </c>
      <c r="Q43" s="1348">
        <f t="shared" si="9"/>
        <v>131</v>
      </c>
      <c r="R43" s="1348">
        <f t="shared" si="9"/>
        <v>14</v>
      </c>
      <c r="S43" s="1349">
        <f t="shared" si="9"/>
        <v>145</v>
      </c>
      <c r="T43" s="1164"/>
      <c r="U43" s="1164"/>
      <c r="V43" s="1164"/>
      <c r="W43" s="1164"/>
    </row>
    <row r="44" spans="1:23" ht="26.25" customHeight="1" x14ac:dyDescent="0.3">
      <c r="A44" s="2538" t="s">
        <v>295</v>
      </c>
      <c r="B44" s="2539">
        <v>24</v>
      </c>
      <c r="C44" s="2540">
        <v>1</v>
      </c>
      <c r="D44" s="2541">
        <v>25</v>
      </c>
      <c r="E44" s="2539">
        <v>18</v>
      </c>
      <c r="F44" s="2540">
        <v>0</v>
      </c>
      <c r="G44" s="2542">
        <v>18</v>
      </c>
      <c r="H44" s="2543">
        <v>19</v>
      </c>
      <c r="I44" s="2540">
        <v>2</v>
      </c>
      <c r="J44" s="2541">
        <v>21</v>
      </c>
      <c r="K44" s="2539">
        <v>13</v>
      </c>
      <c r="L44" s="2540">
        <v>4</v>
      </c>
      <c r="M44" s="2542">
        <v>17</v>
      </c>
      <c r="N44" s="2543">
        <v>18</v>
      </c>
      <c r="O44" s="2540">
        <v>4</v>
      </c>
      <c r="P44" s="2541">
        <v>22</v>
      </c>
      <c r="Q44" s="2568">
        <f t="shared" ref="Q44:R52" si="10">B44+E44+H44+K44+N44</f>
        <v>92</v>
      </c>
      <c r="R44" s="2569">
        <f t="shared" si="10"/>
        <v>11</v>
      </c>
      <c r="S44" s="2570">
        <f t="shared" ref="S44:S52" si="11">Q44+R44</f>
        <v>103</v>
      </c>
      <c r="T44" s="1164"/>
      <c r="U44" s="1164"/>
      <c r="V44" s="1164"/>
      <c r="W44" s="1164"/>
    </row>
    <row r="45" spans="1:23" ht="26.25" customHeight="1" x14ac:dyDescent="0.3">
      <c r="A45" s="2510" t="s">
        <v>296</v>
      </c>
      <c r="B45" s="1308">
        <v>0</v>
      </c>
      <c r="C45" s="1310">
        <v>0</v>
      </c>
      <c r="D45" s="2537">
        <v>0</v>
      </c>
      <c r="E45" s="1308">
        <v>0</v>
      </c>
      <c r="F45" s="1310">
        <v>0</v>
      </c>
      <c r="G45" s="1309">
        <v>0</v>
      </c>
      <c r="H45" s="2536">
        <v>0</v>
      </c>
      <c r="I45" s="1310">
        <v>0</v>
      </c>
      <c r="J45" s="2537">
        <v>0</v>
      </c>
      <c r="K45" s="1308">
        <v>0</v>
      </c>
      <c r="L45" s="1310">
        <v>0</v>
      </c>
      <c r="M45" s="1309">
        <v>0</v>
      </c>
      <c r="N45" s="2536">
        <v>0</v>
      </c>
      <c r="O45" s="1310">
        <v>0</v>
      </c>
      <c r="P45" s="2537">
        <v>0</v>
      </c>
      <c r="Q45" s="2573">
        <f t="shared" si="10"/>
        <v>0</v>
      </c>
      <c r="R45" s="1344">
        <f t="shared" si="10"/>
        <v>0</v>
      </c>
      <c r="S45" s="1345">
        <f t="shared" si="11"/>
        <v>0</v>
      </c>
    </row>
    <row r="46" spans="1:23" ht="26.25" customHeight="1" thickBot="1" x14ac:dyDescent="0.35">
      <c r="A46" s="2510" t="s">
        <v>298</v>
      </c>
      <c r="B46" s="1313">
        <v>5</v>
      </c>
      <c r="C46" s="1314">
        <v>2</v>
      </c>
      <c r="D46" s="2544">
        <v>7</v>
      </c>
      <c r="E46" s="1313">
        <v>9</v>
      </c>
      <c r="F46" s="1314">
        <v>0</v>
      </c>
      <c r="G46" s="1315">
        <v>9</v>
      </c>
      <c r="H46" s="2545">
        <v>9</v>
      </c>
      <c r="I46" s="1314">
        <v>1</v>
      </c>
      <c r="J46" s="2544">
        <v>10</v>
      </c>
      <c r="K46" s="1313">
        <v>8</v>
      </c>
      <c r="L46" s="1314">
        <v>0</v>
      </c>
      <c r="M46" s="1315">
        <v>8</v>
      </c>
      <c r="N46" s="2545">
        <v>8</v>
      </c>
      <c r="O46" s="1314">
        <v>0</v>
      </c>
      <c r="P46" s="2544">
        <v>8</v>
      </c>
      <c r="Q46" s="2574">
        <f t="shared" si="10"/>
        <v>39</v>
      </c>
      <c r="R46" s="1346">
        <f t="shared" si="10"/>
        <v>3</v>
      </c>
      <c r="S46" s="1347">
        <f t="shared" si="11"/>
        <v>42</v>
      </c>
    </row>
    <row r="47" spans="1:23" ht="24.75" customHeight="1" x14ac:dyDescent="0.3">
      <c r="A47" s="2475" t="s">
        <v>150</v>
      </c>
      <c r="B47" s="1316">
        <v>0</v>
      </c>
      <c r="C47" s="1317">
        <v>0</v>
      </c>
      <c r="D47" s="2546">
        <v>0</v>
      </c>
      <c r="E47" s="1316">
        <v>11</v>
      </c>
      <c r="F47" s="1317">
        <v>5</v>
      </c>
      <c r="G47" s="1318">
        <v>16</v>
      </c>
      <c r="H47" s="1319">
        <v>8</v>
      </c>
      <c r="I47" s="1317">
        <v>3</v>
      </c>
      <c r="J47" s="2546">
        <v>11</v>
      </c>
      <c r="K47" s="1331">
        <v>6</v>
      </c>
      <c r="L47" s="2594">
        <v>6</v>
      </c>
      <c r="M47" s="1354">
        <v>12</v>
      </c>
      <c r="N47" s="1319">
        <v>6</v>
      </c>
      <c r="O47" s="1317">
        <v>4</v>
      </c>
      <c r="P47" s="1318">
        <v>10</v>
      </c>
      <c r="Q47" s="1340">
        <f t="shared" si="10"/>
        <v>31</v>
      </c>
      <c r="R47" s="1341">
        <f t="shared" si="10"/>
        <v>18</v>
      </c>
      <c r="S47" s="1342">
        <f t="shared" si="11"/>
        <v>49</v>
      </c>
    </row>
    <row r="48" spans="1:23" ht="24.75" customHeight="1" x14ac:dyDescent="0.3">
      <c r="A48" s="2330" t="s">
        <v>151</v>
      </c>
      <c r="B48" s="1320">
        <v>0</v>
      </c>
      <c r="C48" s="1321">
        <v>18</v>
      </c>
      <c r="D48" s="2547">
        <v>18</v>
      </c>
      <c r="E48" s="1320">
        <v>10</v>
      </c>
      <c r="F48" s="1321">
        <v>9</v>
      </c>
      <c r="G48" s="1322">
        <v>19</v>
      </c>
      <c r="H48" s="1323">
        <v>9</v>
      </c>
      <c r="I48" s="1321">
        <v>10</v>
      </c>
      <c r="J48" s="2547">
        <v>19</v>
      </c>
      <c r="K48" s="1324">
        <v>9</v>
      </c>
      <c r="L48" s="1321">
        <v>4</v>
      </c>
      <c r="M48" s="1355">
        <v>13</v>
      </c>
      <c r="N48" s="1323">
        <v>9</v>
      </c>
      <c r="O48" s="1321">
        <v>5</v>
      </c>
      <c r="P48" s="1322">
        <v>14</v>
      </c>
      <c r="Q48" s="1340">
        <f t="shared" si="10"/>
        <v>37</v>
      </c>
      <c r="R48" s="1341">
        <f t="shared" si="10"/>
        <v>46</v>
      </c>
      <c r="S48" s="1342">
        <f t="shared" si="11"/>
        <v>83</v>
      </c>
    </row>
    <row r="49" spans="1:19" ht="24.75" customHeight="1" x14ac:dyDescent="0.3">
      <c r="A49" s="1254" t="s">
        <v>152</v>
      </c>
      <c r="B49" s="1320">
        <v>18</v>
      </c>
      <c r="C49" s="1321">
        <v>5</v>
      </c>
      <c r="D49" s="1322">
        <v>23</v>
      </c>
      <c r="E49" s="1352">
        <v>1</v>
      </c>
      <c r="F49" s="1321">
        <v>21</v>
      </c>
      <c r="G49" s="1323">
        <v>22</v>
      </c>
      <c r="H49" s="1324">
        <v>4</v>
      </c>
      <c r="I49" s="1321">
        <v>24</v>
      </c>
      <c r="J49" s="1323">
        <v>28</v>
      </c>
      <c r="K49" s="1324">
        <v>11</v>
      </c>
      <c r="L49" s="1321">
        <v>6</v>
      </c>
      <c r="M49" s="1323">
        <v>17</v>
      </c>
      <c r="N49" s="1320">
        <v>24</v>
      </c>
      <c r="O49" s="1321">
        <v>11</v>
      </c>
      <c r="P49" s="1322">
        <v>35</v>
      </c>
      <c r="Q49" s="1340">
        <f t="shared" si="10"/>
        <v>58</v>
      </c>
      <c r="R49" s="1341">
        <f t="shared" si="10"/>
        <v>67</v>
      </c>
      <c r="S49" s="1342">
        <f t="shared" si="11"/>
        <v>125</v>
      </c>
    </row>
    <row r="50" spans="1:19" ht="40.5" x14ac:dyDescent="0.3">
      <c r="A50" s="1254" t="s">
        <v>155</v>
      </c>
      <c r="B50" s="1320">
        <v>0</v>
      </c>
      <c r="C50" s="1321">
        <v>12</v>
      </c>
      <c r="D50" s="1322">
        <v>12</v>
      </c>
      <c r="E50" s="1352">
        <v>1</v>
      </c>
      <c r="F50" s="1321">
        <v>18</v>
      </c>
      <c r="G50" s="1323">
        <v>19</v>
      </c>
      <c r="H50" s="1324">
        <v>5</v>
      </c>
      <c r="I50" s="1321">
        <v>14</v>
      </c>
      <c r="J50" s="1323">
        <v>19</v>
      </c>
      <c r="K50" s="1324">
        <v>9</v>
      </c>
      <c r="L50" s="1321">
        <v>4</v>
      </c>
      <c r="M50" s="1323">
        <v>13</v>
      </c>
      <c r="N50" s="1320">
        <v>11</v>
      </c>
      <c r="O50" s="1321">
        <v>20</v>
      </c>
      <c r="P50" s="1322">
        <v>31</v>
      </c>
      <c r="Q50" s="1340">
        <f t="shared" si="10"/>
        <v>26</v>
      </c>
      <c r="R50" s="1341">
        <f t="shared" si="10"/>
        <v>68</v>
      </c>
      <c r="S50" s="1342">
        <f t="shared" si="11"/>
        <v>94</v>
      </c>
    </row>
    <row r="51" spans="1:19" x14ac:dyDescent="0.3">
      <c r="A51" s="1254" t="s">
        <v>153</v>
      </c>
      <c r="B51" s="1320">
        <v>0</v>
      </c>
      <c r="C51" s="1321">
        <v>0</v>
      </c>
      <c r="D51" s="1322">
        <v>0</v>
      </c>
      <c r="E51" s="1352">
        <v>0</v>
      </c>
      <c r="F51" s="1321">
        <v>0</v>
      </c>
      <c r="G51" s="1323">
        <v>0</v>
      </c>
      <c r="H51" s="1324">
        <v>0</v>
      </c>
      <c r="I51" s="1321">
        <v>0</v>
      </c>
      <c r="J51" s="1323">
        <v>0</v>
      </c>
      <c r="K51" s="1324">
        <v>0</v>
      </c>
      <c r="L51" s="1321">
        <v>0</v>
      </c>
      <c r="M51" s="1323">
        <v>0</v>
      </c>
      <c r="N51" s="1320">
        <v>6</v>
      </c>
      <c r="O51" s="1321">
        <v>1</v>
      </c>
      <c r="P51" s="1322">
        <v>7</v>
      </c>
      <c r="Q51" s="1340">
        <f t="shared" si="10"/>
        <v>6</v>
      </c>
      <c r="R51" s="1341">
        <f t="shared" si="10"/>
        <v>1</v>
      </c>
      <c r="S51" s="1342">
        <f t="shared" si="11"/>
        <v>7</v>
      </c>
    </row>
    <row r="52" spans="1:19" ht="25.5" customHeight="1" thickBot="1" x14ac:dyDescent="0.35">
      <c r="A52" s="1237" t="s">
        <v>154</v>
      </c>
      <c r="B52" s="1325">
        <v>0</v>
      </c>
      <c r="C52" s="1326">
        <v>0</v>
      </c>
      <c r="D52" s="2548">
        <v>0</v>
      </c>
      <c r="E52" s="1353">
        <v>0</v>
      </c>
      <c r="F52" s="1326">
        <v>0</v>
      </c>
      <c r="G52" s="1356">
        <v>0</v>
      </c>
      <c r="H52" s="2549">
        <v>0</v>
      </c>
      <c r="I52" s="1326">
        <v>0</v>
      </c>
      <c r="J52" s="2548">
        <v>0</v>
      </c>
      <c r="K52" s="1353">
        <v>0</v>
      </c>
      <c r="L52" s="1326">
        <v>0</v>
      </c>
      <c r="M52" s="1356">
        <v>0</v>
      </c>
      <c r="N52" s="1325">
        <v>0</v>
      </c>
      <c r="O52" s="1326">
        <v>7</v>
      </c>
      <c r="P52" s="1327">
        <v>7</v>
      </c>
      <c r="Q52" s="1340">
        <f t="shared" si="10"/>
        <v>0</v>
      </c>
      <c r="R52" s="1341">
        <f t="shared" si="10"/>
        <v>7</v>
      </c>
      <c r="S52" s="1342">
        <f t="shared" si="11"/>
        <v>7</v>
      </c>
    </row>
    <row r="53" spans="1:19" ht="33.75" customHeight="1" thickBot="1" x14ac:dyDescent="0.35">
      <c r="A53" s="2550" t="s">
        <v>8</v>
      </c>
      <c r="B53" s="2565">
        <f>B32+B33+B34+B35+B36+B38+B39+B40+B41+B42+B43+B47+B48+B49+B50+B51+B52</f>
        <v>89</v>
      </c>
      <c r="C53" s="2565">
        <f t="shared" ref="C53:S53" si="12">C32+C33+C34+C35+C36+C38+C39+C40+C41+C42+C43+C47+C48+C49+C50+C51+C52</f>
        <v>91</v>
      </c>
      <c r="D53" s="2565">
        <f t="shared" si="12"/>
        <v>180</v>
      </c>
      <c r="E53" s="2565">
        <f t="shared" si="12"/>
        <v>108</v>
      </c>
      <c r="F53" s="2565">
        <f t="shared" si="12"/>
        <v>134</v>
      </c>
      <c r="G53" s="2565">
        <f t="shared" si="12"/>
        <v>242</v>
      </c>
      <c r="H53" s="2565">
        <f t="shared" si="12"/>
        <v>108</v>
      </c>
      <c r="I53" s="2565">
        <f t="shared" si="12"/>
        <v>127</v>
      </c>
      <c r="J53" s="2565">
        <f t="shared" si="12"/>
        <v>235</v>
      </c>
      <c r="K53" s="2565">
        <f t="shared" si="12"/>
        <v>118</v>
      </c>
      <c r="L53" s="2565">
        <f t="shared" si="12"/>
        <v>86</v>
      </c>
      <c r="M53" s="2565">
        <f t="shared" si="12"/>
        <v>204</v>
      </c>
      <c r="N53" s="2565">
        <f t="shared" si="12"/>
        <v>157</v>
      </c>
      <c r="O53" s="2565">
        <f t="shared" si="12"/>
        <v>153</v>
      </c>
      <c r="P53" s="2565">
        <f t="shared" si="12"/>
        <v>310</v>
      </c>
      <c r="Q53" s="2565">
        <f t="shared" si="12"/>
        <v>580</v>
      </c>
      <c r="R53" s="2565">
        <f t="shared" si="12"/>
        <v>591</v>
      </c>
      <c r="S53" s="2565">
        <f t="shared" si="12"/>
        <v>1171</v>
      </c>
    </row>
    <row r="54" spans="1:19" ht="31.5" customHeight="1" thickBot="1" x14ac:dyDescent="0.35">
      <c r="A54" s="2551" t="s">
        <v>25</v>
      </c>
      <c r="B54" s="2523"/>
      <c r="C54" s="2524"/>
      <c r="D54" s="2552"/>
      <c r="E54" s="2523"/>
      <c r="F54" s="2524"/>
      <c r="G54" s="2552"/>
      <c r="H54" s="2523"/>
      <c r="I54" s="2524"/>
      <c r="J54" s="2552"/>
      <c r="K54" s="2523"/>
      <c r="L54" s="2524"/>
      <c r="M54" s="2552"/>
      <c r="N54" s="2523"/>
      <c r="O54" s="2524"/>
      <c r="P54" s="2552"/>
      <c r="Q54" s="2553"/>
      <c r="R54" s="2520"/>
      <c r="S54" s="2521"/>
    </row>
    <row r="55" spans="1:19" ht="24.95" customHeight="1" x14ac:dyDescent="0.3">
      <c r="A55" s="1254" t="s">
        <v>141</v>
      </c>
      <c r="B55" s="1316">
        <v>0</v>
      </c>
      <c r="C55" s="1317">
        <v>0</v>
      </c>
      <c r="D55" s="2546">
        <v>0</v>
      </c>
      <c r="E55" s="1316">
        <v>0</v>
      </c>
      <c r="F55" s="1317">
        <v>0</v>
      </c>
      <c r="G55" s="1318">
        <v>0</v>
      </c>
      <c r="H55" s="1319">
        <v>0</v>
      </c>
      <c r="I55" s="1317">
        <v>0</v>
      </c>
      <c r="J55" s="2546">
        <v>0</v>
      </c>
      <c r="K55" s="1316">
        <v>0</v>
      </c>
      <c r="L55" s="1317">
        <v>0</v>
      </c>
      <c r="M55" s="1318">
        <v>0</v>
      </c>
      <c r="N55" s="1319">
        <v>0</v>
      </c>
      <c r="O55" s="1317">
        <v>0</v>
      </c>
      <c r="P55" s="1318">
        <v>0</v>
      </c>
      <c r="Q55" s="1340">
        <f t="shared" ref="Q55:R58" si="13">B55+E55+H55+K55+N55</f>
        <v>0</v>
      </c>
      <c r="R55" s="1341">
        <f t="shared" si="13"/>
        <v>0</v>
      </c>
      <c r="S55" s="1342">
        <f>Q55+R55</f>
        <v>0</v>
      </c>
    </row>
    <row r="56" spans="1:19" ht="24.95" customHeight="1" x14ac:dyDescent="0.3">
      <c r="A56" s="1254" t="s">
        <v>142</v>
      </c>
      <c r="B56" s="1320">
        <v>0</v>
      </c>
      <c r="C56" s="1321">
        <v>0</v>
      </c>
      <c r="D56" s="2547">
        <v>0</v>
      </c>
      <c r="E56" s="1320">
        <v>0</v>
      </c>
      <c r="F56" s="1321">
        <v>1</v>
      </c>
      <c r="G56" s="1322">
        <v>1</v>
      </c>
      <c r="H56" s="1323">
        <v>0</v>
      </c>
      <c r="I56" s="1321">
        <v>1</v>
      </c>
      <c r="J56" s="2547">
        <v>1</v>
      </c>
      <c r="K56" s="1320">
        <v>0</v>
      </c>
      <c r="L56" s="1321">
        <v>0</v>
      </c>
      <c r="M56" s="1322">
        <v>0</v>
      </c>
      <c r="N56" s="1323">
        <v>0</v>
      </c>
      <c r="O56" s="1321">
        <v>0</v>
      </c>
      <c r="P56" s="1322">
        <v>0</v>
      </c>
      <c r="Q56" s="1340">
        <f t="shared" si="13"/>
        <v>0</v>
      </c>
      <c r="R56" s="1341">
        <f t="shared" si="13"/>
        <v>2</v>
      </c>
      <c r="S56" s="1342">
        <f>Q56+R56</f>
        <v>2</v>
      </c>
    </row>
    <row r="57" spans="1:19" ht="40.5" x14ac:dyDescent="0.3">
      <c r="A57" s="2330" t="s">
        <v>173</v>
      </c>
      <c r="B57" s="1320">
        <v>0</v>
      </c>
      <c r="C57" s="1321">
        <v>0</v>
      </c>
      <c r="D57" s="2547">
        <v>0</v>
      </c>
      <c r="E57" s="1320">
        <v>0</v>
      </c>
      <c r="F57" s="1321">
        <v>0</v>
      </c>
      <c r="G57" s="1322">
        <v>0</v>
      </c>
      <c r="H57" s="1323">
        <v>0</v>
      </c>
      <c r="I57" s="1321">
        <v>0</v>
      </c>
      <c r="J57" s="2547">
        <v>0</v>
      </c>
      <c r="K57" s="1320">
        <v>0</v>
      </c>
      <c r="L57" s="1321">
        <v>0</v>
      </c>
      <c r="M57" s="1322">
        <v>0</v>
      </c>
      <c r="N57" s="1323">
        <v>0</v>
      </c>
      <c r="O57" s="1321">
        <v>0</v>
      </c>
      <c r="P57" s="1322">
        <v>0</v>
      </c>
      <c r="Q57" s="1340">
        <f t="shared" si="13"/>
        <v>0</v>
      </c>
      <c r="R57" s="1341">
        <f t="shared" si="13"/>
        <v>0</v>
      </c>
      <c r="S57" s="1342">
        <f>Q57+R57</f>
        <v>0</v>
      </c>
    </row>
    <row r="58" spans="1:19" ht="24.95" customHeight="1" thickBot="1" x14ac:dyDescent="0.35">
      <c r="A58" s="2330" t="s">
        <v>144</v>
      </c>
      <c r="B58" s="2530">
        <v>0</v>
      </c>
      <c r="C58" s="2531">
        <v>0</v>
      </c>
      <c r="D58" s="2532">
        <v>0</v>
      </c>
      <c r="E58" s="2530">
        <v>0</v>
      </c>
      <c r="F58" s="2531">
        <v>0</v>
      </c>
      <c r="G58" s="2533">
        <v>0</v>
      </c>
      <c r="H58" s="2534">
        <v>0</v>
      </c>
      <c r="I58" s="2531">
        <v>0</v>
      </c>
      <c r="J58" s="2532">
        <v>0</v>
      </c>
      <c r="K58" s="2530">
        <v>0</v>
      </c>
      <c r="L58" s="2531">
        <v>0</v>
      </c>
      <c r="M58" s="2533">
        <v>0</v>
      </c>
      <c r="N58" s="2534">
        <v>0</v>
      </c>
      <c r="O58" s="2531">
        <v>0</v>
      </c>
      <c r="P58" s="2533">
        <v>0</v>
      </c>
      <c r="Q58" s="1340">
        <f t="shared" si="13"/>
        <v>0</v>
      </c>
      <c r="R58" s="1341">
        <f t="shared" si="13"/>
        <v>0</v>
      </c>
      <c r="S58" s="1342">
        <f>Q58+R58</f>
        <v>0</v>
      </c>
    </row>
    <row r="59" spans="1:19" ht="24.95" customHeight="1" thickBot="1" x14ac:dyDescent="0.35">
      <c r="A59" s="2511" t="s">
        <v>145</v>
      </c>
      <c r="B59" s="2571">
        <f t="shared" ref="B59:S59" si="14">SUM(B60:B60)</f>
        <v>0</v>
      </c>
      <c r="C59" s="2571">
        <f t="shared" si="14"/>
        <v>0</v>
      </c>
      <c r="D59" s="2571">
        <f t="shared" si="14"/>
        <v>0</v>
      </c>
      <c r="E59" s="2571">
        <f t="shared" si="14"/>
        <v>0</v>
      </c>
      <c r="F59" s="2571">
        <f t="shared" si="14"/>
        <v>0</v>
      </c>
      <c r="G59" s="2604">
        <f t="shared" si="14"/>
        <v>0</v>
      </c>
      <c r="H59" s="2571">
        <f t="shared" si="14"/>
        <v>0</v>
      </c>
      <c r="I59" s="2571">
        <f t="shared" si="14"/>
        <v>0</v>
      </c>
      <c r="J59" s="2571">
        <f t="shared" si="14"/>
        <v>0</v>
      </c>
      <c r="K59" s="2571">
        <f t="shared" si="14"/>
        <v>0</v>
      </c>
      <c r="L59" s="2571">
        <f t="shared" si="14"/>
        <v>0</v>
      </c>
      <c r="M59" s="2572">
        <f t="shared" si="14"/>
        <v>0</v>
      </c>
      <c r="N59" s="2605">
        <f t="shared" si="14"/>
        <v>0</v>
      </c>
      <c r="O59" s="2571">
        <f t="shared" si="14"/>
        <v>1</v>
      </c>
      <c r="P59" s="2604">
        <f t="shared" si="14"/>
        <v>1</v>
      </c>
      <c r="Q59" s="2571">
        <f t="shared" si="14"/>
        <v>0</v>
      </c>
      <c r="R59" s="2571">
        <f t="shared" si="14"/>
        <v>1</v>
      </c>
      <c r="S59" s="2572">
        <f t="shared" si="14"/>
        <v>1</v>
      </c>
    </row>
    <row r="60" spans="1:19" ht="24.75" customHeight="1" x14ac:dyDescent="0.3">
      <c r="A60" s="2510" t="s">
        <v>292</v>
      </c>
      <c r="B60" s="2598">
        <v>0</v>
      </c>
      <c r="C60" s="2599">
        <v>0</v>
      </c>
      <c r="D60" s="2600">
        <v>0</v>
      </c>
      <c r="E60" s="2598">
        <v>0</v>
      </c>
      <c r="F60" s="2599">
        <v>0</v>
      </c>
      <c r="G60" s="2600">
        <v>0</v>
      </c>
      <c r="H60" s="2598">
        <v>0</v>
      </c>
      <c r="I60" s="2599">
        <v>0</v>
      </c>
      <c r="J60" s="2600">
        <v>0</v>
      </c>
      <c r="K60" s="2598">
        <v>0</v>
      </c>
      <c r="L60" s="2598">
        <v>0</v>
      </c>
      <c r="M60" s="2601">
        <v>0</v>
      </c>
      <c r="N60" s="2602">
        <v>0</v>
      </c>
      <c r="O60" s="2602">
        <v>1</v>
      </c>
      <c r="P60" s="2603">
        <v>1</v>
      </c>
      <c r="Q60" s="2567">
        <f t="shared" ref="Q60:R65" si="15">B60+E60+H60+K60+N60</f>
        <v>0</v>
      </c>
      <c r="R60" s="1341">
        <f t="shared" si="15"/>
        <v>1</v>
      </c>
      <c r="S60" s="1342">
        <f t="shared" ref="S60:S65" si="16">Q60+R60</f>
        <v>1</v>
      </c>
    </row>
    <row r="61" spans="1:19" ht="24.95" customHeight="1" x14ac:dyDescent="0.3">
      <c r="A61" s="1254" t="s">
        <v>146</v>
      </c>
      <c r="B61" s="1320">
        <v>0</v>
      </c>
      <c r="C61" s="1321">
        <v>0</v>
      </c>
      <c r="D61" s="1322">
        <v>0</v>
      </c>
      <c r="E61" s="1323">
        <v>0</v>
      </c>
      <c r="F61" s="1320">
        <v>0</v>
      </c>
      <c r="G61" s="1324">
        <v>0</v>
      </c>
      <c r="H61" s="1320">
        <v>0</v>
      </c>
      <c r="I61" s="1320">
        <v>0</v>
      </c>
      <c r="J61" s="1320">
        <v>0</v>
      </c>
      <c r="K61" s="1320">
        <v>0</v>
      </c>
      <c r="L61" s="1320">
        <v>0</v>
      </c>
      <c r="M61" s="2591">
        <v>0</v>
      </c>
      <c r="N61" s="1323">
        <v>0</v>
      </c>
      <c r="O61" s="1320">
        <v>0</v>
      </c>
      <c r="P61" s="1324">
        <v>0</v>
      </c>
      <c r="Q61" s="2567">
        <f t="shared" si="15"/>
        <v>0</v>
      </c>
      <c r="R61" s="1341">
        <f t="shared" si="15"/>
        <v>0</v>
      </c>
      <c r="S61" s="1342">
        <f t="shared" si="16"/>
        <v>0</v>
      </c>
    </row>
    <row r="62" spans="1:19" ht="24.95" customHeight="1" x14ac:dyDescent="0.3">
      <c r="A62" s="1254" t="s">
        <v>147</v>
      </c>
      <c r="B62" s="1320">
        <v>0</v>
      </c>
      <c r="C62" s="1321">
        <v>0</v>
      </c>
      <c r="D62" s="2547">
        <v>0</v>
      </c>
      <c r="E62" s="1320">
        <v>0</v>
      </c>
      <c r="F62" s="1321">
        <v>0</v>
      </c>
      <c r="G62" s="2547">
        <v>0</v>
      </c>
      <c r="H62" s="1320">
        <v>2</v>
      </c>
      <c r="I62" s="1321">
        <v>0</v>
      </c>
      <c r="J62" s="2547">
        <v>2</v>
      </c>
      <c r="K62" s="1320">
        <v>2</v>
      </c>
      <c r="L62" s="1321">
        <v>0</v>
      </c>
      <c r="M62" s="1322">
        <v>2</v>
      </c>
      <c r="N62" s="1323">
        <v>0</v>
      </c>
      <c r="O62" s="1321">
        <v>0</v>
      </c>
      <c r="P62" s="2547">
        <v>0</v>
      </c>
      <c r="Q62" s="2567">
        <f t="shared" si="15"/>
        <v>4</v>
      </c>
      <c r="R62" s="1341">
        <f t="shared" si="15"/>
        <v>0</v>
      </c>
      <c r="S62" s="1342">
        <f t="shared" si="16"/>
        <v>4</v>
      </c>
    </row>
    <row r="63" spans="1:19" ht="24.95" customHeight="1" x14ac:dyDescent="0.3">
      <c r="A63" s="2330" t="s">
        <v>174</v>
      </c>
      <c r="B63" s="1320">
        <v>0</v>
      </c>
      <c r="C63" s="1321">
        <v>0</v>
      </c>
      <c r="D63" s="2547">
        <v>0</v>
      </c>
      <c r="E63" s="1320">
        <v>0</v>
      </c>
      <c r="F63" s="1321">
        <v>0</v>
      </c>
      <c r="G63" s="2547">
        <v>0</v>
      </c>
      <c r="H63" s="1320">
        <v>0</v>
      </c>
      <c r="I63" s="1321">
        <v>0</v>
      </c>
      <c r="J63" s="2547">
        <v>0</v>
      </c>
      <c r="K63" s="1320">
        <v>0</v>
      </c>
      <c r="L63" s="1321">
        <v>0</v>
      </c>
      <c r="M63" s="1322">
        <v>0</v>
      </c>
      <c r="N63" s="1323">
        <v>0</v>
      </c>
      <c r="O63" s="1321">
        <v>0</v>
      </c>
      <c r="P63" s="2547">
        <v>0</v>
      </c>
      <c r="Q63" s="2567">
        <f t="shared" si="15"/>
        <v>0</v>
      </c>
      <c r="R63" s="1341">
        <f t="shared" si="15"/>
        <v>0</v>
      </c>
      <c r="S63" s="1342">
        <f t="shared" si="16"/>
        <v>0</v>
      </c>
    </row>
    <row r="64" spans="1:19" ht="24.95" customHeight="1" x14ac:dyDescent="0.3">
      <c r="A64" s="2330" t="s">
        <v>148</v>
      </c>
      <c r="B64" s="2530">
        <v>1</v>
      </c>
      <c r="C64" s="2531">
        <v>0</v>
      </c>
      <c r="D64" s="2532">
        <v>1</v>
      </c>
      <c r="E64" s="2530">
        <v>1</v>
      </c>
      <c r="F64" s="2531">
        <v>0</v>
      </c>
      <c r="G64" s="2532">
        <v>1</v>
      </c>
      <c r="H64" s="2530">
        <v>1</v>
      </c>
      <c r="I64" s="2531">
        <v>0</v>
      </c>
      <c r="J64" s="2532">
        <v>1</v>
      </c>
      <c r="K64" s="2530">
        <v>1</v>
      </c>
      <c r="L64" s="2531">
        <v>0</v>
      </c>
      <c r="M64" s="2533">
        <v>1</v>
      </c>
      <c r="N64" s="2534">
        <v>0</v>
      </c>
      <c r="O64" s="2531">
        <v>0</v>
      </c>
      <c r="P64" s="2532">
        <v>0</v>
      </c>
      <c r="Q64" s="2593">
        <f t="shared" si="15"/>
        <v>4</v>
      </c>
      <c r="R64" s="2585">
        <f t="shared" si="15"/>
        <v>0</v>
      </c>
      <c r="S64" s="2586">
        <f t="shared" si="16"/>
        <v>4</v>
      </c>
    </row>
    <row r="65" spans="1:19" ht="24.95" customHeight="1" thickBot="1" x14ac:dyDescent="0.35">
      <c r="A65" s="2330" t="s">
        <v>338</v>
      </c>
      <c r="B65" s="2530">
        <v>1</v>
      </c>
      <c r="C65" s="2534">
        <v>0</v>
      </c>
      <c r="D65" s="2587">
        <v>1</v>
      </c>
      <c r="E65" s="2530">
        <v>0</v>
      </c>
      <c r="F65" s="2534">
        <v>1</v>
      </c>
      <c r="G65" s="2587">
        <v>1</v>
      </c>
      <c r="H65" s="2530">
        <v>1</v>
      </c>
      <c r="I65" s="2534">
        <v>0</v>
      </c>
      <c r="J65" s="2587">
        <v>1</v>
      </c>
      <c r="K65" s="2530">
        <v>0</v>
      </c>
      <c r="L65" s="2534">
        <v>0</v>
      </c>
      <c r="M65" s="2592">
        <v>0</v>
      </c>
      <c r="N65" s="2534">
        <v>0</v>
      </c>
      <c r="O65" s="2534">
        <v>0</v>
      </c>
      <c r="P65" s="2587">
        <v>0</v>
      </c>
      <c r="Q65" s="2573">
        <f t="shared" si="15"/>
        <v>2</v>
      </c>
      <c r="R65" s="1344">
        <f t="shared" si="15"/>
        <v>1</v>
      </c>
      <c r="S65" s="1345">
        <f t="shared" si="16"/>
        <v>3</v>
      </c>
    </row>
    <row r="66" spans="1:19" ht="24.95" customHeight="1" thickBot="1" x14ac:dyDescent="0.35">
      <c r="A66" s="2554" t="s">
        <v>149</v>
      </c>
      <c r="B66" s="2575">
        <f>SUM(B67:B69)</f>
        <v>1</v>
      </c>
      <c r="C66" s="2575">
        <f t="shared" ref="C66:S66" si="17">SUM(C67:C69)</f>
        <v>0</v>
      </c>
      <c r="D66" s="2575">
        <f t="shared" si="17"/>
        <v>1</v>
      </c>
      <c r="E66" s="2575">
        <f t="shared" si="17"/>
        <v>0</v>
      </c>
      <c r="F66" s="2575">
        <f t="shared" si="17"/>
        <v>0</v>
      </c>
      <c r="G66" s="2589">
        <f t="shared" si="17"/>
        <v>0</v>
      </c>
      <c r="H66" s="2575">
        <f t="shared" si="17"/>
        <v>1</v>
      </c>
      <c r="I66" s="2575">
        <f t="shared" si="17"/>
        <v>0</v>
      </c>
      <c r="J66" s="2575">
        <f t="shared" si="17"/>
        <v>1</v>
      </c>
      <c r="K66" s="2575">
        <f t="shared" si="17"/>
        <v>0</v>
      </c>
      <c r="L66" s="2575">
        <f t="shared" si="17"/>
        <v>0</v>
      </c>
      <c r="M66" s="2590">
        <f t="shared" si="17"/>
        <v>0</v>
      </c>
      <c r="N66" s="1351">
        <f t="shared" si="17"/>
        <v>0</v>
      </c>
      <c r="O66" s="2575">
        <f t="shared" si="17"/>
        <v>0</v>
      </c>
      <c r="P66" s="2589">
        <f t="shared" si="17"/>
        <v>0</v>
      </c>
      <c r="Q66" s="2575">
        <f t="shared" si="17"/>
        <v>2</v>
      </c>
      <c r="R66" s="2575">
        <f t="shared" si="17"/>
        <v>0</v>
      </c>
      <c r="S66" s="2590">
        <f t="shared" si="17"/>
        <v>2</v>
      </c>
    </row>
    <row r="67" spans="1:19" ht="19.5" customHeight="1" x14ac:dyDescent="0.3">
      <c r="A67" s="2538" t="s">
        <v>295</v>
      </c>
      <c r="B67" s="2555">
        <v>1</v>
      </c>
      <c r="C67" s="2556">
        <v>0</v>
      </c>
      <c r="D67" s="2557">
        <v>1</v>
      </c>
      <c r="E67" s="2555">
        <v>0</v>
      </c>
      <c r="F67" s="2556">
        <v>0</v>
      </c>
      <c r="G67" s="2557">
        <v>0</v>
      </c>
      <c r="H67" s="2555">
        <v>1</v>
      </c>
      <c r="I67" s="2556">
        <v>0</v>
      </c>
      <c r="J67" s="2557">
        <v>1</v>
      </c>
      <c r="K67" s="2555">
        <v>0</v>
      </c>
      <c r="L67" s="2556">
        <v>0</v>
      </c>
      <c r="M67" s="2558">
        <v>0</v>
      </c>
      <c r="N67" s="2559">
        <v>0</v>
      </c>
      <c r="O67" s="2556">
        <v>0</v>
      </c>
      <c r="P67" s="2557">
        <v>0</v>
      </c>
      <c r="Q67" s="2568">
        <f>B67+E67+H67+K67+N67</f>
        <v>2</v>
      </c>
      <c r="R67" s="2569">
        <f>C67+F67+I67+L67+O67</f>
        <v>0</v>
      </c>
      <c r="S67" s="2570">
        <f>Q67+R67</f>
        <v>2</v>
      </c>
    </row>
    <row r="68" spans="1:19" ht="19.5" customHeight="1" x14ac:dyDescent="0.3">
      <c r="A68" s="2510" t="s">
        <v>296</v>
      </c>
      <c r="B68" s="1328">
        <v>0</v>
      </c>
      <c r="C68" s="1329">
        <v>0</v>
      </c>
      <c r="D68" s="2560">
        <v>0</v>
      </c>
      <c r="E68" s="1328">
        <v>0</v>
      </c>
      <c r="F68" s="1329">
        <v>0</v>
      </c>
      <c r="G68" s="1330">
        <v>0</v>
      </c>
      <c r="H68" s="2561">
        <v>0</v>
      </c>
      <c r="I68" s="1329">
        <v>0</v>
      </c>
      <c r="J68" s="2560">
        <v>0</v>
      </c>
      <c r="K68" s="1328">
        <v>0</v>
      </c>
      <c r="L68" s="1329">
        <v>0</v>
      </c>
      <c r="M68" s="1330">
        <v>0</v>
      </c>
      <c r="N68" s="2561">
        <v>0</v>
      </c>
      <c r="O68" s="1329">
        <v>0</v>
      </c>
      <c r="P68" s="2560">
        <v>0</v>
      </c>
      <c r="Q68" s="2573">
        <f t="shared" ref="Q68:R75" si="18">B68+E68+H68+K68+N68</f>
        <v>0</v>
      </c>
      <c r="R68" s="1344">
        <f t="shared" si="18"/>
        <v>0</v>
      </c>
      <c r="S68" s="1345">
        <f t="shared" ref="S68:S75" si="19">Q68+R68</f>
        <v>0</v>
      </c>
    </row>
    <row r="69" spans="1:19" ht="19.5" customHeight="1" thickBot="1" x14ac:dyDescent="0.35">
      <c r="A69" s="2588" t="s">
        <v>298</v>
      </c>
      <c r="B69" s="1313">
        <v>0</v>
      </c>
      <c r="C69" s="1314">
        <v>0</v>
      </c>
      <c r="D69" s="2544">
        <v>0</v>
      </c>
      <c r="E69" s="1313">
        <v>0</v>
      </c>
      <c r="F69" s="1314">
        <v>0</v>
      </c>
      <c r="G69" s="1315">
        <v>0</v>
      </c>
      <c r="H69" s="2545">
        <v>0</v>
      </c>
      <c r="I69" s="1314">
        <v>0</v>
      </c>
      <c r="J69" s="2544">
        <v>0</v>
      </c>
      <c r="K69" s="1313">
        <v>0</v>
      </c>
      <c r="L69" s="1314">
        <v>0</v>
      </c>
      <c r="M69" s="1315">
        <v>0</v>
      </c>
      <c r="N69" s="2545">
        <v>0</v>
      </c>
      <c r="O69" s="1314">
        <v>0</v>
      </c>
      <c r="P69" s="2544">
        <v>0</v>
      </c>
      <c r="Q69" s="2574">
        <f t="shared" si="18"/>
        <v>0</v>
      </c>
      <c r="R69" s="1346">
        <f t="shared" si="18"/>
        <v>0</v>
      </c>
      <c r="S69" s="1347">
        <f t="shared" si="19"/>
        <v>0</v>
      </c>
    </row>
    <row r="70" spans="1:19" ht="24.95" customHeight="1" x14ac:dyDescent="0.3">
      <c r="A70" s="2475" t="s">
        <v>150</v>
      </c>
      <c r="B70" s="1316">
        <v>0</v>
      </c>
      <c r="C70" s="1316">
        <v>0</v>
      </c>
      <c r="D70" s="1316">
        <v>0</v>
      </c>
      <c r="E70" s="1316">
        <v>1</v>
      </c>
      <c r="F70" s="1316">
        <v>0</v>
      </c>
      <c r="G70" s="1316">
        <v>1</v>
      </c>
      <c r="H70" s="1316">
        <v>0</v>
      </c>
      <c r="I70" s="1316">
        <v>0</v>
      </c>
      <c r="J70" s="1316">
        <v>0</v>
      </c>
      <c r="K70" s="1316">
        <v>0</v>
      </c>
      <c r="L70" s="1316">
        <v>1</v>
      </c>
      <c r="M70" s="1316">
        <v>1</v>
      </c>
      <c r="N70" s="1316">
        <v>0</v>
      </c>
      <c r="O70" s="1316">
        <v>0</v>
      </c>
      <c r="P70" s="1331">
        <v>0</v>
      </c>
      <c r="Q70" s="2567">
        <f t="shared" si="18"/>
        <v>1</v>
      </c>
      <c r="R70" s="1341">
        <f t="shared" si="18"/>
        <v>1</v>
      </c>
      <c r="S70" s="1342">
        <f t="shared" si="19"/>
        <v>2</v>
      </c>
    </row>
    <row r="71" spans="1:19" ht="24.95" customHeight="1" x14ac:dyDescent="0.3">
      <c r="A71" s="2330" t="s">
        <v>151</v>
      </c>
      <c r="B71" s="1320">
        <v>0</v>
      </c>
      <c r="C71" s="1320">
        <v>0</v>
      </c>
      <c r="D71" s="1320">
        <v>0</v>
      </c>
      <c r="E71" s="1320">
        <v>0</v>
      </c>
      <c r="F71" s="1320">
        <v>0</v>
      </c>
      <c r="G71" s="1320">
        <v>0</v>
      </c>
      <c r="H71" s="1320">
        <v>0</v>
      </c>
      <c r="I71" s="1320">
        <v>0</v>
      </c>
      <c r="J71" s="1320">
        <v>0</v>
      </c>
      <c r="K71" s="1320">
        <v>1</v>
      </c>
      <c r="L71" s="1320">
        <v>0</v>
      </c>
      <c r="M71" s="1320">
        <v>1</v>
      </c>
      <c r="N71" s="1320">
        <v>0</v>
      </c>
      <c r="O71" s="1320">
        <v>0</v>
      </c>
      <c r="P71" s="1324">
        <v>0</v>
      </c>
      <c r="Q71" s="2573">
        <f t="shared" si="18"/>
        <v>1</v>
      </c>
      <c r="R71" s="1344">
        <f t="shared" si="18"/>
        <v>0</v>
      </c>
      <c r="S71" s="1345">
        <f t="shared" si="19"/>
        <v>1</v>
      </c>
    </row>
    <row r="72" spans="1:19" ht="24.95" customHeight="1" x14ac:dyDescent="0.3">
      <c r="A72" s="1254" t="s">
        <v>152</v>
      </c>
      <c r="B72" s="1320">
        <v>0</v>
      </c>
      <c r="C72" s="1321">
        <v>0</v>
      </c>
      <c r="D72" s="1322">
        <v>0</v>
      </c>
      <c r="E72" s="1323">
        <v>0</v>
      </c>
      <c r="F72" s="1320">
        <v>0</v>
      </c>
      <c r="G72" s="1320">
        <v>0</v>
      </c>
      <c r="H72" s="1320">
        <v>0</v>
      </c>
      <c r="I72" s="1320">
        <v>2</v>
      </c>
      <c r="J72" s="1320">
        <v>2</v>
      </c>
      <c r="K72" s="1320">
        <v>0</v>
      </c>
      <c r="L72" s="1320">
        <v>0</v>
      </c>
      <c r="M72" s="1320">
        <v>0</v>
      </c>
      <c r="N72" s="1320">
        <v>0</v>
      </c>
      <c r="O72" s="1320">
        <v>0</v>
      </c>
      <c r="P72" s="1324">
        <v>0</v>
      </c>
      <c r="Q72" s="2573">
        <f t="shared" si="18"/>
        <v>0</v>
      </c>
      <c r="R72" s="1344">
        <f t="shared" si="18"/>
        <v>2</v>
      </c>
      <c r="S72" s="1345">
        <f t="shared" si="19"/>
        <v>2</v>
      </c>
    </row>
    <row r="73" spans="1:19" ht="40.5" x14ac:dyDescent="0.3">
      <c r="A73" s="1254" t="s">
        <v>155</v>
      </c>
      <c r="B73" s="1320">
        <v>0</v>
      </c>
      <c r="C73" s="1321">
        <v>0</v>
      </c>
      <c r="D73" s="1322">
        <v>0</v>
      </c>
      <c r="E73" s="1323">
        <v>0</v>
      </c>
      <c r="F73" s="1320">
        <v>0</v>
      </c>
      <c r="G73" s="1320">
        <v>0</v>
      </c>
      <c r="H73" s="1320">
        <v>0</v>
      </c>
      <c r="I73" s="1320">
        <v>0</v>
      </c>
      <c r="J73" s="1320">
        <v>0</v>
      </c>
      <c r="K73" s="1320">
        <v>0</v>
      </c>
      <c r="L73" s="1320">
        <v>0</v>
      </c>
      <c r="M73" s="1320">
        <v>0</v>
      </c>
      <c r="N73" s="1320">
        <v>0</v>
      </c>
      <c r="O73" s="1320">
        <v>0</v>
      </c>
      <c r="P73" s="1324">
        <v>0</v>
      </c>
      <c r="Q73" s="2573">
        <f t="shared" si="18"/>
        <v>0</v>
      </c>
      <c r="R73" s="1344">
        <f t="shared" si="18"/>
        <v>0</v>
      </c>
      <c r="S73" s="1345">
        <f t="shared" si="19"/>
        <v>0</v>
      </c>
    </row>
    <row r="74" spans="1:19" ht="24" customHeight="1" x14ac:dyDescent="0.3">
      <c r="A74" s="1254" t="s">
        <v>153</v>
      </c>
      <c r="B74" s="1320">
        <v>0</v>
      </c>
      <c r="C74" s="1321">
        <v>0</v>
      </c>
      <c r="D74" s="1322">
        <v>0</v>
      </c>
      <c r="E74" s="1323">
        <v>0</v>
      </c>
      <c r="F74" s="1320">
        <v>0</v>
      </c>
      <c r="G74" s="1320">
        <v>0</v>
      </c>
      <c r="H74" s="1320">
        <v>0</v>
      </c>
      <c r="I74" s="1320">
        <v>0</v>
      </c>
      <c r="J74" s="1320">
        <v>0</v>
      </c>
      <c r="K74" s="1320">
        <v>0</v>
      </c>
      <c r="L74" s="1320">
        <v>0</v>
      </c>
      <c r="M74" s="1320">
        <v>0</v>
      </c>
      <c r="N74" s="1320">
        <v>0</v>
      </c>
      <c r="O74" s="1320">
        <v>0</v>
      </c>
      <c r="P74" s="1324">
        <v>0</v>
      </c>
      <c r="Q74" s="2573">
        <f t="shared" si="18"/>
        <v>0</v>
      </c>
      <c r="R74" s="1344">
        <f t="shared" si="18"/>
        <v>0</v>
      </c>
      <c r="S74" s="1345">
        <f t="shared" si="19"/>
        <v>0</v>
      </c>
    </row>
    <row r="75" spans="1:19" ht="24" customHeight="1" thickBot="1" x14ac:dyDescent="0.35">
      <c r="A75" s="1237" t="s">
        <v>154</v>
      </c>
      <c r="B75" s="2530">
        <v>0</v>
      </c>
      <c r="C75" s="2531">
        <v>0</v>
      </c>
      <c r="D75" s="2533">
        <v>0</v>
      </c>
      <c r="E75" s="2534">
        <v>0</v>
      </c>
      <c r="F75" s="2530">
        <v>0</v>
      </c>
      <c r="G75" s="2530">
        <v>0</v>
      </c>
      <c r="H75" s="2530">
        <v>0</v>
      </c>
      <c r="I75" s="2530">
        <v>0</v>
      </c>
      <c r="J75" s="2530">
        <v>0</v>
      </c>
      <c r="K75" s="2530">
        <v>0</v>
      </c>
      <c r="L75" s="2530">
        <v>0</v>
      </c>
      <c r="M75" s="2530">
        <v>0</v>
      </c>
      <c r="N75" s="2530">
        <v>0</v>
      </c>
      <c r="O75" s="2530">
        <v>0</v>
      </c>
      <c r="P75" s="2596">
        <v>0</v>
      </c>
      <c r="Q75" s="2576">
        <f t="shared" si="18"/>
        <v>0</v>
      </c>
      <c r="R75" s="2577">
        <f t="shared" si="18"/>
        <v>0</v>
      </c>
      <c r="S75" s="2578">
        <f t="shared" si="19"/>
        <v>0</v>
      </c>
    </row>
    <row r="76" spans="1:19" ht="28.5" customHeight="1" thickBot="1" x14ac:dyDescent="0.35">
      <c r="A76" s="2504" t="s">
        <v>13</v>
      </c>
      <c r="B76" s="2597">
        <f>B55+B56+B57+B58+B59+B61+B62+B63+B64+B65+B66+B70+B71+B72+B73+B74+B75</f>
        <v>3</v>
      </c>
      <c r="C76" s="2597">
        <f t="shared" ref="C76:S76" si="20">C55+C56+C57+C58+C59+C61+C62+C63+C64+C65+C66+C70+C71+C72+C73+C74+C75</f>
        <v>0</v>
      </c>
      <c r="D76" s="2597">
        <f t="shared" si="20"/>
        <v>3</v>
      </c>
      <c r="E76" s="2597">
        <f t="shared" si="20"/>
        <v>2</v>
      </c>
      <c r="F76" s="2597">
        <f t="shared" si="20"/>
        <v>2</v>
      </c>
      <c r="G76" s="2597">
        <f t="shared" si="20"/>
        <v>4</v>
      </c>
      <c r="H76" s="2597">
        <f t="shared" si="20"/>
        <v>5</v>
      </c>
      <c r="I76" s="2597">
        <f t="shared" si="20"/>
        <v>3</v>
      </c>
      <c r="J76" s="2597">
        <f t="shared" si="20"/>
        <v>8</v>
      </c>
      <c r="K76" s="2597">
        <f t="shared" si="20"/>
        <v>4</v>
      </c>
      <c r="L76" s="2597">
        <f t="shared" si="20"/>
        <v>1</v>
      </c>
      <c r="M76" s="2597">
        <f t="shared" si="20"/>
        <v>5</v>
      </c>
      <c r="N76" s="2597">
        <f t="shared" si="20"/>
        <v>0</v>
      </c>
      <c r="O76" s="2597">
        <f t="shared" si="20"/>
        <v>1</v>
      </c>
      <c r="P76" s="2597">
        <f t="shared" si="20"/>
        <v>1</v>
      </c>
      <c r="Q76" s="2597">
        <f t="shared" si="20"/>
        <v>14</v>
      </c>
      <c r="R76" s="2597">
        <f t="shared" si="20"/>
        <v>7</v>
      </c>
      <c r="S76" s="2597">
        <f t="shared" si="20"/>
        <v>21</v>
      </c>
    </row>
    <row r="77" spans="1:19" ht="28.5" customHeight="1" thickBot="1" x14ac:dyDescent="0.35">
      <c r="A77" s="2323" t="s">
        <v>175</v>
      </c>
      <c r="B77" s="2595">
        <f t="shared" ref="B77:S77" si="21">B53+B76</f>
        <v>92</v>
      </c>
      <c r="C77" s="2595">
        <f t="shared" si="21"/>
        <v>91</v>
      </c>
      <c r="D77" s="2595">
        <f t="shared" si="21"/>
        <v>183</v>
      </c>
      <c r="E77" s="2595">
        <f t="shared" si="21"/>
        <v>110</v>
      </c>
      <c r="F77" s="2595">
        <f t="shared" si="21"/>
        <v>136</v>
      </c>
      <c r="G77" s="2595">
        <f t="shared" si="21"/>
        <v>246</v>
      </c>
      <c r="H77" s="2595">
        <f t="shared" si="21"/>
        <v>113</v>
      </c>
      <c r="I77" s="2595">
        <f t="shared" si="21"/>
        <v>130</v>
      </c>
      <c r="J77" s="2595">
        <f t="shared" si="21"/>
        <v>243</v>
      </c>
      <c r="K77" s="2595">
        <f t="shared" si="21"/>
        <v>122</v>
      </c>
      <c r="L77" s="2595">
        <f t="shared" si="21"/>
        <v>87</v>
      </c>
      <c r="M77" s="2595">
        <f>M53+M76</f>
        <v>209</v>
      </c>
      <c r="N77" s="2595">
        <f t="shared" si="21"/>
        <v>157</v>
      </c>
      <c r="O77" s="2595">
        <f t="shared" si="21"/>
        <v>154</v>
      </c>
      <c r="P77" s="2595">
        <f t="shared" si="21"/>
        <v>311</v>
      </c>
      <c r="Q77" s="2595">
        <f t="shared" si="21"/>
        <v>594</v>
      </c>
      <c r="R77" s="2595">
        <f t="shared" si="21"/>
        <v>598</v>
      </c>
      <c r="S77" s="2595">
        <f t="shared" si="21"/>
        <v>1192</v>
      </c>
    </row>
    <row r="78" spans="1:19" x14ac:dyDescent="0.3">
      <c r="A78" s="287"/>
      <c r="B78" s="1266"/>
      <c r="C78" s="1266"/>
      <c r="D78" s="1266"/>
      <c r="E78" s="1266"/>
      <c r="F78" s="1266"/>
      <c r="G78" s="1266"/>
      <c r="H78" s="1266"/>
      <c r="I78" s="1266"/>
      <c r="J78" s="1266"/>
      <c r="K78" s="1266"/>
      <c r="L78" s="1266"/>
      <c r="M78" s="1266"/>
      <c r="N78" s="1266"/>
      <c r="O78" s="1266"/>
      <c r="P78" s="1266"/>
      <c r="Q78" s="1266"/>
      <c r="R78" s="1266"/>
      <c r="S78" s="1266"/>
    </row>
    <row r="79" spans="1:19" x14ac:dyDescent="0.3">
      <c r="A79" s="287"/>
      <c r="B79" s="1266"/>
      <c r="C79" s="1266"/>
      <c r="D79" s="1266"/>
      <c r="E79" s="1266"/>
      <c r="F79" s="1266"/>
      <c r="G79" s="1266"/>
      <c r="H79" s="1266"/>
      <c r="I79" s="1266"/>
      <c r="J79" s="1266"/>
      <c r="K79" s="1266"/>
      <c r="L79" s="1266"/>
      <c r="M79" s="1266"/>
      <c r="N79" s="1266"/>
      <c r="O79" s="1266"/>
      <c r="P79" s="1266"/>
      <c r="Q79" s="1266"/>
      <c r="R79" s="1266"/>
      <c r="S79" s="1266"/>
    </row>
    <row r="80" spans="1:19" x14ac:dyDescent="0.3">
      <c r="A80" s="4192"/>
      <c r="B80" s="4192"/>
      <c r="C80" s="4192"/>
      <c r="D80" s="4192"/>
      <c r="E80" s="4192"/>
      <c r="F80" s="4192"/>
      <c r="G80" s="4192"/>
      <c r="H80" s="4192"/>
      <c r="I80" s="4192"/>
      <c r="J80" s="4192"/>
      <c r="K80" s="4192"/>
      <c r="L80" s="4192"/>
      <c r="M80" s="4192"/>
      <c r="N80" s="4192"/>
      <c r="O80" s="4192"/>
      <c r="P80" s="4192"/>
      <c r="Q80" s="4192"/>
      <c r="R80" s="4192"/>
      <c r="S80" s="4192"/>
    </row>
    <row r="81" spans="1:19" x14ac:dyDescent="0.3">
      <c r="A81" s="287"/>
      <c r="B81" s="1266"/>
      <c r="C81" s="1266"/>
      <c r="D81" s="1266"/>
      <c r="E81" s="1266"/>
      <c r="F81" s="1266"/>
      <c r="G81" s="1266"/>
      <c r="H81" s="1266"/>
      <c r="I81" s="1266"/>
      <c r="J81" s="1266"/>
      <c r="K81" s="1266"/>
      <c r="L81" s="1266"/>
      <c r="M81" s="1266"/>
      <c r="N81" s="1266"/>
      <c r="O81" s="1266"/>
      <c r="P81" s="1266"/>
      <c r="Q81" s="1266"/>
      <c r="R81" s="1266"/>
      <c r="S81" s="1266"/>
    </row>
    <row r="83" spans="1:19" x14ac:dyDescent="0.3">
      <c r="A83" s="1333"/>
      <c r="B83" s="1266"/>
      <c r="C83" s="1266"/>
      <c r="D83" s="1266"/>
      <c r="E83" s="1266"/>
      <c r="F83" s="1266"/>
      <c r="G83" s="1266"/>
      <c r="H83" s="1266"/>
      <c r="I83" s="1266"/>
      <c r="J83" s="1266"/>
      <c r="K83" s="1266"/>
      <c r="L83" s="1266"/>
      <c r="M83" s="1266"/>
      <c r="N83" s="1266"/>
      <c r="O83" s="1266"/>
      <c r="P83" s="1266"/>
      <c r="Q83" s="1266"/>
      <c r="R83" s="1266"/>
      <c r="S83" s="1266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W22" sqref="W22"/>
    </sheetView>
  </sheetViews>
  <sheetFormatPr defaultRowHeight="20.25" x14ac:dyDescent="0.3"/>
  <cols>
    <col min="1" max="1" width="73.28515625" style="1164" customWidth="1"/>
    <col min="2" max="256" width="9.140625" style="1164"/>
    <col min="257" max="257" width="73.28515625" style="1164" customWidth="1"/>
    <col min="258" max="512" width="9.140625" style="1164"/>
    <col min="513" max="513" width="73.28515625" style="1164" customWidth="1"/>
    <col min="514" max="768" width="9.140625" style="1164"/>
    <col min="769" max="769" width="73.28515625" style="1164" customWidth="1"/>
    <col min="770" max="1024" width="9.140625" style="1164"/>
    <col min="1025" max="1025" width="73.28515625" style="1164" customWidth="1"/>
    <col min="1026" max="1280" width="9.140625" style="1164"/>
    <col min="1281" max="1281" width="73.28515625" style="1164" customWidth="1"/>
    <col min="1282" max="1536" width="9.140625" style="1164"/>
    <col min="1537" max="1537" width="73.28515625" style="1164" customWidth="1"/>
    <col min="1538" max="1792" width="9.140625" style="1164"/>
    <col min="1793" max="1793" width="73.28515625" style="1164" customWidth="1"/>
    <col min="1794" max="2048" width="9.140625" style="1164"/>
    <col min="2049" max="2049" width="73.28515625" style="1164" customWidth="1"/>
    <col min="2050" max="2304" width="9.140625" style="1164"/>
    <col min="2305" max="2305" width="73.28515625" style="1164" customWidth="1"/>
    <col min="2306" max="2560" width="9.140625" style="1164"/>
    <col min="2561" max="2561" width="73.28515625" style="1164" customWidth="1"/>
    <col min="2562" max="2816" width="9.140625" style="1164"/>
    <col min="2817" max="2817" width="73.28515625" style="1164" customWidth="1"/>
    <col min="2818" max="3072" width="9.140625" style="1164"/>
    <col min="3073" max="3073" width="73.28515625" style="1164" customWidth="1"/>
    <col min="3074" max="3328" width="9.140625" style="1164"/>
    <col min="3329" max="3329" width="73.28515625" style="1164" customWidth="1"/>
    <col min="3330" max="3584" width="9.140625" style="1164"/>
    <col min="3585" max="3585" width="73.28515625" style="1164" customWidth="1"/>
    <col min="3586" max="3840" width="9.140625" style="1164"/>
    <col min="3841" max="3841" width="73.28515625" style="1164" customWidth="1"/>
    <col min="3842" max="4096" width="9.140625" style="1164"/>
    <col min="4097" max="4097" width="73.28515625" style="1164" customWidth="1"/>
    <col min="4098" max="4352" width="9.140625" style="1164"/>
    <col min="4353" max="4353" width="73.28515625" style="1164" customWidth="1"/>
    <col min="4354" max="4608" width="9.140625" style="1164"/>
    <col min="4609" max="4609" width="73.28515625" style="1164" customWidth="1"/>
    <col min="4610" max="4864" width="9.140625" style="1164"/>
    <col min="4865" max="4865" width="73.28515625" style="1164" customWidth="1"/>
    <col min="4866" max="5120" width="9.140625" style="1164"/>
    <col min="5121" max="5121" width="73.28515625" style="1164" customWidth="1"/>
    <col min="5122" max="5376" width="9.140625" style="1164"/>
    <col min="5377" max="5377" width="73.28515625" style="1164" customWidth="1"/>
    <col min="5378" max="5632" width="9.140625" style="1164"/>
    <col min="5633" max="5633" width="73.28515625" style="1164" customWidth="1"/>
    <col min="5634" max="5888" width="9.140625" style="1164"/>
    <col min="5889" max="5889" width="73.28515625" style="1164" customWidth="1"/>
    <col min="5890" max="6144" width="9.140625" style="1164"/>
    <col min="6145" max="6145" width="73.28515625" style="1164" customWidth="1"/>
    <col min="6146" max="6400" width="9.140625" style="1164"/>
    <col min="6401" max="6401" width="73.28515625" style="1164" customWidth="1"/>
    <col min="6402" max="6656" width="9.140625" style="1164"/>
    <col min="6657" max="6657" width="73.28515625" style="1164" customWidth="1"/>
    <col min="6658" max="6912" width="9.140625" style="1164"/>
    <col min="6913" max="6913" width="73.28515625" style="1164" customWidth="1"/>
    <col min="6914" max="7168" width="9.140625" style="1164"/>
    <col min="7169" max="7169" width="73.28515625" style="1164" customWidth="1"/>
    <col min="7170" max="7424" width="9.140625" style="1164"/>
    <col min="7425" max="7425" width="73.28515625" style="1164" customWidth="1"/>
    <col min="7426" max="7680" width="9.140625" style="1164"/>
    <col min="7681" max="7681" width="73.28515625" style="1164" customWidth="1"/>
    <col min="7682" max="7936" width="9.140625" style="1164"/>
    <col min="7937" max="7937" width="73.28515625" style="1164" customWidth="1"/>
    <col min="7938" max="8192" width="9.140625" style="1164"/>
    <col min="8193" max="8193" width="73.28515625" style="1164" customWidth="1"/>
    <col min="8194" max="8448" width="9.140625" style="1164"/>
    <col min="8449" max="8449" width="73.28515625" style="1164" customWidth="1"/>
    <col min="8450" max="8704" width="9.140625" style="1164"/>
    <col min="8705" max="8705" width="73.28515625" style="1164" customWidth="1"/>
    <col min="8706" max="8960" width="9.140625" style="1164"/>
    <col min="8961" max="8961" width="73.28515625" style="1164" customWidth="1"/>
    <col min="8962" max="9216" width="9.140625" style="1164"/>
    <col min="9217" max="9217" width="73.28515625" style="1164" customWidth="1"/>
    <col min="9218" max="9472" width="9.140625" style="1164"/>
    <col min="9473" max="9473" width="73.28515625" style="1164" customWidth="1"/>
    <col min="9474" max="9728" width="9.140625" style="1164"/>
    <col min="9729" max="9729" width="73.28515625" style="1164" customWidth="1"/>
    <col min="9730" max="9984" width="9.140625" style="1164"/>
    <col min="9985" max="9985" width="73.28515625" style="1164" customWidth="1"/>
    <col min="9986" max="10240" width="9.140625" style="1164"/>
    <col min="10241" max="10241" width="73.28515625" style="1164" customWidth="1"/>
    <col min="10242" max="10496" width="9.140625" style="1164"/>
    <col min="10497" max="10497" width="73.28515625" style="1164" customWidth="1"/>
    <col min="10498" max="10752" width="9.140625" style="1164"/>
    <col min="10753" max="10753" width="73.28515625" style="1164" customWidth="1"/>
    <col min="10754" max="11008" width="9.140625" style="1164"/>
    <col min="11009" max="11009" width="73.28515625" style="1164" customWidth="1"/>
    <col min="11010" max="11264" width="9.140625" style="1164"/>
    <col min="11265" max="11265" width="73.28515625" style="1164" customWidth="1"/>
    <col min="11266" max="11520" width="9.140625" style="1164"/>
    <col min="11521" max="11521" width="73.28515625" style="1164" customWidth="1"/>
    <col min="11522" max="11776" width="9.140625" style="1164"/>
    <col min="11777" max="11777" width="73.28515625" style="1164" customWidth="1"/>
    <col min="11778" max="12032" width="9.140625" style="1164"/>
    <col min="12033" max="12033" width="73.28515625" style="1164" customWidth="1"/>
    <col min="12034" max="12288" width="9.140625" style="1164"/>
    <col min="12289" max="12289" width="73.28515625" style="1164" customWidth="1"/>
    <col min="12290" max="12544" width="9.140625" style="1164"/>
    <col min="12545" max="12545" width="73.28515625" style="1164" customWidth="1"/>
    <col min="12546" max="12800" width="9.140625" style="1164"/>
    <col min="12801" max="12801" width="73.28515625" style="1164" customWidth="1"/>
    <col min="12802" max="13056" width="9.140625" style="1164"/>
    <col min="13057" max="13057" width="73.28515625" style="1164" customWidth="1"/>
    <col min="13058" max="13312" width="9.140625" style="1164"/>
    <col min="13313" max="13313" width="73.28515625" style="1164" customWidth="1"/>
    <col min="13314" max="13568" width="9.140625" style="1164"/>
    <col min="13569" max="13569" width="73.28515625" style="1164" customWidth="1"/>
    <col min="13570" max="13824" width="9.140625" style="1164"/>
    <col min="13825" max="13825" width="73.28515625" style="1164" customWidth="1"/>
    <col min="13826" max="14080" width="9.140625" style="1164"/>
    <col min="14081" max="14081" width="73.28515625" style="1164" customWidth="1"/>
    <col min="14082" max="14336" width="9.140625" style="1164"/>
    <col min="14337" max="14337" width="73.28515625" style="1164" customWidth="1"/>
    <col min="14338" max="14592" width="9.140625" style="1164"/>
    <col min="14593" max="14593" width="73.28515625" style="1164" customWidth="1"/>
    <col min="14594" max="14848" width="9.140625" style="1164"/>
    <col min="14849" max="14849" width="73.28515625" style="1164" customWidth="1"/>
    <col min="14850" max="15104" width="9.140625" style="1164"/>
    <col min="15105" max="15105" width="73.28515625" style="1164" customWidth="1"/>
    <col min="15106" max="15360" width="9.140625" style="1164"/>
    <col min="15361" max="15361" width="73.28515625" style="1164" customWidth="1"/>
    <col min="15362" max="15616" width="9.140625" style="1164"/>
    <col min="15617" max="15617" width="73.28515625" style="1164" customWidth="1"/>
    <col min="15618" max="15872" width="9.140625" style="1164"/>
    <col min="15873" max="15873" width="73.28515625" style="1164" customWidth="1"/>
    <col min="15874" max="16128" width="9.140625" style="1164"/>
    <col min="16129" max="16129" width="73.28515625" style="1164" customWidth="1"/>
    <col min="16130" max="16384" width="9.140625" style="1164"/>
  </cols>
  <sheetData>
    <row r="1" spans="1:19" ht="22.5" customHeight="1" x14ac:dyDescent="0.3">
      <c r="A1" s="4193" t="s">
        <v>139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</row>
    <row r="2" spans="1:19" ht="28.5" customHeight="1" x14ac:dyDescent="0.3">
      <c r="A2" s="4193" t="s">
        <v>378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</row>
    <row r="3" spans="1:19" ht="13.5" customHeight="1" thickBot="1" x14ac:dyDescent="0.35">
      <c r="A3" s="1991"/>
      <c r="B3" s="1190"/>
      <c r="C3" s="1190"/>
      <c r="D3" s="1190"/>
      <c r="E3" s="1190"/>
      <c r="F3" s="1190"/>
      <c r="G3" s="1190"/>
      <c r="H3" s="1190"/>
      <c r="I3" s="1190"/>
      <c r="J3" s="1190"/>
      <c r="K3" s="1190"/>
      <c r="L3" s="1190"/>
      <c r="M3" s="1190"/>
      <c r="N3" s="1190"/>
      <c r="O3" s="1190"/>
      <c r="P3" s="1190"/>
      <c r="Q3" s="1190"/>
      <c r="R3" s="1190"/>
      <c r="S3" s="1294"/>
    </row>
    <row r="4" spans="1:19" ht="22.5" customHeight="1" x14ac:dyDescent="0.3">
      <c r="A4" s="4194" t="s">
        <v>9</v>
      </c>
      <c r="B4" s="4197" t="s">
        <v>0</v>
      </c>
      <c r="C4" s="4198"/>
      <c r="D4" s="4198"/>
      <c r="E4" s="4197" t="s">
        <v>1</v>
      </c>
      <c r="F4" s="4198"/>
      <c r="G4" s="4201"/>
      <c r="H4" s="4205" t="s">
        <v>2</v>
      </c>
      <c r="I4" s="4198"/>
      <c r="J4" s="4198"/>
      <c r="K4" s="4197" t="s">
        <v>3</v>
      </c>
      <c r="L4" s="4198"/>
      <c r="M4" s="4201"/>
      <c r="N4" s="4209">
        <v>5</v>
      </c>
      <c r="O4" s="4198"/>
      <c r="P4" s="4198"/>
      <c r="Q4" s="4186" t="s">
        <v>6</v>
      </c>
      <c r="R4" s="4187"/>
      <c r="S4" s="4188"/>
    </row>
    <row r="5" spans="1:19" ht="22.5" customHeight="1" thickBot="1" x14ac:dyDescent="0.35">
      <c r="A5" s="4195"/>
      <c r="B5" s="4199"/>
      <c r="C5" s="4200"/>
      <c r="D5" s="4200"/>
      <c r="E5" s="4202"/>
      <c r="F5" s="4203"/>
      <c r="G5" s="4204"/>
      <c r="H5" s="4203"/>
      <c r="I5" s="4203"/>
      <c r="J5" s="4203"/>
      <c r="K5" s="4206"/>
      <c r="L5" s="4207"/>
      <c r="M5" s="4208"/>
      <c r="N5" s="4199"/>
      <c r="O5" s="4200"/>
      <c r="P5" s="4200"/>
      <c r="Q5" s="4189"/>
      <c r="R5" s="4190"/>
      <c r="S5" s="4191"/>
    </row>
    <row r="6" spans="1:19" ht="107.25" customHeight="1" thickBot="1" x14ac:dyDescent="0.35">
      <c r="A6" s="4196"/>
      <c r="B6" s="2503" t="s">
        <v>26</v>
      </c>
      <c r="C6" s="2503" t="s">
        <v>27</v>
      </c>
      <c r="D6" s="2503" t="s">
        <v>4</v>
      </c>
      <c r="E6" s="2503" t="s">
        <v>26</v>
      </c>
      <c r="F6" s="2503" t="s">
        <v>27</v>
      </c>
      <c r="G6" s="2503" t="s">
        <v>4</v>
      </c>
      <c r="H6" s="2503" t="s">
        <v>26</v>
      </c>
      <c r="I6" s="2503" t="s">
        <v>27</v>
      </c>
      <c r="J6" s="2503" t="s">
        <v>4</v>
      </c>
      <c r="K6" s="2503" t="s">
        <v>26</v>
      </c>
      <c r="L6" s="2503" t="s">
        <v>27</v>
      </c>
      <c r="M6" s="2503" t="s">
        <v>4</v>
      </c>
      <c r="N6" s="2503" t="s">
        <v>26</v>
      </c>
      <c r="O6" s="2503" t="s">
        <v>27</v>
      </c>
      <c r="P6" s="2503" t="s">
        <v>4</v>
      </c>
      <c r="Q6" s="2503" t="s">
        <v>26</v>
      </c>
      <c r="R6" s="2503" t="s">
        <v>27</v>
      </c>
      <c r="S6" s="2503" t="s">
        <v>4</v>
      </c>
    </row>
    <row r="7" spans="1:19" ht="22.5" customHeight="1" thickBot="1" x14ac:dyDescent="0.35">
      <c r="A7" s="2606" t="s">
        <v>22</v>
      </c>
      <c r="B7" s="2505"/>
      <c r="C7" s="2506"/>
      <c r="D7" s="2507"/>
      <c r="E7" s="1295"/>
      <c r="F7" s="1295"/>
      <c r="G7" s="1296"/>
      <c r="H7" s="2505"/>
      <c r="I7" s="1295"/>
      <c r="J7" s="2508"/>
      <c r="K7" s="1295"/>
      <c r="L7" s="1295"/>
      <c r="M7" s="1296"/>
      <c r="N7" s="2505"/>
      <c r="O7" s="1295"/>
      <c r="P7" s="2508"/>
      <c r="Q7" s="1238"/>
      <c r="R7" s="1238"/>
      <c r="S7" s="2509"/>
    </row>
    <row r="8" spans="1:19" ht="22.5" customHeight="1" x14ac:dyDescent="0.3">
      <c r="A8" s="2388" t="s">
        <v>142</v>
      </c>
      <c r="B8" s="2476">
        <f t="shared" ref="B8:P12" si="0">SUM(B16,B23)</f>
        <v>0</v>
      </c>
      <c r="C8" s="2476">
        <f t="shared" si="0"/>
        <v>0</v>
      </c>
      <c r="D8" s="2476">
        <f t="shared" si="0"/>
        <v>0</v>
      </c>
      <c r="E8" s="2476">
        <f t="shared" si="0"/>
        <v>0</v>
      </c>
      <c r="F8" s="2476">
        <f t="shared" si="0"/>
        <v>0</v>
      </c>
      <c r="G8" s="2476">
        <f t="shared" si="0"/>
        <v>0</v>
      </c>
      <c r="H8" s="2476">
        <f t="shared" si="0"/>
        <v>1</v>
      </c>
      <c r="I8" s="2476">
        <f t="shared" si="0"/>
        <v>0</v>
      </c>
      <c r="J8" s="2476">
        <f t="shared" si="0"/>
        <v>1</v>
      </c>
      <c r="K8" s="2476">
        <f t="shared" si="0"/>
        <v>13</v>
      </c>
      <c r="L8" s="2476">
        <f t="shared" si="0"/>
        <v>2</v>
      </c>
      <c r="M8" s="2476">
        <f t="shared" si="0"/>
        <v>15</v>
      </c>
      <c r="N8" s="2476">
        <f t="shared" si="0"/>
        <v>12</v>
      </c>
      <c r="O8" s="2476">
        <f t="shared" si="0"/>
        <v>10</v>
      </c>
      <c r="P8" s="2476">
        <f t="shared" si="0"/>
        <v>22</v>
      </c>
      <c r="Q8" s="2621">
        <f t="shared" ref="Q8:R12" si="1">SUM(B8,E8,H8,K8,N8)</f>
        <v>26</v>
      </c>
      <c r="R8" s="2621">
        <f t="shared" si="1"/>
        <v>12</v>
      </c>
      <c r="S8" s="2622">
        <f>SUM(Q8:R8)</f>
        <v>38</v>
      </c>
    </row>
    <row r="9" spans="1:19" ht="22.5" customHeight="1" x14ac:dyDescent="0.3">
      <c r="A9" s="1109" t="s">
        <v>143</v>
      </c>
      <c r="B9" s="1288">
        <f t="shared" si="0"/>
        <v>0</v>
      </c>
      <c r="C9" s="1288">
        <f t="shared" si="0"/>
        <v>0</v>
      </c>
      <c r="D9" s="1288">
        <f t="shared" si="0"/>
        <v>0</v>
      </c>
      <c r="E9" s="1288">
        <f t="shared" si="0"/>
        <v>0</v>
      </c>
      <c r="F9" s="1288">
        <f t="shared" si="0"/>
        <v>0</v>
      </c>
      <c r="G9" s="1288">
        <f t="shared" si="0"/>
        <v>0</v>
      </c>
      <c r="H9" s="1288">
        <f t="shared" si="0"/>
        <v>0</v>
      </c>
      <c r="I9" s="1288">
        <f t="shared" si="0"/>
        <v>0</v>
      </c>
      <c r="J9" s="1288">
        <f t="shared" si="0"/>
        <v>0</v>
      </c>
      <c r="K9" s="1288">
        <f t="shared" si="0"/>
        <v>0</v>
      </c>
      <c r="L9" s="1288">
        <f t="shared" si="0"/>
        <v>0</v>
      </c>
      <c r="M9" s="1288">
        <f t="shared" si="0"/>
        <v>0</v>
      </c>
      <c r="N9" s="1288">
        <f t="shared" si="0"/>
        <v>0</v>
      </c>
      <c r="O9" s="1288">
        <f t="shared" si="0"/>
        <v>0</v>
      </c>
      <c r="P9" s="1288">
        <f t="shared" si="0"/>
        <v>0</v>
      </c>
      <c r="Q9" s="1368">
        <f t="shared" si="1"/>
        <v>0</v>
      </c>
      <c r="R9" s="1368">
        <f t="shared" si="1"/>
        <v>0</v>
      </c>
      <c r="S9" s="1369">
        <f>SUM(Q9:R9)</f>
        <v>0</v>
      </c>
    </row>
    <row r="10" spans="1:19" ht="22.5" customHeight="1" x14ac:dyDescent="0.3">
      <c r="A10" s="1109" t="s">
        <v>315</v>
      </c>
      <c r="B10" s="1288">
        <f t="shared" si="0"/>
        <v>15</v>
      </c>
      <c r="C10" s="1288">
        <f t="shared" si="0"/>
        <v>19</v>
      </c>
      <c r="D10" s="1288">
        <f t="shared" si="0"/>
        <v>34</v>
      </c>
      <c r="E10" s="1288">
        <f t="shared" si="0"/>
        <v>15</v>
      </c>
      <c r="F10" s="1288">
        <f t="shared" si="0"/>
        <v>14</v>
      </c>
      <c r="G10" s="1288">
        <f t="shared" si="0"/>
        <v>29</v>
      </c>
      <c r="H10" s="1288">
        <f t="shared" si="0"/>
        <v>0</v>
      </c>
      <c r="I10" s="1288">
        <f t="shared" si="0"/>
        <v>25</v>
      </c>
      <c r="J10" s="1288">
        <f t="shared" si="0"/>
        <v>25</v>
      </c>
      <c r="K10" s="1288">
        <f t="shared" si="0"/>
        <v>0</v>
      </c>
      <c r="L10" s="1288">
        <f t="shared" si="0"/>
        <v>28</v>
      </c>
      <c r="M10" s="1288">
        <f t="shared" si="0"/>
        <v>28</v>
      </c>
      <c r="N10" s="1288">
        <f t="shared" si="0"/>
        <v>0</v>
      </c>
      <c r="O10" s="1288">
        <f t="shared" si="0"/>
        <v>0</v>
      </c>
      <c r="P10" s="1288">
        <f t="shared" si="0"/>
        <v>0</v>
      </c>
      <c r="Q10" s="1368">
        <f t="shared" si="1"/>
        <v>30</v>
      </c>
      <c r="R10" s="1368">
        <f t="shared" si="1"/>
        <v>86</v>
      </c>
      <c r="S10" s="1369">
        <f>SUM(Q10:R10)</f>
        <v>116</v>
      </c>
    </row>
    <row r="11" spans="1:19" ht="22.5" customHeight="1" x14ac:dyDescent="0.3">
      <c r="A11" s="1109" t="s">
        <v>278</v>
      </c>
      <c r="B11" s="1288">
        <f t="shared" si="0"/>
        <v>0</v>
      </c>
      <c r="C11" s="1288">
        <f t="shared" si="0"/>
        <v>0</v>
      </c>
      <c r="D11" s="1288">
        <f t="shared" si="0"/>
        <v>0</v>
      </c>
      <c r="E11" s="1288">
        <f t="shared" si="0"/>
        <v>10</v>
      </c>
      <c r="F11" s="1288">
        <f t="shared" si="0"/>
        <v>2</v>
      </c>
      <c r="G11" s="1288">
        <f t="shared" si="0"/>
        <v>12</v>
      </c>
      <c r="H11" s="1288">
        <f t="shared" si="0"/>
        <v>7</v>
      </c>
      <c r="I11" s="1288">
        <f t="shared" si="0"/>
        <v>2</v>
      </c>
      <c r="J11" s="1288">
        <f t="shared" si="0"/>
        <v>9</v>
      </c>
      <c r="K11" s="1288">
        <f t="shared" si="0"/>
        <v>5</v>
      </c>
      <c r="L11" s="1288">
        <f t="shared" si="0"/>
        <v>2</v>
      </c>
      <c r="M11" s="1288">
        <f t="shared" si="0"/>
        <v>7</v>
      </c>
      <c r="N11" s="1288">
        <f t="shared" si="0"/>
        <v>17</v>
      </c>
      <c r="O11" s="1288">
        <f t="shared" si="0"/>
        <v>4</v>
      </c>
      <c r="P11" s="1288">
        <f t="shared" si="0"/>
        <v>21</v>
      </c>
      <c r="Q11" s="1368">
        <f t="shared" si="1"/>
        <v>39</v>
      </c>
      <c r="R11" s="1368">
        <f t="shared" si="1"/>
        <v>10</v>
      </c>
      <c r="S11" s="1369">
        <f>SUM(Q11:R11)</f>
        <v>49</v>
      </c>
    </row>
    <row r="12" spans="1:19" ht="22.5" customHeight="1" thickBot="1" x14ac:dyDescent="0.35">
      <c r="A12" s="1118" t="s">
        <v>316</v>
      </c>
      <c r="B12" s="1289">
        <f t="shared" si="0"/>
        <v>0</v>
      </c>
      <c r="C12" s="1289">
        <f t="shared" si="0"/>
        <v>0</v>
      </c>
      <c r="D12" s="1289">
        <f t="shared" si="0"/>
        <v>0</v>
      </c>
      <c r="E12" s="1289">
        <f t="shared" si="0"/>
        <v>0</v>
      </c>
      <c r="F12" s="1289">
        <f t="shared" si="0"/>
        <v>0</v>
      </c>
      <c r="G12" s="1289">
        <f t="shared" si="0"/>
        <v>0</v>
      </c>
      <c r="H12" s="1289">
        <f t="shared" si="0"/>
        <v>5</v>
      </c>
      <c r="I12" s="1289">
        <f t="shared" si="0"/>
        <v>1</v>
      </c>
      <c r="J12" s="1289">
        <f t="shared" si="0"/>
        <v>6</v>
      </c>
      <c r="K12" s="1289">
        <f t="shared" si="0"/>
        <v>3</v>
      </c>
      <c r="L12" s="1289">
        <f t="shared" si="0"/>
        <v>1</v>
      </c>
      <c r="M12" s="1289">
        <f t="shared" si="0"/>
        <v>4</v>
      </c>
      <c r="N12" s="1289">
        <f t="shared" si="0"/>
        <v>0</v>
      </c>
      <c r="O12" s="1289">
        <f t="shared" si="0"/>
        <v>0</v>
      </c>
      <c r="P12" s="1289">
        <f t="shared" si="0"/>
        <v>0</v>
      </c>
      <c r="Q12" s="1370">
        <f t="shared" si="1"/>
        <v>8</v>
      </c>
      <c r="R12" s="1370">
        <f t="shared" si="1"/>
        <v>2</v>
      </c>
      <c r="S12" s="1371">
        <f>SUM(Q12:R12)</f>
        <v>10</v>
      </c>
    </row>
    <row r="13" spans="1:19" ht="22.5" customHeight="1" thickBot="1" x14ac:dyDescent="0.35">
      <c r="A13" s="2623" t="s">
        <v>16</v>
      </c>
      <c r="B13" s="2624">
        <f t="shared" ref="B13:S13" si="2">SUM(B8:B12)</f>
        <v>15</v>
      </c>
      <c r="C13" s="2624">
        <f t="shared" si="2"/>
        <v>19</v>
      </c>
      <c r="D13" s="2624">
        <f t="shared" si="2"/>
        <v>34</v>
      </c>
      <c r="E13" s="2624">
        <f t="shared" si="2"/>
        <v>25</v>
      </c>
      <c r="F13" s="2624">
        <f t="shared" si="2"/>
        <v>16</v>
      </c>
      <c r="G13" s="2624">
        <f t="shared" si="2"/>
        <v>41</v>
      </c>
      <c r="H13" s="2624">
        <f t="shared" si="2"/>
        <v>13</v>
      </c>
      <c r="I13" s="2624">
        <f t="shared" si="2"/>
        <v>28</v>
      </c>
      <c r="J13" s="2624">
        <f t="shared" si="2"/>
        <v>41</v>
      </c>
      <c r="K13" s="2624">
        <f t="shared" si="2"/>
        <v>21</v>
      </c>
      <c r="L13" s="2624">
        <f t="shared" si="2"/>
        <v>33</v>
      </c>
      <c r="M13" s="2624">
        <f t="shared" si="2"/>
        <v>54</v>
      </c>
      <c r="N13" s="2624">
        <f t="shared" si="2"/>
        <v>29</v>
      </c>
      <c r="O13" s="2624">
        <f t="shared" si="2"/>
        <v>14</v>
      </c>
      <c r="P13" s="2624">
        <f t="shared" si="2"/>
        <v>43</v>
      </c>
      <c r="Q13" s="2624">
        <f t="shared" si="2"/>
        <v>103</v>
      </c>
      <c r="R13" s="2624">
        <f t="shared" si="2"/>
        <v>110</v>
      </c>
      <c r="S13" s="2625">
        <f t="shared" si="2"/>
        <v>213</v>
      </c>
    </row>
    <row r="14" spans="1:19" ht="22.5" customHeight="1" thickBot="1" x14ac:dyDescent="0.35">
      <c r="A14" s="2445" t="s">
        <v>23</v>
      </c>
      <c r="B14" s="2423"/>
      <c r="C14" s="2424"/>
      <c r="D14" s="2425"/>
      <c r="E14" s="2423"/>
      <c r="F14" s="2424"/>
      <c r="G14" s="2425"/>
      <c r="H14" s="2423"/>
      <c r="I14" s="2424"/>
      <c r="J14" s="2425"/>
      <c r="K14" s="2423"/>
      <c r="L14" s="2424"/>
      <c r="M14" s="2425"/>
      <c r="N14" s="2423"/>
      <c r="O14" s="2424"/>
      <c r="P14" s="2425"/>
      <c r="Q14" s="2423"/>
      <c r="R14" s="2424"/>
      <c r="S14" s="2425"/>
    </row>
    <row r="15" spans="1:19" ht="22.5" customHeight="1" thickBot="1" x14ac:dyDescent="0.35">
      <c r="A15" s="2445" t="s">
        <v>11</v>
      </c>
      <c r="B15" s="1357"/>
      <c r="C15" s="2477"/>
      <c r="D15" s="2607"/>
      <c r="E15" s="1357"/>
      <c r="F15" s="2477"/>
      <c r="G15" s="2607"/>
      <c r="H15" s="1357"/>
      <c r="I15" s="2477"/>
      <c r="J15" s="2607"/>
      <c r="K15" s="1357"/>
      <c r="L15" s="2477"/>
      <c r="M15" s="2607"/>
      <c r="N15" s="1218"/>
      <c r="O15" s="2608"/>
      <c r="P15" s="2607"/>
      <c r="Q15" s="1218"/>
      <c r="R15" s="2608"/>
      <c r="S15" s="2607"/>
    </row>
    <row r="16" spans="1:19" ht="22.5" customHeight="1" x14ac:dyDescent="0.3">
      <c r="A16" s="2388" t="s">
        <v>142</v>
      </c>
      <c r="B16" s="2429">
        <v>0</v>
      </c>
      <c r="C16" s="2430">
        <v>0</v>
      </c>
      <c r="D16" s="2431">
        <v>0</v>
      </c>
      <c r="E16" s="2609">
        <v>0</v>
      </c>
      <c r="F16" s="2430">
        <v>0</v>
      </c>
      <c r="G16" s="2431">
        <v>0</v>
      </c>
      <c r="H16" s="2429">
        <v>1</v>
      </c>
      <c r="I16" s="2430">
        <v>0</v>
      </c>
      <c r="J16" s="2431">
        <v>1</v>
      </c>
      <c r="K16" s="2429">
        <v>13</v>
      </c>
      <c r="L16" s="2430">
        <v>2</v>
      </c>
      <c r="M16" s="2431">
        <v>15</v>
      </c>
      <c r="N16" s="2429">
        <v>12</v>
      </c>
      <c r="O16" s="2430">
        <v>10</v>
      </c>
      <c r="P16" s="2610">
        <v>22</v>
      </c>
      <c r="Q16" s="2626">
        <f t="shared" ref="Q16:R20" si="3">B16+E16+H16+K16+N16</f>
        <v>26</v>
      </c>
      <c r="R16" s="2627">
        <f t="shared" si="3"/>
        <v>12</v>
      </c>
      <c r="S16" s="2628">
        <f>Q16+R16</f>
        <v>38</v>
      </c>
    </row>
    <row r="17" spans="1:19" ht="22.5" customHeight="1" x14ac:dyDescent="0.3">
      <c r="A17" s="1109" t="s">
        <v>143</v>
      </c>
      <c r="B17" s="1358">
        <v>0</v>
      </c>
      <c r="C17" s="1359">
        <v>0</v>
      </c>
      <c r="D17" s="1360">
        <v>0</v>
      </c>
      <c r="E17" s="1361">
        <v>0</v>
      </c>
      <c r="F17" s="1359">
        <v>0</v>
      </c>
      <c r="G17" s="1360">
        <v>0</v>
      </c>
      <c r="H17" s="1358">
        <v>0</v>
      </c>
      <c r="I17" s="1359">
        <v>0</v>
      </c>
      <c r="J17" s="1360">
        <v>0</v>
      </c>
      <c r="K17" s="1358">
        <v>0</v>
      </c>
      <c r="L17" s="1359">
        <v>0</v>
      </c>
      <c r="M17" s="1360">
        <v>0</v>
      </c>
      <c r="N17" s="1358">
        <v>0</v>
      </c>
      <c r="O17" s="1359">
        <v>0</v>
      </c>
      <c r="P17" s="1362">
        <v>0</v>
      </c>
      <c r="Q17" s="1364">
        <f t="shared" si="3"/>
        <v>0</v>
      </c>
      <c r="R17" s="1365">
        <f t="shared" si="3"/>
        <v>0</v>
      </c>
      <c r="S17" s="1366">
        <f>Q17+R17</f>
        <v>0</v>
      </c>
    </row>
    <row r="18" spans="1:19" ht="22.5" customHeight="1" x14ac:dyDescent="0.3">
      <c r="A18" s="2366" t="s">
        <v>315</v>
      </c>
      <c r="B18" s="1358">
        <v>14</v>
      </c>
      <c r="C18" s="1359">
        <v>19</v>
      </c>
      <c r="D18" s="1360">
        <v>33</v>
      </c>
      <c r="E18" s="2611">
        <v>15</v>
      </c>
      <c r="F18" s="2612">
        <v>14</v>
      </c>
      <c r="G18" s="1360">
        <v>29</v>
      </c>
      <c r="H18" s="2613">
        <v>0</v>
      </c>
      <c r="I18" s="2612">
        <v>24</v>
      </c>
      <c r="J18" s="1360">
        <v>24</v>
      </c>
      <c r="K18" s="2613">
        <v>0</v>
      </c>
      <c r="L18" s="2612">
        <v>27</v>
      </c>
      <c r="M18" s="1360">
        <v>27</v>
      </c>
      <c r="N18" s="2613">
        <v>0</v>
      </c>
      <c r="O18" s="2612">
        <v>0</v>
      </c>
      <c r="P18" s="1362">
        <v>0</v>
      </c>
      <c r="Q18" s="1364">
        <f t="shared" si="3"/>
        <v>29</v>
      </c>
      <c r="R18" s="1365">
        <f t="shared" si="3"/>
        <v>84</v>
      </c>
      <c r="S18" s="1366">
        <f>Q18+R18</f>
        <v>113</v>
      </c>
    </row>
    <row r="19" spans="1:19" ht="22.5" customHeight="1" x14ac:dyDescent="0.3">
      <c r="A19" s="2366" t="s">
        <v>278</v>
      </c>
      <c r="B19" s="1358">
        <v>0</v>
      </c>
      <c r="C19" s="1359">
        <v>0</v>
      </c>
      <c r="D19" s="1360">
        <v>0</v>
      </c>
      <c r="E19" s="2611">
        <v>10</v>
      </c>
      <c r="F19" s="2612">
        <v>2</v>
      </c>
      <c r="G19" s="1360">
        <v>12</v>
      </c>
      <c r="H19" s="2613">
        <v>7</v>
      </c>
      <c r="I19" s="2612">
        <v>2</v>
      </c>
      <c r="J19" s="1360">
        <v>9</v>
      </c>
      <c r="K19" s="2613">
        <v>5</v>
      </c>
      <c r="L19" s="2612">
        <v>2</v>
      </c>
      <c r="M19" s="1360">
        <v>7</v>
      </c>
      <c r="N19" s="2613">
        <v>16</v>
      </c>
      <c r="O19" s="2612">
        <v>3</v>
      </c>
      <c r="P19" s="1362">
        <v>20</v>
      </c>
      <c r="Q19" s="1364">
        <f t="shared" si="3"/>
        <v>38</v>
      </c>
      <c r="R19" s="1365">
        <f t="shared" si="3"/>
        <v>9</v>
      </c>
      <c r="S19" s="1366">
        <f>Q19+R19</f>
        <v>47</v>
      </c>
    </row>
    <row r="20" spans="1:19" ht="22.5" customHeight="1" thickBot="1" x14ac:dyDescent="0.35">
      <c r="A20" s="2366" t="s">
        <v>316</v>
      </c>
      <c r="B20" s="1358">
        <v>0</v>
      </c>
      <c r="C20" s="1359">
        <v>0</v>
      </c>
      <c r="D20" s="1360">
        <v>0</v>
      </c>
      <c r="E20" s="2611">
        <v>0</v>
      </c>
      <c r="F20" s="2612">
        <v>0</v>
      </c>
      <c r="G20" s="1360">
        <v>0</v>
      </c>
      <c r="H20" s="2613">
        <v>5</v>
      </c>
      <c r="I20" s="2612">
        <v>1</v>
      </c>
      <c r="J20" s="1360">
        <v>6</v>
      </c>
      <c r="K20" s="2613">
        <v>2</v>
      </c>
      <c r="L20" s="2612">
        <v>1</v>
      </c>
      <c r="M20" s="1360">
        <v>3</v>
      </c>
      <c r="N20" s="2613">
        <v>0</v>
      </c>
      <c r="O20" s="2612">
        <v>0</v>
      </c>
      <c r="P20" s="1362">
        <v>0</v>
      </c>
      <c r="Q20" s="1364">
        <f t="shared" si="3"/>
        <v>7</v>
      </c>
      <c r="R20" s="1365">
        <f t="shared" si="3"/>
        <v>2</v>
      </c>
      <c r="S20" s="1366">
        <f>Q20+R20</f>
        <v>9</v>
      </c>
    </row>
    <row r="21" spans="1:19" ht="22.5" customHeight="1" thickBot="1" x14ac:dyDescent="0.35">
      <c r="A21" s="2446" t="s">
        <v>8</v>
      </c>
      <c r="B21" s="2624">
        <f t="shared" ref="B21:S21" si="4">SUM(B16:B20)</f>
        <v>14</v>
      </c>
      <c r="C21" s="2624">
        <f t="shared" si="4"/>
        <v>19</v>
      </c>
      <c r="D21" s="2624">
        <f t="shared" si="4"/>
        <v>33</v>
      </c>
      <c r="E21" s="2624">
        <f t="shared" si="4"/>
        <v>25</v>
      </c>
      <c r="F21" s="2624">
        <f t="shared" si="4"/>
        <v>16</v>
      </c>
      <c r="G21" s="2624">
        <f t="shared" si="4"/>
        <v>41</v>
      </c>
      <c r="H21" s="2624">
        <f t="shared" si="4"/>
        <v>13</v>
      </c>
      <c r="I21" s="2624">
        <f t="shared" si="4"/>
        <v>27</v>
      </c>
      <c r="J21" s="2624">
        <f t="shared" si="4"/>
        <v>40</v>
      </c>
      <c r="K21" s="2624">
        <f t="shared" si="4"/>
        <v>20</v>
      </c>
      <c r="L21" s="2624">
        <f t="shared" si="4"/>
        <v>32</v>
      </c>
      <c r="M21" s="2624">
        <f t="shared" si="4"/>
        <v>52</v>
      </c>
      <c r="N21" s="2624">
        <f t="shared" si="4"/>
        <v>28</v>
      </c>
      <c r="O21" s="2624">
        <f t="shared" si="4"/>
        <v>13</v>
      </c>
      <c r="P21" s="2624">
        <f t="shared" si="4"/>
        <v>42</v>
      </c>
      <c r="Q21" s="2624">
        <f t="shared" si="4"/>
        <v>100</v>
      </c>
      <c r="R21" s="2624">
        <f t="shared" si="4"/>
        <v>107</v>
      </c>
      <c r="S21" s="2625">
        <f t="shared" si="4"/>
        <v>207</v>
      </c>
    </row>
    <row r="22" spans="1:19" ht="22.5" customHeight="1" thickBot="1" x14ac:dyDescent="0.35">
      <c r="A22" s="2614" t="s">
        <v>25</v>
      </c>
      <c r="B22" s="2615"/>
      <c r="C22" s="2616"/>
      <c r="D22" s="2617"/>
      <c r="E22" s="2615"/>
      <c r="F22" s="2616"/>
      <c r="G22" s="2617"/>
      <c r="H22" s="2615"/>
      <c r="I22" s="2616"/>
      <c r="J22" s="2617"/>
      <c r="K22" s="2615"/>
      <c r="L22" s="2616"/>
      <c r="M22" s="2617"/>
      <c r="N22" s="2615"/>
      <c r="O22" s="2616"/>
      <c r="P22" s="2617"/>
      <c r="Q22" s="1363"/>
      <c r="R22" s="2616"/>
      <c r="S22" s="2618"/>
    </row>
    <row r="23" spans="1:19" ht="22.5" customHeight="1" x14ac:dyDescent="0.3">
      <c r="A23" s="2388" t="s">
        <v>142</v>
      </c>
      <c r="B23" s="2619">
        <v>0</v>
      </c>
      <c r="C23" s="2620">
        <v>0</v>
      </c>
      <c r="D23" s="2458">
        <v>0</v>
      </c>
      <c r="E23" s="2619">
        <v>0</v>
      </c>
      <c r="F23" s="2620">
        <v>0</v>
      </c>
      <c r="G23" s="2458">
        <v>0</v>
      </c>
      <c r="H23" s="2619">
        <v>0</v>
      </c>
      <c r="I23" s="2620">
        <v>0</v>
      </c>
      <c r="J23" s="2458">
        <v>0</v>
      </c>
      <c r="K23" s="2619">
        <v>0</v>
      </c>
      <c r="L23" s="2620">
        <v>0</v>
      </c>
      <c r="M23" s="2458">
        <v>0</v>
      </c>
      <c r="N23" s="2619">
        <v>0</v>
      </c>
      <c r="O23" s="2620">
        <v>0</v>
      </c>
      <c r="P23" s="2458">
        <v>0</v>
      </c>
      <c r="Q23" s="2626">
        <f t="shared" ref="Q23:R27" si="5">B23+E23+H23+K23+N23</f>
        <v>0</v>
      </c>
      <c r="R23" s="2627">
        <f t="shared" si="5"/>
        <v>0</v>
      </c>
      <c r="S23" s="2628">
        <f>Q23+R23</f>
        <v>0</v>
      </c>
    </row>
    <row r="24" spans="1:19" ht="22.5" customHeight="1" x14ac:dyDescent="0.3">
      <c r="A24" s="1109" t="s">
        <v>143</v>
      </c>
      <c r="B24" s="1372">
        <v>0</v>
      </c>
      <c r="C24" s="1373">
        <v>0</v>
      </c>
      <c r="D24" s="1243">
        <v>0</v>
      </c>
      <c r="E24" s="1372">
        <v>0</v>
      </c>
      <c r="F24" s="1373">
        <v>0</v>
      </c>
      <c r="G24" s="1243">
        <v>0</v>
      </c>
      <c r="H24" s="1372">
        <v>0</v>
      </c>
      <c r="I24" s="1373">
        <v>0</v>
      </c>
      <c r="J24" s="1243">
        <v>0</v>
      </c>
      <c r="K24" s="1372">
        <v>0</v>
      </c>
      <c r="L24" s="1373">
        <v>0</v>
      </c>
      <c r="M24" s="1243">
        <v>0</v>
      </c>
      <c r="N24" s="1372">
        <v>0</v>
      </c>
      <c r="O24" s="1373">
        <v>0</v>
      </c>
      <c r="P24" s="1243">
        <v>0</v>
      </c>
      <c r="Q24" s="1364">
        <f t="shared" si="5"/>
        <v>0</v>
      </c>
      <c r="R24" s="1365">
        <f t="shared" si="5"/>
        <v>0</v>
      </c>
      <c r="S24" s="1366">
        <f>Q24+R24</f>
        <v>0</v>
      </c>
    </row>
    <row r="25" spans="1:19" ht="22.5" customHeight="1" x14ac:dyDescent="0.3">
      <c r="A25" s="1109" t="s">
        <v>315</v>
      </c>
      <c r="B25" s="1372">
        <v>1</v>
      </c>
      <c r="C25" s="1373">
        <v>0</v>
      </c>
      <c r="D25" s="1243">
        <v>1</v>
      </c>
      <c r="E25" s="1372">
        <v>0</v>
      </c>
      <c r="F25" s="1373">
        <v>0</v>
      </c>
      <c r="G25" s="1243">
        <v>0</v>
      </c>
      <c r="H25" s="1372">
        <v>0</v>
      </c>
      <c r="I25" s="1373">
        <v>1</v>
      </c>
      <c r="J25" s="1243">
        <v>1</v>
      </c>
      <c r="K25" s="1372">
        <v>0</v>
      </c>
      <c r="L25" s="1373">
        <v>1</v>
      </c>
      <c r="M25" s="1243">
        <v>1</v>
      </c>
      <c r="N25" s="1372">
        <v>0</v>
      </c>
      <c r="O25" s="1373">
        <v>0</v>
      </c>
      <c r="P25" s="1243">
        <v>0</v>
      </c>
      <c r="Q25" s="1364">
        <f t="shared" si="5"/>
        <v>1</v>
      </c>
      <c r="R25" s="1365">
        <f t="shared" si="5"/>
        <v>2</v>
      </c>
      <c r="S25" s="1366">
        <f>Q25+R25</f>
        <v>3</v>
      </c>
    </row>
    <row r="26" spans="1:19" ht="22.5" customHeight="1" x14ac:dyDescent="0.3">
      <c r="A26" s="1109" t="s">
        <v>278</v>
      </c>
      <c r="B26" s="1372">
        <v>0</v>
      </c>
      <c r="C26" s="1373">
        <v>0</v>
      </c>
      <c r="D26" s="1243">
        <v>0</v>
      </c>
      <c r="E26" s="1372">
        <v>0</v>
      </c>
      <c r="F26" s="1373">
        <v>0</v>
      </c>
      <c r="G26" s="1243">
        <v>0</v>
      </c>
      <c r="H26" s="1372">
        <v>0</v>
      </c>
      <c r="I26" s="1373">
        <v>0</v>
      </c>
      <c r="J26" s="1243">
        <v>0</v>
      </c>
      <c r="K26" s="1372">
        <v>0</v>
      </c>
      <c r="L26" s="1373">
        <v>0</v>
      </c>
      <c r="M26" s="1243">
        <v>0</v>
      </c>
      <c r="N26" s="1372">
        <v>1</v>
      </c>
      <c r="O26" s="1373">
        <v>1</v>
      </c>
      <c r="P26" s="1243">
        <v>1</v>
      </c>
      <c r="Q26" s="1364">
        <f t="shared" si="5"/>
        <v>1</v>
      </c>
      <c r="R26" s="1365">
        <f t="shared" si="5"/>
        <v>1</v>
      </c>
      <c r="S26" s="1366">
        <f>Q26+R26</f>
        <v>2</v>
      </c>
    </row>
    <row r="27" spans="1:19" ht="22.5" customHeight="1" thickBot="1" x14ac:dyDescent="0.35">
      <c r="A27" s="1118" t="s">
        <v>316</v>
      </c>
      <c r="B27" s="1374">
        <v>0</v>
      </c>
      <c r="C27" s="1375">
        <v>0</v>
      </c>
      <c r="D27" s="1249">
        <v>0</v>
      </c>
      <c r="E27" s="1374">
        <v>0</v>
      </c>
      <c r="F27" s="1375">
        <v>0</v>
      </c>
      <c r="G27" s="1249">
        <v>0</v>
      </c>
      <c r="H27" s="1374">
        <v>0</v>
      </c>
      <c r="I27" s="1375">
        <v>0</v>
      </c>
      <c r="J27" s="1249">
        <v>0</v>
      </c>
      <c r="K27" s="1374">
        <v>1</v>
      </c>
      <c r="L27" s="1375">
        <v>0</v>
      </c>
      <c r="M27" s="1249">
        <v>1</v>
      </c>
      <c r="N27" s="1374">
        <v>0</v>
      </c>
      <c r="O27" s="1375">
        <v>0</v>
      </c>
      <c r="P27" s="1249">
        <v>0</v>
      </c>
      <c r="Q27" s="1376">
        <f t="shared" si="5"/>
        <v>1</v>
      </c>
      <c r="R27" s="1377">
        <f t="shared" si="5"/>
        <v>0</v>
      </c>
      <c r="S27" s="1378">
        <f>Q27+R27</f>
        <v>1</v>
      </c>
    </row>
    <row r="28" spans="1:19" ht="31.5" customHeight="1" thickBot="1" x14ac:dyDescent="0.35">
      <c r="A28" s="2629" t="s">
        <v>13</v>
      </c>
      <c r="B28" s="1367">
        <f t="shared" ref="B28:S28" si="6">SUM(B23:B27)</f>
        <v>1</v>
      </c>
      <c r="C28" s="1367">
        <f t="shared" si="6"/>
        <v>0</v>
      </c>
      <c r="D28" s="1367">
        <f t="shared" si="6"/>
        <v>1</v>
      </c>
      <c r="E28" s="1367">
        <f t="shared" si="6"/>
        <v>0</v>
      </c>
      <c r="F28" s="1367">
        <f t="shared" si="6"/>
        <v>0</v>
      </c>
      <c r="G28" s="1367">
        <f t="shared" si="6"/>
        <v>0</v>
      </c>
      <c r="H28" s="1367">
        <f t="shared" si="6"/>
        <v>0</v>
      </c>
      <c r="I28" s="1367">
        <f t="shared" si="6"/>
        <v>1</v>
      </c>
      <c r="J28" s="1367">
        <f t="shared" si="6"/>
        <v>1</v>
      </c>
      <c r="K28" s="1367">
        <f t="shared" si="6"/>
        <v>1</v>
      </c>
      <c r="L28" s="1367">
        <f t="shared" si="6"/>
        <v>1</v>
      </c>
      <c r="M28" s="1367">
        <f t="shared" si="6"/>
        <v>2</v>
      </c>
      <c r="N28" s="1367">
        <f t="shared" si="6"/>
        <v>1</v>
      </c>
      <c r="O28" s="1367">
        <f t="shared" si="6"/>
        <v>1</v>
      </c>
      <c r="P28" s="1367">
        <f t="shared" si="6"/>
        <v>1</v>
      </c>
      <c r="Q28" s="1367">
        <f t="shared" si="6"/>
        <v>3</v>
      </c>
      <c r="R28" s="1367">
        <f t="shared" si="6"/>
        <v>3</v>
      </c>
      <c r="S28" s="1367">
        <f t="shared" si="6"/>
        <v>6</v>
      </c>
    </row>
    <row r="29" spans="1:19" ht="30" customHeight="1" thickBot="1" x14ac:dyDescent="0.35">
      <c r="A29" s="2323" t="s">
        <v>346</v>
      </c>
      <c r="B29" s="2500">
        <f t="shared" ref="B29:S29" si="7">SUM(B21,B28)</f>
        <v>15</v>
      </c>
      <c r="C29" s="2500">
        <f t="shared" si="7"/>
        <v>19</v>
      </c>
      <c r="D29" s="2500">
        <f t="shared" si="7"/>
        <v>34</v>
      </c>
      <c r="E29" s="2500">
        <f t="shared" si="7"/>
        <v>25</v>
      </c>
      <c r="F29" s="2500">
        <f t="shared" si="7"/>
        <v>16</v>
      </c>
      <c r="G29" s="2500">
        <f t="shared" si="7"/>
        <v>41</v>
      </c>
      <c r="H29" s="2500">
        <f t="shared" si="7"/>
        <v>13</v>
      </c>
      <c r="I29" s="2500">
        <f t="shared" si="7"/>
        <v>28</v>
      </c>
      <c r="J29" s="2500">
        <f t="shared" si="7"/>
        <v>41</v>
      </c>
      <c r="K29" s="2500">
        <f t="shared" si="7"/>
        <v>21</v>
      </c>
      <c r="L29" s="2500">
        <f t="shared" si="7"/>
        <v>33</v>
      </c>
      <c r="M29" s="2500">
        <f t="shared" si="7"/>
        <v>54</v>
      </c>
      <c r="N29" s="2500">
        <f t="shared" si="7"/>
        <v>29</v>
      </c>
      <c r="O29" s="2500">
        <f t="shared" si="7"/>
        <v>14</v>
      </c>
      <c r="P29" s="2500">
        <f t="shared" si="7"/>
        <v>43</v>
      </c>
      <c r="Q29" s="2500">
        <f t="shared" si="7"/>
        <v>103</v>
      </c>
      <c r="R29" s="2500">
        <f t="shared" si="7"/>
        <v>110</v>
      </c>
      <c r="S29" s="2500">
        <f t="shared" si="7"/>
        <v>213</v>
      </c>
    </row>
    <row r="30" spans="1:19" ht="22.5" customHeight="1" x14ac:dyDescent="0.3">
      <c r="A30" s="1236"/>
      <c r="B30" s="1236"/>
      <c r="C30" s="1236"/>
      <c r="D30" s="1236"/>
      <c r="E30" s="1236"/>
      <c r="F30" s="1236"/>
      <c r="G30" s="1236"/>
      <c r="H30" s="1236"/>
      <c r="I30" s="1236"/>
      <c r="J30" s="1236"/>
      <c r="K30" s="1236"/>
      <c r="L30" s="1236"/>
      <c r="M30" s="1236"/>
      <c r="N30" s="1236"/>
      <c r="O30" s="1236"/>
      <c r="P30" s="1236"/>
      <c r="Q30" s="1236"/>
      <c r="R30" s="1236"/>
      <c r="S30" s="1236"/>
    </row>
    <row r="31" spans="1:19" ht="22.5" customHeight="1" x14ac:dyDescent="0.3">
      <c r="A31" s="1236"/>
      <c r="B31" s="1236"/>
      <c r="C31" s="1236"/>
      <c r="D31" s="1236"/>
      <c r="E31" s="1236"/>
      <c r="F31" s="1236"/>
      <c r="G31" s="1236"/>
      <c r="H31" s="1236"/>
      <c r="I31" s="1236"/>
      <c r="J31" s="1236"/>
      <c r="K31" s="1236"/>
      <c r="L31" s="1236"/>
      <c r="M31" s="1236"/>
      <c r="N31" s="1236"/>
      <c r="O31" s="1236"/>
      <c r="P31" s="1236"/>
      <c r="Q31" s="1236"/>
      <c r="R31" s="1236"/>
      <c r="S31" s="1236"/>
    </row>
    <row r="32" spans="1:19" ht="22.5" customHeight="1" x14ac:dyDescent="0.3">
      <c r="A32" s="1236"/>
      <c r="B32" s="1236"/>
      <c r="C32" s="1236"/>
      <c r="D32" s="1236"/>
      <c r="E32" s="1236"/>
      <c r="F32" s="1236"/>
      <c r="G32" s="1236"/>
      <c r="H32" s="1236"/>
      <c r="I32" s="1236"/>
      <c r="J32" s="1236"/>
      <c r="K32" s="1236"/>
      <c r="L32" s="1236"/>
      <c r="M32" s="1236"/>
      <c r="N32" s="1236"/>
      <c r="O32" s="1236"/>
      <c r="P32" s="1236"/>
      <c r="Q32" s="1236"/>
      <c r="R32" s="1236"/>
      <c r="S32" s="1236"/>
    </row>
    <row r="33" spans="1:19" ht="22.5" customHeight="1" x14ac:dyDescent="0.3">
      <c r="A33" s="1236"/>
      <c r="B33" s="1236"/>
      <c r="C33" s="1236"/>
      <c r="D33" s="1236"/>
      <c r="E33" s="1236"/>
      <c r="F33" s="1236"/>
      <c r="G33" s="1236"/>
      <c r="H33" s="1236"/>
      <c r="I33" s="1236"/>
      <c r="J33" s="1236"/>
      <c r="K33" s="1236"/>
      <c r="L33" s="1236"/>
      <c r="M33" s="1236"/>
      <c r="N33" s="1236"/>
      <c r="O33" s="1236"/>
      <c r="P33" s="1236"/>
      <c r="Q33" s="1236"/>
      <c r="R33" s="1236"/>
      <c r="S33" s="1236"/>
    </row>
    <row r="34" spans="1:19" ht="22.5" customHeight="1" x14ac:dyDescent="0.3">
      <c r="A34" s="1236"/>
      <c r="B34" s="1236"/>
      <c r="C34" s="1236"/>
      <c r="D34" s="1236"/>
      <c r="E34" s="1236"/>
      <c r="F34" s="1236"/>
      <c r="G34" s="1236"/>
      <c r="H34" s="1236"/>
      <c r="I34" s="1236"/>
      <c r="J34" s="1236"/>
      <c r="K34" s="1236"/>
      <c r="L34" s="1236"/>
      <c r="M34" s="1236"/>
      <c r="N34" s="1236"/>
      <c r="O34" s="1236"/>
      <c r="P34" s="1236"/>
      <c r="Q34" s="1236"/>
      <c r="R34" s="1236"/>
      <c r="S34" s="1236"/>
    </row>
    <row r="35" spans="1:19" ht="22.5" customHeight="1" x14ac:dyDescent="0.3">
      <c r="A35" s="1236"/>
      <c r="B35" s="1236"/>
      <c r="C35" s="1236"/>
      <c r="D35" s="1236"/>
      <c r="E35" s="1236"/>
      <c r="F35" s="1236"/>
      <c r="G35" s="1236"/>
      <c r="H35" s="1236"/>
      <c r="I35" s="1236"/>
      <c r="J35" s="1236"/>
      <c r="K35" s="1236"/>
      <c r="L35" s="1236"/>
      <c r="M35" s="1236"/>
      <c r="N35" s="1236"/>
      <c r="O35" s="1236"/>
      <c r="P35" s="1236"/>
      <c r="Q35" s="1236"/>
      <c r="R35" s="1236"/>
      <c r="S35" s="1236"/>
    </row>
    <row r="36" spans="1:19" ht="22.5" customHeight="1" x14ac:dyDescent="0.3">
      <c r="A36" s="1236"/>
      <c r="B36" s="1236"/>
      <c r="C36" s="1236"/>
      <c r="D36" s="1236"/>
      <c r="E36" s="1236"/>
      <c r="F36" s="1236"/>
      <c r="G36" s="1236"/>
      <c r="H36" s="1236"/>
      <c r="I36" s="1236"/>
      <c r="J36" s="1236"/>
      <c r="K36" s="1236"/>
      <c r="L36" s="1236"/>
      <c r="M36" s="1236"/>
      <c r="N36" s="1236"/>
      <c r="O36" s="1236"/>
      <c r="P36" s="1236"/>
      <c r="Q36" s="1236"/>
      <c r="R36" s="1236"/>
      <c r="S36" s="1236"/>
    </row>
    <row r="37" spans="1:19" ht="22.5" customHeight="1" x14ac:dyDescent="0.3">
      <c r="A37" s="1236"/>
      <c r="B37" s="1236"/>
      <c r="C37" s="1236"/>
      <c r="D37" s="1236"/>
      <c r="E37" s="1236"/>
      <c r="F37" s="1236"/>
      <c r="G37" s="1236"/>
      <c r="H37" s="1236"/>
      <c r="I37" s="1236"/>
      <c r="J37" s="1236"/>
      <c r="K37" s="1236"/>
      <c r="L37" s="1236"/>
      <c r="M37" s="1236"/>
      <c r="N37" s="1236"/>
      <c r="O37" s="1236"/>
      <c r="P37" s="1236"/>
      <c r="Q37" s="1236"/>
      <c r="R37" s="1236"/>
      <c r="S37" s="1236"/>
    </row>
    <row r="38" spans="1:19" ht="22.5" customHeight="1" x14ac:dyDescent="0.3">
      <c r="A38" s="1236"/>
      <c r="B38" s="1236"/>
      <c r="C38" s="1236"/>
      <c r="D38" s="1236"/>
      <c r="E38" s="1236"/>
      <c r="F38" s="1236"/>
      <c r="G38" s="1236"/>
      <c r="H38" s="1236"/>
      <c r="I38" s="1236"/>
      <c r="J38" s="1236"/>
      <c r="K38" s="1236"/>
      <c r="L38" s="1236"/>
      <c r="M38" s="1236"/>
      <c r="N38" s="1236"/>
      <c r="O38" s="1236"/>
      <c r="P38" s="1236"/>
      <c r="Q38" s="1236"/>
      <c r="R38" s="1236"/>
      <c r="S38" s="1236"/>
    </row>
    <row r="39" spans="1:19" ht="22.5" customHeight="1" x14ac:dyDescent="0.3">
      <c r="A39" s="1236"/>
      <c r="B39" s="1236"/>
      <c r="C39" s="1236"/>
      <c r="D39" s="1236"/>
      <c r="E39" s="1236"/>
      <c r="F39" s="1236"/>
      <c r="G39" s="1236"/>
      <c r="H39" s="1236"/>
      <c r="I39" s="1236"/>
      <c r="J39" s="1236"/>
      <c r="K39" s="1236"/>
      <c r="L39" s="1236"/>
      <c r="M39" s="1236"/>
      <c r="N39" s="1236"/>
      <c r="O39" s="1236"/>
      <c r="P39" s="1236"/>
      <c r="Q39" s="1236"/>
      <c r="R39" s="1236"/>
      <c r="S39" s="1236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142"/>
  <sheetViews>
    <sheetView view="pageBreakPreview" zoomScale="50" zoomScaleNormal="50" zoomScaleSheetLayoutView="50" workbookViewId="0">
      <selection activeCell="I22" sqref="I22"/>
    </sheetView>
  </sheetViews>
  <sheetFormatPr defaultColWidth="8.85546875" defaultRowHeight="48" customHeight="1" x14ac:dyDescent="0.3"/>
  <cols>
    <col min="1" max="1" width="87.85546875" style="1188" customWidth="1"/>
    <col min="2" max="15" width="7.85546875" style="1188" customWidth="1"/>
    <col min="16" max="16" width="10.140625" style="1188" customWidth="1"/>
    <col min="17" max="22" width="7.85546875" style="1188" customWidth="1"/>
    <col min="23" max="23" width="9" style="1188" bestFit="1" customWidth="1"/>
    <col min="24" max="24" width="9" style="1188" customWidth="1"/>
    <col min="25" max="25" width="9.5703125" style="1188" customWidth="1"/>
    <col min="26" max="26" width="14.28515625" style="1188" customWidth="1"/>
    <col min="27" max="27" width="10.5703125" style="1188" bestFit="1" customWidth="1"/>
    <col min="28" max="28" width="9.28515625" style="1188" bestFit="1" customWidth="1"/>
    <col min="29" max="256" width="8.85546875" style="1188"/>
    <col min="257" max="257" width="87.85546875" style="1188" customWidth="1"/>
    <col min="258" max="281" width="7.85546875" style="1188" customWidth="1"/>
    <col min="282" max="282" width="14.28515625" style="1188" customWidth="1"/>
    <col min="283" max="283" width="10.5703125" style="1188" bestFit="1" customWidth="1"/>
    <col min="284" max="284" width="9.28515625" style="1188" bestFit="1" customWidth="1"/>
    <col min="285" max="512" width="8.85546875" style="1188"/>
    <col min="513" max="513" width="87.85546875" style="1188" customWidth="1"/>
    <col min="514" max="537" width="7.85546875" style="1188" customWidth="1"/>
    <col min="538" max="538" width="14.28515625" style="1188" customWidth="1"/>
    <col min="539" max="539" width="10.5703125" style="1188" bestFit="1" customWidth="1"/>
    <col min="540" max="540" width="9.28515625" style="1188" bestFit="1" customWidth="1"/>
    <col min="541" max="768" width="8.85546875" style="1188"/>
    <col min="769" max="769" width="87.85546875" style="1188" customWidth="1"/>
    <col min="770" max="793" width="7.85546875" style="1188" customWidth="1"/>
    <col min="794" max="794" width="14.28515625" style="1188" customWidth="1"/>
    <col min="795" max="795" width="10.5703125" style="1188" bestFit="1" customWidth="1"/>
    <col min="796" max="796" width="9.28515625" style="1188" bestFit="1" customWidth="1"/>
    <col min="797" max="1024" width="8.85546875" style="1188"/>
    <col min="1025" max="1025" width="87.85546875" style="1188" customWidth="1"/>
    <col min="1026" max="1049" width="7.85546875" style="1188" customWidth="1"/>
    <col min="1050" max="1050" width="14.28515625" style="1188" customWidth="1"/>
    <col min="1051" max="1051" width="10.5703125" style="1188" bestFit="1" customWidth="1"/>
    <col min="1052" max="1052" width="9.28515625" style="1188" bestFit="1" customWidth="1"/>
    <col min="1053" max="1280" width="8.85546875" style="1188"/>
    <col min="1281" max="1281" width="87.85546875" style="1188" customWidth="1"/>
    <col min="1282" max="1305" width="7.85546875" style="1188" customWidth="1"/>
    <col min="1306" max="1306" width="14.28515625" style="1188" customWidth="1"/>
    <col min="1307" max="1307" width="10.5703125" style="1188" bestFit="1" customWidth="1"/>
    <col min="1308" max="1308" width="9.28515625" style="1188" bestFit="1" customWidth="1"/>
    <col min="1309" max="1536" width="8.85546875" style="1188"/>
    <col min="1537" max="1537" width="87.85546875" style="1188" customWidth="1"/>
    <col min="1538" max="1561" width="7.85546875" style="1188" customWidth="1"/>
    <col min="1562" max="1562" width="14.28515625" style="1188" customWidth="1"/>
    <col min="1563" max="1563" width="10.5703125" style="1188" bestFit="1" customWidth="1"/>
    <col min="1564" max="1564" width="9.28515625" style="1188" bestFit="1" customWidth="1"/>
    <col min="1565" max="1792" width="8.85546875" style="1188"/>
    <col min="1793" max="1793" width="87.85546875" style="1188" customWidth="1"/>
    <col min="1794" max="1817" width="7.85546875" style="1188" customWidth="1"/>
    <col min="1818" max="1818" width="14.28515625" style="1188" customWidth="1"/>
    <col min="1819" max="1819" width="10.5703125" style="1188" bestFit="1" customWidth="1"/>
    <col min="1820" max="1820" width="9.28515625" style="1188" bestFit="1" customWidth="1"/>
    <col min="1821" max="2048" width="8.85546875" style="1188"/>
    <col min="2049" max="2049" width="87.85546875" style="1188" customWidth="1"/>
    <col min="2050" max="2073" width="7.85546875" style="1188" customWidth="1"/>
    <col min="2074" max="2074" width="14.28515625" style="1188" customWidth="1"/>
    <col min="2075" max="2075" width="10.5703125" style="1188" bestFit="1" customWidth="1"/>
    <col min="2076" max="2076" width="9.28515625" style="1188" bestFit="1" customWidth="1"/>
    <col min="2077" max="2304" width="8.85546875" style="1188"/>
    <col min="2305" max="2305" width="87.85546875" style="1188" customWidth="1"/>
    <col min="2306" max="2329" width="7.85546875" style="1188" customWidth="1"/>
    <col min="2330" max="2330" width="14.28515625" style="1188" customWidth="1"/>
    <col min="2331" max="2331" width="10.5703125" style="1188" bestFit="1" customWidth="1"/>
    <col min="2332" max="2332" width="9.28515625" style="1188" bestFit="1" customWidth="1"/>
    <col min="2333" max="2560" width="8.85546875" style="1188"/>
    <col min="2561" max="2561" width="87.85546875" style="1188" customWidth="1"/>
    <col min="2562" max="2585" width="7.85546875" style="1188" customWidth="1"/>
    <col min="2586" max="2586" width="14.28515625" style="1188" customWidth="1"/>
    <col min="2587" max="2587" width="10.5703125" style="1188" bestFit="1" customWidth="1"/>
    <col min="2588" max="2588" width="9.28515625" style="1188" bestFit="1" customWidth="1"/>
    <col min="2589" max="2816" width="8.85546875" style="1188"/>
    <col min="2817" max="2817" width="87.85546875" style="1188" customWidth="1"/>
    <col min="2818" max="2841" width="7.85546875" style="1188" customWidth="1"/>
    <col min="2842" max="2842" width="14.28515625" style="1188" customWidth="1"/>
    <col min="2843" max="2843" width="10.5703125" style="1188" bestFit="1" customWidth="1"/>
    <col min="2844" max="2844" width="9.28515625" style="1188" bestFit="1" customWidth="1"/>
    <col min="2845" max="3072" width="8.85546875" style="1188"/>
    <col min="3073" max="3073" width="87.85546875" style="1188" customWidth="1"/>
    <col min="3074" max="3097" width="7.85546875" style="1188" customWidth="1"/>
    <col min="3098" max="3098" width="14.28515625" style="1188" customWidth="1"/>
    <col min="3099" max="3099" width="10.5703125" style="1188" bestFit="1" customWidth="1"/>
    <col min="3100" max="3100" width="9.28515625" style="1188" bestFit="1" customWidth="1"/>
    <col min="3101" max="3328" width="8.85546875" style="1188"/>
    <col min="3329" max="3329" width="87.85546875" style="1188" customWidth="1"/>
    <col min="3330" max="3353" width="7.85546875" style="1188" customWidth="1"/>
    <col min="3354" max="3354" width="14.28515625" style="1188" customWidth="1"/>
    <col min="3355" max="3355" width="10.5703125" style="1188" bestFit="1" customWidth="1"/>
    <col min="3356" max="3356" width="9.28515625" style="1188" bestFit="1" customWidth="1"/>
    <col min="3357" max="3584" width="8.85546875" style="1188"/>
    <col min="3585" max="3585" width="87.85546875" style="1188" customWidth="1"/>
    <col min="3586" max="3609" width="7.85546875" style="1188" customWidth="1"/>
    <col min="3610" max="3610" width="14.28515625" style="1188" customWidth="1"/>
    <col min="3611" max="3611" width="10.5703125" style="1188" bestFit="1" customWidth="1"/>
    <col min="3612" max="3612" width="9.28515625" style="1188" bestFit="1" customWidth="1"/>
    <col min="3613" max="3840" width="8.85546875" style="1188"/>
    <col min="3841" max="3841" width="87.85546875" style="1188" customWidth="1"/>
    <col min="3842" max="3865" width="7.85546875" style="1188" customWidth="1"/>
    <col min="3866" max="3866" width="14.28515625" style="1188" customWidth="1"/>
    <col min="3867" max="3867" width="10.5703125" style="1188" bestFit="1" customWidth="1"/>
    <col min="3868" max="3868" width="9.28515625" style="1188" bestFit="1" customWidth="1"/>
    <col min="3869" max="4096" width="8.85546875" style="1188"/>
    <col min="4097" max="4097" width="87.85546875" style="1188" customWidth="1"/>
    <col min="4098" max="4121" width="7.85546875" style="1188" customWidth="1"/>
    <col min="4122" max="4122" width="14.28515625" style="1188" customWidth="1"/>
    <col min="4123" max="4123" width="10.5703125" style="1188" bestFit="1" customWidth="1"/>
    <col min="4124" max="4124" width="9.28515625" style="1188" bestFit="1" customWidth="1"/>
    <col min="4125" max="4352" width="8.85546875" style="1188"/>
    <col min="4353" max="4353" width="87.85546875" style="1188" customWidth="1"/>
    <col min="4354" max="4377" width="7.85546875" style="1188" customWidth="1"/>
    <col min="4378" max="4378" width="14.28515625" style="1188" customWidth="1"/>
    <col min="4379" max="4379" width="10.5703125" style="1188" bestFit="1" customWidth="1"/>
    <col min="4380" max="4380" width="9.28515625" style="1188" bestFit="1" customWidth="1"/>
    <col min="4381" max="4608" width="8.85546875" style="1188"/>
    <col min="4609" max="4609" width="87.85546875" style="1188" customWidth="1"/>
    <col min="4610" max="4633" width="7.85546875" style="1188" customWidth="1"/>
    <col min="4634" max="4634" width="14.28515625" style="1188" customWidth="1"/>
    <col min="4635" max="4635" width="10.5703125" style="1188" bestFit="1" customWidth="1"/>
    <col min="4636" max="4636" width="9.28515625" style="1188" bestFit="1" customWidth="1"/>
    <col min="4637" max="4864" width="8.85546875" style="1188"/>
    <col min="4865" max="4865" width="87.85546875" style="1188" customWidth="1"/>
    <col min="4866" max="4889" width="7.85546875" style="1188" customWidth="1"/>
    <col min="4890" max="4890" width="14.28515625" style="1188" customWidth="1"/>
    <col min="4891" max="4891" width="10.5703125" style="1188" bestFit="1" customWidth="1"/>
    <col min="4892" max="4892" width="9.28515625" style="1188" bestFit="1" customWidth="1"/>
    <col min="4893" max="5120" width="8.85546875" style="1188"/>
    <col min="5121" max="5121" width="87.85546875" style="1188" customWidth="1"/>
    <col min="5122" max="5145" width="7.85546875" style="1188" customWidth="1"/>
    <col min="5146" max="5146" width="14.28515625" style="1188" customWidth="1"/>
    <col min="5147" max="5147" width="10.5703125" style="1188" bestFit="1" customWidth="1"/>
    <col min="5148" max="5148" width="9.28515625" style="1188" bestFit="1" customWidth="1"/>
    <col min="5149" max="5376" width="8.85546875" style="1188"/>
    <col min="5377" max="5377" width="87.85546875" style="1188" customWidth="1"/>
    <col min="5378" max="5401" width="7.85546875" style="1188" customWidth="1"/>
    <col min="5402" max="5402" width="14.28515625" style="1188" customWidth="1"/>
    <col min="5403" max="5403" width="10.5703125" style="1188" bestFit="1" customWidth="1"/>
    <col min="5404" max="5404" width="9.28515625" style="1188" bestFit="1" customWidth="1"/>
    <col min="5405" max="5632" width="8.85546875" style="1188"/>
    <col min="5633" max="5633" width="87.85546875" style="1188" customWidth="1"/>
    <col min="5634" max="5657" width="7.85546875" style="1188" customWidth="1"/>
    <col min="5658" max="5658" width="14.28515625" style="1188" customWidth="1"/>
    <col min="5659" max="5659" width="10.5703125" style="1188" bestFit="1" customWidth="1"/>
    <col min="5660" max="5660" width="9.28515625" style="1188" bestFit="1" customWidth="1"/>
    <col min="5661" max="5888" width="8.85546875" style="1188"/>
    <col min="5889" max="5889" width="87.85546875" style="1188" customWidth="1"/>
    <col min="5890" max="5913" width="7.85546875" style="1188" customWidth="1"/>
    <col min="5914" max="5914" width="14.28515625" style="1188" customWidth="1"/>
    <col min="5915" max="5915" width="10.5703125" style="1188" bestFit="1" customWidth="1"/>
    <col min="5916" max="5916" width="9.28515625" style="1188" bestFit="1" customWidth="1"/>
    <col min="5917" max="6144" width="8.85546875" style="1188"/>
    <col min="6145" max="6145" width="87.85546875" style="1188" customWidth="1"/>
    <col min="6146" max="6169" width="7.85546875" style="1188" customWidth="1"/>
    <col min="6170" max="6170" width="14.28515625" style="1188" customWidth="1"/>
    <col min="6171" max="6171" width="10.5703125" style="1188" bestFit="1" customWidth="1"/>
    <col min="6172" max="6172" width="9.28515625" style="1188" bestFit="1" customWidth="1"/>
    <col min="6173" max="6400" width="8.85546875" style="1188"/>
    <col min="6401" max="6401" width="87.85546875" style="1188" customWidth="1"/>
    <col min="6402" max="6425" width="7.85546875" style="1188" customWidth="1"/>
    <col min="6426" max="6426" width="14.28515625" style="1188" customWidth="1"/>
    <col min="6427" max="6427" width="10.5703125" style="1188" bestFit="1" customWidth="1"/>
    <col min="6428" max="6428" width="9.28515625" style="1188" bestFit="1" customWidth="1"/>
    <col min="6429" max="6656" width="8.85546875" style="1188"/>
    <col min="6657" max="6657" width="87.85546875" style="1188" customWidth="1"/>
    <col min="6658" max="6681" width="7.85546875" style="1188" customWidth="1"/>
    <col min="6682" max="6682" width="14.28515625" style="1188" customWidth="1"/>
    <col min="6683" max="6683" width="10.5703125" style="1188" bestFit="1" customWidth="1"/>
    <col min="6684" max="6684" width="9.28515625" style="1188" bestFit="1" customWidth="1"/>
    <col min="6685" max="6912" width="8.85546875" style="1188"/>
    <col min="6913" max="6913" width="87.85546875" style="1188" customWidth="1"/>
    <col min="6914" max="6937" width="7.85546875" style="1188" customWidth="1"/>
    <col min="6938" max="6938" width="14.28515625" style="1188" customWidth="1"/>
    <col min="6939" max="6939" width="10.5703125" style="1188" bestFit="1" customWidth="1"/>
    <col min="6940" max="6940" width="9.28515625" style="1188" bestFit="1" customWidth="1"/>
    <col min="6941" max="7168" width="8.85546875" style="1188"/>
    <col min="7169" max="7169" width="87.85546875" style="1188" customWidth="1"/>
    <col min="7170" max="7193" width="7.85546875" style="1188" customWidth="1"/>
    <col min="7194" max="7194" width="14.28515625" style="1188" customWidth="1"/>
    <col min="7195" max="7195" width="10.5703125" style="1188" bestFit="1" customWidth="1"/>
    <col min="7196" max="7196" width="9.28515625" style="1188" bestFit="1" customWidth="1"/>
    <col min="7197" max="7424" width="8.85546875" style="1188"/>
    <col min="7425" max="7425" width="87.85546875" style="1188" customWidth="1"/>
    <col min="7426" max="7449" width="7.85546875" style="1188" customWidth="1"/>
    <col min="7450" max="7450" width="14.28515625" style="1188" customWidth="1"/>
    <col min="7451" max="7451" width="10.5703125" style="1188" bestFit="1" customWidth="1"/>
    <col min="7452" max="7452" width="9.28515625" style="1188" bestFit="1" customWidth="1"/>
    <col min="7453" max="7680" width="8.85546875" style="1188"/>
    <col min="7681" max="7681" width="87.85546875" style="1188" customWidth="1"/>
    <col min="7682" max="7705" width="7.85546875" style="1188" customWidth="1"/>
    <col min="7706" max="7706" width="14.28515625" style="1188" customWidth="1"/>
    <col min="7707" max="7707" width="10.5703125" style="1188" bestFit="1" customWidth="1"/>
    <col min="7708" max="7708" width="9.28515625" style="1188" bestFit="1" customWidth="1"/>
    <col min="7709" max="7936" width="8.85546875" style="1188"/>
    <col min="7937" max="7937" width="87.85546875" style="1188" customWidth="1"/>
    <col min="7938" max="7961" width="7.85546875" style="1188" customWidth="1"/>
    <col min="7962" max="7962" width="14.28515625" style="1188" customWidth="1"/>
    <col min="7963" max="7963" width="10.5703125" style="1188" bestFit="1" customWidth="1"/>
    <col min="7964" max="7964" width="9.28515625" style="1188" bestFit="1" customWidth="1"/>
    <col min="7965" max="8192" width="8.85546875" style="1188"/>
    <col min="8193" max="8193" width="87.85546875" style="1188" customWidth="1"/>
    <col min="8194" max="8217" width="7.85546875" style="1188" customWidth="1"/>
    <col min="8218" max="8218" width="14.28515625" style="1188" customWidth="1"/>
    <col min="8219" max="8219" width="10.5703125" style="1188" bestFit="1" customWidth="1"/>
    <col min="8220" max="8220" width="9.28515625" style="1188" bestFit="1" customWidth="1"/>
    <col min="8221" max="8448" width="8.85546875" style="1188"/>
    <col min="8449" max="8449" width="87.85546875" style="1188" customWidth="1"/>
    <col min="8450" max="8473" width="7.85546875" style="1188" customWidth="1"/>
    <col min="8474" max="8474" width="14.28515625" style="1188" customWidth="1"/>
    <col min="8475" max="8475" width="10.5703125" style="1188" bestFit="1" customWidth="1"/>
    <col min="8476" max="8476" width="9.28515625" style="1188" bestFit="1" customWidth="1"/>
    <col min="8477" max="8704" width="8.85546875" style="1188"/>
    <col min="8705" max="8705" width="87.85546875" style="1188" customWidth="1"/>
    <col min="8706" max="8729" width="7.85546875" style="1188" customWidth="1"/>
    <col min="8730" max="8730" width="14.28515625" style="1188" customWidth="1"/>
    <col min="8731" max="8731" width="10.5703125" style="1188" bestFit="1" customWidth="1"/>
    <col min="8732" max="8732" width="9.28515625" style="1188" bestFit="1" customWidth="1"/>
    <col min="8733" max="8960" width="8.85546875" style="1188"/>
    <col min="8961" max="8961" width="87.85546875" style="1188" customWidth="1"/>
    <col min="8962" max="8985" width="7.85546875" style="1188" customWidth="1"/>
    <col min="8986" max="8986" width="14.28515625" style="1188" customWidth="1"/>
    <col min="8987" max="8987" width="10.5703125" style="1188" bestFit="1" customWidth="1"/>
    <col min="8988" max="8988" width="9.28515625" style="1188" bestFit="1" customWidth="1"/>
    <col min="8989" max="9216" width="8.85546875" style="1188"/>
    <col min="9217" max="9217" width="87.85546875" style="1188" customWidth="1"/>
    <col min="9218" max="9241" width="7.85546875" style="1188" customWidth="1"/>
    <col min="9242" max="9242" width="14.28515625" style="1188" customWidth="1"/>
    <col min="9243" max="9243" width="10.5703125" style="1188" bestFit="1" customWidth="1"/>
    <col min="9244" max="9244" width="9.28515625" style="1188" bestFit="1" customWidth="1"/>
    <col min="9245" max="9472" width="8.85546875" style="1188"/>
    <col min="9473" max="9473" width="87.85546875" style="1188" customWidth="1"/>
    <col min="9474" max="9497" width="7.85546875" style="1188" customWidth="1"/>
    <col min="9498" max="9498" width="14.28515625" style="1188" customWidth="1"/>
    <col min="9499" max="9499" width="10.5703125" style="1188" bestFit="1" customWidth="1"/>
    <col min="9500" max="9500" width="9.28515625" style="1188" bestFit="1" customWidth="1"/>
    <col min="9501" max="9728" width="8.85546875" style="1188"/>
    <col min="9729" max="9729" width="87.85546875" style="1188" customWidth="1"/>
    <col min="9730" max="9753" width="7.85546875" style="1188" customWidth="1"/>
    <col min="9754" max="9754" width="14.28515625" style="1188" customWidth="1"/>
    <col min="9755" max="9755" width="10.5703125" style="1188" bestFit="1" customWidth="1"/>
    <col min="9756" max="9756" width="9.28515625" style="1188" bestFit="1" customWidth="1"/>
    <col min="9757" max="9984" width="8.85546875" style="1188"/>
    <col min="9985" max="9985" width="87.85546875" style="1188" customWidth="1"/>
    <col min="9986" max="10009" width="7.85546875" style="1188" customWidth="1"/>
    <col min="10010" max="10010" width="14.28515625" style="1188" customWidth="1"/>
    <col min="10011" max="10011" width="10.5703125" style="1188" bestFit="1" customWidth="1"/>
    <col min="10012" max="10012" width="9.28515625" style="1188" bestFit="1" customWidth="1"/>
    <col min="10013" max="10240" width="8.85546875" style="1188"/>
    <col min="10241" max="10241" width="87.85546875" style="1188" customWidth="1"/>
    <col min="10242" max="10265" width="7.85546875" style="1188" customWidth="1"/>
    <col min="10266" max="10266" width="14.28515625" style="1188" customWidth="1"/>
    <col min="10267" max="10267" width="10.5703125" style="1188" bestFit="1" customWidth="1"/>
    <col min="10268" max="10268" width="9.28515625" style="1188" bestFit="1" customWidth="1"/>
    <col min="10269" max="10496" width="8.85546875" style="1188"/>
    <col min="10497" max="10497" width="87.85546875" style="1188" customWidth="1"/>
    <col min="10498" max="10521" width="7.85546875" style="1188" customWidth="1"/>
    <col min="10522" max="10522" width="14.28515625" style="1188" customWidth="1"/>
    <col min="10523" max="10523" width="10.5703125" style="1188" bestFit="1" customWidth="1"/>
    <col min="10524" max="10524" width="9.28515625" style="1188" bestFit="1" customWidth="1"/>
    <col min="10525" max="10752" width="8.85546875" style="1188"/>
    <col min="10753" max="10753" width="87.85546875" style="1188" customWidth="1"/>
    <col min="10754" max="10777" width="7.85546875" style="1188" customWidth="1"/>
    <col min="10778" max="10778" width="14.28515625" style="1188" customWidth="1"/>
    <col min="10779" max="10779" width="10.5703125" style="1188" bestFit="1" customWidth="1"/>
    <col min="10780" max="10780" width="9.28515625" style="1188" bestFit="1" customWidth="1"/>
    <col min="10781" max="11008" width="8.85546875" style="1188"/>
    <col min="11009" max="11009" width="87.85546875" style="1188" customWidth="1"/>
    <col min="11010" max="11033" width="7.85546875" style="1188" customWidth="1"/>
    <col min="11034" max="11034" width="14.28515625" style="1188" customWidth="1"/>
    <col min="11035" max="11035" width="10.5703125" style="1188" bestFit="1" customWidth="1"/>
    <col min="11036" max="11036" width="9.28515625" style="1188" bestFit="1" customWidth="1"/>
    <col min="11037" max="11264" width="8.85546875" style="1188"/>
    <col min="11265" max="11265" width="87.85546875" style="1188" customWidth="1"/>
    <col min="11266" max="11289" width="7.85546875" style="1188" customWidth="1"/>
    <col min="11290" max="11290" width="14.28515625" style="1188" customWidth="1"/>
    <col min="11291" max="11291" width="10.5703125" style="1188" bestFit="1" customWidth="1"/>
    <col min="11292" max="11292" width="9.28515625" style="1188" bestFit="1" customWidth="1"/>
    <col min="11293" max="11520" width="8.85546875" style="1188"/>
    <col min="11521" max="11521" width="87.85546875" style="1188" customWidth="1"/>
    <col min="11522" max="11545" width="7.85546875" style="1188" customWidth="1"/>
    <col min="11546" max="11546" width="14.28515625" style="1188" customWidth="1"/>
    <col min="11547" max="11547" width="10.5703125" style="1188" bestFit="1" customWidth="1"/>
    <col min="11548" max="11548" width="9.28515625" style="1188" bestFit="1" customWidth="1"/>
    <col min="11549" max="11776" width="8.85546875" style="1188"/>
    <col min="11777" max="11777" width="87.85546875" style="1188" customWidth="1"/>
    <col min="11778" max="11801" width="7.85546875" style="1188" customWidth="1"/>
    <col min="11802" max="11802" width="14.28515625" style="1188" customWidth="1"/>
    <col min="11803" max="11803" width="10.5703125" style="1188" bestFit="1" customWidth="1"/>
    <col min="11804" max="11804" width="9.28515625" style="1188" bestFit="1" customWidth="1"/>
    <col min="11805" max="12032" width="8.85546875" style="1188"/>
    <col min="12033" max="12033" width="87.85546875" style="1188" customWidth="1"/>
    <col min="12034" max="12057" width="7.85546875" style="1188" customWidth="1"/>
    <col min="12058" max="12058" width="14.28515625" style="1188" customWidth="1"/>
    <col min="12059" max="12059" width="10.5703125" style="1188" bestFit="1" customWidth="1"/>
    <col min="12060" max="12060" width="9.28515625" style="1188" bestFit="1" customWidth="1"/>
    <col min="12061" max="12288" width="8.85546875" style="1188"/>
    <col min="12289" max="12289" width="87.85546875" style="1188" customWidth="1"/>
    <col min="12290" max="12313" width="7.85546875" style="1188" customWidth="1"/>
    <col min="12314" max="12314" width="14.28515625" style="1188" customWidth="1"/>
    <col min="12315" max="12315" width="10.5703125" style="1188" bestFit="1" customWidth="1"/>
    <col min="12316" max="12316" width="9.28515625" style="1188" bestFit="1" customWidth="1"/>
    <col min="12317" max="12544" width="8.85546875" style="1188"/>
    <col min="12545" max="12545" width="87.85546875" style="1188" customWidth="1"/>
    <col min="12546" max="12569" width="7.85546875" style="1188" customWidth="1"/>
    <col min="12570" max="12570" width="14.28515625" style="1188" customWidth="1"/>
    <col min="12571" max="12571" width="10.5703125" style="1188" bestFit="1" customWidth="1"/>
    <col min="12572" max="12572" width="9.28515625" style="1188" bestFit="1" customWidth="1"/>
    <col min="12573" max="12800" width="8.85546875" style="1188"/>
    <col min="12801" max="12801" width="87.85546875" style="1188" customWidth="1"/>
    <col min="12802" max="12825" width="7.85546875" style="1188" customWidth="1"/>
    <col min="12826" max="12826" width="14.28515625" style="1188" customWidth="1"/>
    <col min="12827" max="12827" width="10.5703125" style="1188" bestFit="1" customWidth="1"/>
    <col min="12828" max="12828" width="9.28515625" style="1188" bestFit="1" customWidth="1"/>
    <col min="12829" max="13056" width="8.85546875" style="1188"/>
    <col min="13057" max="13057" width="87.85546875" style="1188" customWidth="1"/>
    <col min="13058" max="13081" width="7.85546875" style="1188" customWidth="1"/>
    <col min="13082" max="13082" width="14.28515625" style="1188" customWidth="1"/>
    <col min="13083" max="13083" width="10.5703125" style="1188" bestFit="1" customWidth="1"/>
    <col min="13084" max="13084" width="9.28515625" style="1188" bestFit="1" customWidth="1"/>
    <col min="13085" max="13312" width="8.85546875" style="1188"/>
    <col min="13313" max="13313" width="87.85546875" style="1188" customWidth="1"/>
    <col min="13314" max="13337" width="7.85546875" style="1188" customWidth="1"/>
    <col min="13338" max="13338" width="14.28515625" style="1188" customWidth="1"/>
    <col min="13339" max="13339" width="10.5703125" style="1188" bestFit="1" customWidth="1"/>
    <col min="13340" max="13340" width="9.28515625" style="1188" bestFit="1" customWidth="1"/>
    <col min="13341" max="13568" width="8.85546875" style="1188"/>
    <col min="13569" max="13569" width="87.85546875" style="1188" customWidth="1"/>
    <col min="13570" max="13593" width="7.85546875" style="1188" customWidth="1"/>
    <col min="13594" max="13594" width="14.28515625" style="1188" customWidth="1"/>
    <col min="13595" max="13595" width="10.5703125" style="1188" bestFit="1" customWidth="1"/>
    <col min="13596" max="13596" width="9.28515625" style="1188" bestFit="1" customWidth="1"/>
    <col min="13597" max="13824" width="8.85546875" style="1188"/>
    <col min="13825" max="13825" width="87.85546875" style="1188" customWidth="1"/>
    <col min="13826" max="13849" width="7.85546875" style="1188" customWidth="1"/>
    <col min="13850" max="13850" width="14.28515625" style="1188" customWidth="1"/>
    <col min="13851" max="13851" width="10.5703125" style="1188" bestFit="1" customWidth="1"/>
    <col min="13852" max="13852" width="9.28515625" style="1188" bestFit="1" customWidth="1"/>
    <col min="13853" max="14080" width="8.85546875" style="1188"/>
    <col min="14081" max="14081" width="87.85546875" style="1188" customWidth="1"/>
    <col min="14082" max="14105" width="7.85546875" style="1188" customWidth="1"/>
    <col min="14106" max="14106" width="14.28515625" style="1188" customWidth="1"/>
    <col min="14107" max="14107" width="10.5703125" style="1188" bestFit="1" customWidth="1"/>
    <col min="14108" max="14108" width="9.28515625" style="1188" bestFit="1" customWidth="1"/>
    <col min="14109" max="14336" width="8.85546875" style="1188"/>
    <col min="14337" max="14337" width="87.85546875" style="1188" customWidth="1"/>
    <col min="14338" max="14361" width="7.85546875" style="1188" customWidth="1"/>
    <col min="14362" max="14362" width="14.28515625" style="1188" customWidth="1"/>
    <col min="14363" max="14363" width="10.5703125" style="1188" bestFit="1" customWidth="1"/>
    <col min="14364" max="14364" width="9.28515625" style="1188" bestFit="1" customWidth="1"/>
    <col min="14365" max="14592" width="8.85546875" style="1188"/>
    <col min="14593" max="14593" width="87.85546875" style="1188" customWidth="1"/>
    <col min="14594" max="14617" width="7.85546875" style="1188" customWidth="1"/>
    <col min="14618" max="14618" width="14.28515625" style="1188" customWidth="1"/>
    <col min="14619" max="14619" width="10.5703125" style="1188" bestFit="1" customWidth="1"/>
    <col min="14620" max="14620" width="9.28515625" style="1188" bestFit="1" customWidth="1"/>
    <col min="14621" max="14848" width="8.85546875" style="1188"/>
    <col min="14849" max="14849" width="87.85546875" style="1188" customWidth="1"/>
    <col min="14850" max="14873" width="7.85546875" style="1188" customWidth="1"/>
    <col min="14874" max="14874" width="14.28515625" style="1188" customWidth="1"/>
    <col min="14875" max="14875" width="10.5703125" style="1188" bestFit="1" customWidth="1"/>
    <col min="14876" max="14876" width="9.28515625" style="1188" bestFit="1" customWidth="1"/>
    <col min="14877" max="15104" width="8.85546875" style="1188"/>
    <col min="15105" max="15105" width="87.85546875" style="1188" customWidth="1"/>
    <col min="15106" max="15129" width="7.85546875" style="1188" customWidth="1"/>
    <col min="15130" max="15130" width="14.28515625" style="1188" customWidth="1"/>
    <col min="15131" max="15131" width="10.5703125" style="1188" bestFit="1" customWidth="1"/>
    <col min="15132" max="15132" width="9.28515625" style="1188" bestFit="1" customWidth="1"/>
    <col min="15133" max="15360" width="8.85546875" style="1188"/>
    <col min="15361" max="15361" width="87.85546875" style="1188" customWidth="1"/>
    <col min="15362" max="15385" width="7.85546875" style="1188" customWidth="1"/>
    <col min="15386" max="15386" width="14.28515625" style="1188" customWidth="1"/>
    <col min="15387" max="15387" width="10.5703125" style="1188" bestFit="1" customWidth="1"/>
    <col min="15388" max="15388" width="9.28515625" style="1188" bestFit="1" customWidth="1"/>
    <col min="15389" max="15616" width="8.85546875" style="1188"/>
    <col min="15617" max="15617" width="87.85546875" style="1188" customWidth="1"/>
    <col min="15618" max="15641" width="7.85546875" style="1188" customWidth="1"/>
    <col min="15642" max="15642" width="14.28515625" style="1188" customWidth="1"/>
    <col min="15643" max="15643" width="10.5703125" style="1188" bestFit="1" customWidth="1"/>
    <col min="15644" max="15644" width="9.28515625" style="1188" bestFit="1" customWidth="1"/>
    <col min="15645" max="15872" width="8.85546875" style="1188"/>
    <col min="15873" max="15873" width="87.85546875" style="1188" customWidth="1"/>
    <col min="15874" max="15897" width="7.85546875" style="1188" customWidth="1"/>
    <col min="15898" max="15898" width="14.28515625" style="1188" customWidth="1"/>
    <col min="15899" max="15899" width="10.5703125" style="1188" bestFit="1" customWidth="1"/>
    <col min="15900" max="15900" width="9.28515625" style="1188" bestFit="1" customWidth="1"/>
    <col min="15901" max="16128" width="8.85546875" style="1188"/>
    <col min="16129" max="16129" width="87.85546875" style="1188" customWidth="1"/>
    <col min="16130" max="16153" width="7.85546875" style="1188" customWidth="1"/>
    <col min="16154" max="16154" width="14.28515625" style="1188" customWidth="1"/>
    <col min="16155" max="16155" width="10.5703125" style="1188" bestFit="1" customWidth="1"/>
    <col min="16156" max="16156" width="9.28515625" style="1188" bestFit="1" customWidth="1"/>
    <col min="16157" max="16384" width="8.85546875" style="1188"/>
  </cols>
  <sheetData>
    <row r="1" spans="1:25" ht="48" customHeight="1" x14ac:dyDescent="0.3">
      <c r="A1" s="4193" t="s">
        <v>139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  <c r="T1" s="4193"/>
      <c r="U1" s="4193"/>
      <c r="V1" s="4193"/>
      <c r="W1" s="4193"/>
      <c r="X1" s="4193"/>
      <c r="Y1" s="4193"/>
    </row>
    <row r="2" spans="1:25" ht="30" customHeight="1" x14ac:dyDescent="0.3">
      <c r="A2" s="4193" t="s">
        <v>375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  <c r="T2" s="4193"/>
      <c r="U2" s="4193"/>
      <c r="V2" s="4193"/>
      <c r="W2" s="4193"/>
      <c r="X2" s="4193"/>
      <c r="Y2" s="4193"/>
    </row>
    <row r="3" spans="1:25" ht="18" customHeight="1" thickBot="1" x14ac:dyDescent="0.35">
      <c r="A3" s="1189"/>
      <c r="B3" s="1190"/>
      <c r="C3" s="1190"/>
      <c r="D3" s="1190"/>
      <c r="E3" s="1190"/>
      <c r="F3" s="1190"/>
      <c r="G3" s="1190"/>
      <c r="H3" s="1190"/>
      <c r="I3" s="1190"/>
      <c r="J3" s="1190"/>
      <c r="K3" s="1190"/>
      <c r="L3" s="1190"/>
      <c r="M3" s="1190"/>
      <c r="N3" s="1190"/>
      <c r="O3" s="1190"/>
      <c r="P3" s="1190"/>
      <c r="Q3" s="1190"/>
      <c r="R3" s="1190"/>
      <c r="S3" s="1190"/>
      <c r="T3" s="1190"/>
      <c r="U3" s="1190"/>
      <c r="V3" s="1190"/>
      <c r="W3" s="1190"/>
      <c r="X3" s="1190"/>
      <c r="Y3" s="1190"/>
    </row>
    <row r="4" spans="1:25" ht="33" customHeight="1" x14ac:dyDescent="0.3">
      <c r="A4" s="4220" t="s">
        <v>9</v>
      </c>
      <c r="B4" s="4219" t="s">
        <v>0</v>
      </c>
      <c r="C4" s="4214"/>
      <c r="D4" s="4215"/>
      <c r="E4" s="4219" t="s">
        <v>1</v>
      </c>
      <c r="F4" s="4214"/>
      <c r="G4" s="4215"/>
      <c r="H4" s="4219" t="s">
        <v>2</v>
      </c>
      <c r="I4" s="4214"/>
      <c r="J4" s="4215"/>
      <c r="K4" s="4219" t="s">
        <v>3</v>
      </c>
      <c r="L4" s="4214"/>
      <c r="M4" s="4215"/>
      <c r="N4" s="4219" t="s">
        <v>332</v>
      </c>
      <c r="O4" s="4214"/>
      <c r="P4" s="4215"/>
      <c r="Q4" s="4219" t="s">
        <v>351</v>
      </c>
      <c r="R4" s="4214"/>
      <c r="S4" s="4215"/>
      <c r="T4" s="4213">
        <v>6</v>
      </c>
      <c r="U4" s="4214"/>
      <c r="V4" s="4215"/>
      <c r="W4" s="4210" t="s">
        <v>24</v>
      </c>
      <c r="X4" s="4187"/>
      <c r="Y4" s="4211"/>
    </row>
    <row r="5" spans="1:25" ht="33" customHeight="1" thickBot="1" x14ac:dyDescent="0.35">
      <c r="A5" s="4221"/>
      <c r="B5" s="4216"/>
      <c r="C5" s="4217"/>
      <c r="D5" s="4218"/>
      <c r="E5" s="4216"/>
      <c r="F5" s="4217"/>
      <c r="G5" s="4218"/>
      <c r="H5" s="4216"/>
      <c r="I5" s="4217"/>
      <c r="J5" s="4218"/>
      <c r="K5" s="4216"/>
      <c r="L5" s="4217"/>
      <c r="M5" s="4218"/>
      <c r="N5" s="4216"/>
      <c r="O5" s="4217"/>
      <c r="P5" s="4218"/>
      <c r="Q5" s="4216"/>
      <c r="R5" s="4217"/>
      <c r="S5" s="4218"/>
      <c r="T5" s="4216"/>
      <c r="U5" s="4217"/>
      <c r="V5" s="4218"/>
      <c r="W5" s="4189"/>
      <c r="X5" s="4190"/>
      <c r="Y5" s="4191"/>
    </row>
    <row r="6" spans="1:25" ht="159.75" customHeight="1" thickBot="1" x14ac:dyDescent="0.35">
      <c r="A6" s="4196"/>
      <c r="B6" s="1191" t="s">
        <v>26</v>
      </c>
      <c r="C6" s="1191" t="s">
        <v>27</v>
      </c>
      <c r="D6" s="1191" t="s">
        <v>4</v>
      </c>
      <c r="E6" s="1191" t="s">
        <v>26</v>
      </c>
      <c r="F6" s="1191" t="s">
        <v>27</v>
      </c>
      <c r="G6" s="1191" t="s">
        <v>4</v>
      </c>
      <c r="H6" s="1191" t="s">
        <v>26</v>
      </c>
      <c r="I6" s="1191" t="s">
        <v>27</v>
      </c>
      <c r="J6" s="1191" t="s">
        <v>4</v>
      </c>
      <c r="K6" s="1191" t="s">
        <v>26</v>
      </c>
      <c r="L6" s="1191" t="s">
        <v>27</v>
      </c>
      <c r="M6" s="1191" t="s">
        <v>4</v>
      </c>
      <c r="N6" s="1191" t="s">
        <v>26</v>
      </c>
      <c r="O6" s="1191" t="s">
        <v>27</v>
      </c>
      <c r="P6" s="1191" t="s">
        <v>4</v>
      </c>
      <c r="Q6" s="1191" t="s">
        <v>26</v>
      </c>
      <c r="R6" s="1191" t="s">
        <v>27</v>
      </c>
      <c r="S6" s="1191" t="s">
        <v>4</v>
      </c>
      <c r="T6" s="1191" t="s">
        <v>26</v>
      </c>
      <c r="U6" s="1191" t="s">
        <v>27</v>
      </c>
      <c r="V6" s="1191" t="s">
        <v>4</v>
      </c>
      <c r="W6" s="1191" t="s">
        <v>26</v>
      </c>
      <c r="X6" s="1191" t="s">
        <v>27</v>
      </c>
      <c r="Y6" s="1191" t="s">
        <v>4</v>
      </c>
    </row>
    <row r="7" spans="1:25" ht="28.5" customHeight="1" thickBot="1" x14ac:dyDescent="0.35">
      <c r="A7" s="1192" t="s">
        <v>22</v>
      </c>
      <c r="B7" s="1193"/>
      <c r="C7" s="1194"/>
      <c r="D7" s="1195"/>
      <c r="E7" s="1196"/>
      <c r="F7" s="1196"/>
      <c r="G7" s="1197"/>
      <c r="H7" s="1193"/>
      <c r="I7" s="1196"/>
      <c r="J7" s="1198"/>
      <c r="K7" s="1196"/>
      <c r="L7" s="1196"/>
      <c r="M7" s="2415"/>
      <c r="N7" s="2420"/>
      <c r="O7" s="2421"/>
      <c r="P7" s="2422"/>
      <c r="Q7" s="1193"/>
      <c r="R7" s="1196"/>
      <c r="S7" s="1198"/>
      <c r="T7" s="1193"/>
      <c r="U7" s="1196"/>
      <c r="V7" s="1198"/>
      <c r="W7" s="1199"/>
      <c r="X7" s="1200"/>
      <c r="Y7" s="1201"/>
    </row>
    <row r="8" spans="1:25" ht="31.5" customHeight="1" thickBot="1" x14ac:dyDescent="0.35">
      <c r="A8" s="1231" t="s">
        <v>321</v>
      </c>
      <c r="B8" s="1227">
        <f>B12+B15</f>
        <v>25</v>
      </c>
      <c r="C8" s="1227">
        <f t="shared" ref="C8:Y8" si="0">C12+C15</f>
        <v>9</v>
      </c>
      <c r="D8" s="1227">
        <f t="shared" si="0"/>
        <v>34</v>
      </c>
      <c r="E8" s="1227">
        <f t="shared" si="0"/>
        <v>23</v>
      </c>
      <c r="F8" s="1227">
        <f t="shared" si="0"/>
        <v>4</v>
      </c>
      <c r="G8" s="1227">
        <f t="shared" si="0"/>
        <v>27</v>
      </c>
      <c r="H8" s="1227">
        <f t="shared" si="0"/>
        <v>24</v>
      </c>
      <c r="I8" s="1227">
        <f t="shared" si="0"/>
        <v>3</v>
      </c>
      <c r="J8" s="1227">
        <f t="shared" si="0"/>
        <v>27</v>
      </c>
      <c r="K8" s="1227">
        <f t="shared" si="0"/>
        <v>24</v>
      </c>
      <c r="L8" s="1227">
        <f t="shared" si="0"/>
        <v>1</v>
      </c>
      <c r="M8" s="1227">
        <f t="shared" si="0"/>
        <v>25</v>
      </c>
      <c r="N8" s="1240">
        <f t="shared" si="0"/>
        <v>21</v>
      </c>
      <c r="O8" s="1261">
        <f t="shared" si="0"/>
        <v>1</v>
      </c>
      <c r="P8" s="1262">
        <f t="shared" si="0"/>
        <v>22</v>
      </c>
      <c r="Q8" s="1227">
        <f t="shared" si="0"/>
        <v>0</v>
      </c>
      <c r="R8" s="1227">
        <f t="shared" si="0"/>
        <v>0</v>
      </c>
      <c r="S8" s="1227">
        <f t="shared" si="0"/>
        <v>0</v>
      </c>
      <c r="T8" s="1227">
        <f t="shared" si="0"/>
        <v>19</v>
      </c>
      <c r="U8" s="1227">
        <f t="shared" si="0"/>
        <v>1</v>
      </c>
      <c r="V8" s="1227">
        <f t="shared" si="0"/>
        <v>20</v>
      </c>
      <c r="W8" s="1227">
        <f t="shared" si="0"/>
        <v>136</v>
      </c>
      <c r="X8" s="1227">
        <f t="shared" si="0"/>
        <v>19</v>
      </c>
      <c r="Y8" s="1227">
        <f t="shared" si="0"/>
        <v>155</v>
      </c>
    </row>
    <row r="9" spans="1:25" ht="27" customHeight="1" thickBot="1" x14ac:dyDescent="0.35">
      <c r="A9" s="1232" t="s">
        <v>16</v>
      </c>
      <c r="B9" s="1199">
        <f>B8</f>
        <v>25</v>
      </c>
      <c r="C9" s="1199">
        <f t="shared" ref="C9:Y9" si="1">C8</f>
        <v>9</v>
      </c>
      <c r="D9" s="1199">
        <f t="shared" si="1"/>
        <v>34</v>
      </c>
      <c r="E9" s="1199">
        <f t="shared" si="1"/>
        <v>23</v>
      </c>
      <c r="F9" s="1199">
        <f t="shared" si="1"/>
        <v>4</v>
      </c>
      <c r="G9" s="1199">
        <f t="shared" si="1"/>
        <v>27</v>
      </c>
      <c r="H9" s="1199">
        <f t="shared" si="1"/>
        <v>24</v>
      </c>
      <c r="I9" s="1199">
        <f t="shared" si="1"/>
        <v>3</v>
      </c>
      <c r="J9" s="1199">
        <f t="shared" si="1"/>
        <v>27</v>
      </c>
      <c r="K9" s="1199">
        <f t="shared" si="1"/>
        <v>24</v>
      </c>
      <c r="L9" s="1199">
        <f t="shared" si="1"/>
        <v>1</v>
      </c>
      <c r="M9" s="2416">
        <f t="shared" si="1"/>
        <v>25</v>
      </c>
      <c r="N9" s="2423">
        <f t="shared" si="1"/>
        <v>21</v>
      </c>
      <c r="O9" s="2424">
        <f t="shared" si="1"/>
        <v>1</v>
      </c>
      <c r="P9" s="2425">
        <f t="shared" si="1"/>
        <v>22</v>
      </c>
      <c r="Q9" s="1199">
        <f t="shared" si="1"/>
        <v>0</v>
      </c>
      <c r="R9" s="1199">
        <f t="shared" si="1"/>
        <v>0</v>
      </c>
      <c r="S9" s="1199">
        <f t="shared" si="1"/>
        <v>0</v>
      </c>
      <c r="T9" s="1199">
        <f t="shared" si="1"/>
        <v>19</v>
      </c>
      <c r="U9" s="1199">
        <f t="shared" si="1"/>
        <v>1</v>
      </c>
      <c r="V9" s="1199">
        <f t="shared" si="1"/>
        <v>20</v>
      </c>
      <c r="W9" s="1199">
        <f t="shared" si="1"/>
        <v>136</v>
      </c>
      <c r="X9" s="1199">
        <f t="shared" si="1"/>
        <v>19</v>
      </c>
      <c r="Y9" s="1199">
        <f t="shared" si="1"/>
        <v>155</v>
      </c>
    </row>
    <row r="10" spans="1:25" ht="24" customHeight="1" thickBot="1" x14ac:dyDescent="0.35">
      <c r="A10" s="1202" t="s">
        <v>23</v>
      </c>
      <c r="B10" s="1203"/>
      <c r="C10" s="1204"/>
      <c r="D10" s="1199"/>
      <c r="E10" s="1205"/>
      <c r="F10" s="1205"/>
      <c r="G10" s="1205"/>
      <c r="H10" s="1205"/>
      <c r="I10" s="1205"/>
      <c r="J10" s="1205"/>
      <c r="K10" s="1205"/>
      <c r="L10" s="1205"/>
      <c r="M10" s="2417"/>
      <c r="N10" s="2423"/>
      <c r="O10" s="2424"/>
      <c r="P10" s="2425"/>
      <c r="Q10" s="1199"/>
      <c r="R10" s="1205"/>
      <c r="S10" s="1206"/>
      <c r="T10" s="1199"/>
      <c r="U10" s="1205"/>
      <c r="V10" s="1206"/>
      <c r="W10" s="1199"/>
      <c r="X10" s="1205"/>
      <c r="Y10" s="1206"/>
    </row>
    <row r="11" spans="1:25" ht="24" customHeight="1" thickBot="1" x14ac:dyDescent="0.35">
      <c r="A11" s="1207" t="s">
        <v>11</v>
      </c>
      <c r="B11" s="1208"/>
      <c r="C11" s="1209"/>
      <c r="D11" s="1210"/>
      <c r="E11" s="1211"/>
      <c r="F11" s="1212"/>
      <c r="G11" s="1213"/>
      <c r="H11" s="1214"/>
      <c r="I11" s="1212"/>
      <c r="J11" s="1210"/>
      <c r="K11" s="1211"/>
      <c r="L11" s="1212"/>
      <c r="M11" s="1210"/>
      <c r="N11" s="1215"/>
      <c r="O11" s="1216"/>
      <c r="P11" s="1213"/>
      <c r="Q11" s="1215"/>
      <c r="R11" s="1216"/>
      <c r="S11" s="1213"/>
      <c r="T11" s="1215"/>
      <c r="U11" s="1216"/>
      <c r="V11" s="1213"/>
      <c r="W11" s="1215"/>
      <c r="X11" s="1215"/>
      <c r="Y11" s="1217"/>
    </row>
    <row r="12" spans="1:25" ht="30" customHeight="1" thickBot="1" x14ac:dyDescent="0.35">
      <c r="A12" s="1231" t="s">
        <v>321</v>
      </c>
      <c r="B12" s="1208">
        <v>25</v>
      </c>
      <c r="C12" s="1209">
        <v>9</v>
      </c>
      <c r="D12" s="1210">
        <v>34</v>
      </c>
      <c r="E12" s="1211">
        <v>23</v>
      </c>
      <c r="F12" s="1212">
        <v>4</v>
      </c>
      <c r="G12" s="1213">
        <v>27</v>
      </c>
      <c r="H12" s="1214">
        <v>24</v>
      </c>
      <c r="I12" s="1212">
        <v>3</v>
      </c>
      <c r="J12" s="1210">
        <v>27</v>
      </c>
      <c r="K12" s="1211">
        <v>24</v>
      </c>
      <c r="L12" s="1212">
        <v>1</v>
      </c>
      <c r="M12" s="1210">
        <v>25</v>
      </c>
      <c r="N12" s="1215">
        <v>21</v>
      </c>
      <c r="O12" s="1216">
        <v>1</v>
      </c>
      <c r="P12" s="1213">
        <v>22</v>
      </c>
      <c r="Q12" s="1215">
        <v>0</v>
      </c>
      <c r="R12" s="1216">
        <v>0</v>
      </c>
      <c r="S12" s="1213">
        <v>0</v>
      </c>
      <c r="T12" s="1215">
        <v>19</v>
      </c>
      <c r="U12" s="1216">
        <v>1</v>
      </c>
      <c r="V12" s="1213">
        <v>20</v>
      </c>
      <c r="W12" s="1218">
        <f>SUM(B12,E12,H12,K12,N12,Q12,T12)</f>
        <v>136</v>
      </c>
      <c r="X12" s="1218">
        <f>SUM(C12,F12,I12,L12,O12,R12,U12)</f>
        <v>19</v>
      </c>
      <c r="Y12" s="1219">
        <f>SUM(W12:X12)</f>
        <v>155</v>
      </c>
    </row>
    <row r="13" spans="1:25" ht="34.5" customHeight="1" thickBot="1" x14ac:dyDescent="0.35">
      <c r="A13" s="1220" t="s">
        <v>8</v>
      </c>
      <c r="B13" s="1203">
        <v>25</v>
      </c>
      <c r="C13" s="1203">
        <v>9</v>
      </c>
      <c r="D13" s="1203">
        <v>34</v>
      </c>
      <c r="E13" s="1203">
        <v>23</v>
      </c>
      <c r="F13" s="1203">
        <v>4</v>
      </c>
      <c r="G13" s="1203">
        <v>27</v>
      </c>
      <c r="H13" s="1203">
        <v>24</v>
      </c>
      <c r="I13" s="1203">
        <v>3</v>
      </c>
      <c r="J13" s="1203">
        <v>27</v>
      </c>
      <c r="K13" s="1203">
        <v>24</v>
      </c>
      <c r="L13" s="1203">
        <v>1</v>
      </c>
      <c r="M13" s="2418">
        <v>25</v>
      </c>
      <c r="N13" s="2426">
        <v>21</v>
      </c>
      <c r="O13" s="2427">
        <v>1</v>
      </c>
      <c r="P13" s="2428">
        <v>22</v>
      </c>
      <c r="Q13" s="1203">
        <v>0</v>
      </c>
      <c r="R13" s="1203">
        <v>0</v>
      </c>
      <c r="S13" s="1203">
        <v>0</v>
      </c>
      <c r="T13" s="1203">
        <v>19</v>
      </c>
      <c r="U13" s="1203">
        <v>1</v>
      </c>
      <c r="V13" s="1203">
        <v>20</v>
      </c>
      <c r="W13" s="1203">
        <v>136</v>
      </c>
      <c r="X13" s="1203">
        <v>19</v>
      </c>
      <c r="Y13" s="1203">
        <v>155</v>
      </c>
    </row>
    <row r="14" spans="1:25" ht="24" customHeight="1" x14ac:dyDescent="0.3">
      <c r="A14" s="1221" t="s">
        <v>25</v>
      </c>
      <c r="B14" s="1222"/>
      <c r="C14" s="1223"/>
      <c r="D14" s="1224"/>
      <c r="E14" s="1222"/>
      <c r="F14" s="1223"/>
      <c r="G14" s="1225"/>
      <c r="H14" s="1223"/>
      <c r="I14" s="1223"/>
      <c r="J14" s="1224"/>
      <c r="K14" s="1222"/>
      <c r="L14" s="1223"/>
      <c r="M14" s="2419"/>
      <c r="N14" s="2429"/>
      <c r="O14" s="2430"/>
      <c r="P14" s="2431"/>
      <c r="Q14" s="1222"/>
      <c r="R14" s="1223"/>
      <c r="S14" s="1225"/>
      <c r="T14" s="1222"/>
      <c r="U14" s="1223"/>
      <c r="V14" s="1225"/>
      <c r="W14" s="1222"/>
      <c r="X14" s="1223"/>
      <c r="Y14" s="1226"/>
    </row>
    <row r="15" spans="1:25" ht="35.25" customHeight="1" thickBot="1" x14ac:dyDescent="0.35">
      <c r="A15" s="1231" t="s">
        <v>321</v>
      </c>
      <c r="B15" s="1227">
        <v>0</v>
      </c>
      <c r="C15" s="1227">
        <v>0</v>
      </c>
      <c r="D15" s="1227">
        <v>0</v>
      </c>
      <c r="E15" s="1227">
        <v>0</v>
      </c>
      <c r="F15" s="1227">
        <v>0</v>
      </c>
      <c r="G15" s="1227">
        <v>0</v>
      </c>
      <c r="H15" s="1227">
        <v>0</v>
      </c>
      <c r="I15" s="1227">
        <v>0</v>
      </c>
      <c r="J15" s="1227">
        <v>0</v>
      </c>
      <c r="K15" s="1227">
        <v>0</v>
      </c>
      <c r="L15" s="1227">
        <v>0</v>
      </c>
      <c r="M15" s="1227">
        <v>0</v>
      </c>
      <c r="N15" s="1240">
        <v>0</v>
      </c>
      <c r="O15" s="1261">
        <v>0</v>
      </c>
      <c r="P15" s="1262">
        <v>0</v>
      </c>
      <c r="Q15" s="1227">
        <v>0</v>
      </c>
      <c r="R15" s="1227">
        <v>0</v>
      </c>
      <c r="S15" s="1227">
        <v>0</v>
      </c>
      <c r="T15" s="1227">
        <v>0</v>
      </c>
      <c r="U15" s="1227">
        <v>0</v>
      </c>
      <c r="V15" s="1227">
        <v>0</v>
      </c>
      <c r="W15" s="1218">
        <f>SUM(B15,E15,H15,K15,N15,Q15,T15)</f>
        <v>0</v>
      </c>
      <c r="X15" s="1218">
        <f>SUM(C15,F15,I15,L15,O15,R15,U15)</f>
        <v>0</v>
      </c>
      <c r="Y15" s="1219">
        <f>SUM(W15:X15)</f>
        <v>0</v>
      </c>
    </row>
    <row r="16" spans="1:25" ht="34.5" customHeight="1" thickBot="1" x14ac:dyDescent="0.35">
      <c r="A16" s="1233" t="s">
        <v>13</v>
      </c>
      <c r="B16" s="1206">
        <v>0</v>
      </c>
      <c r="C16" s="1206">
        <v>0</v>
      </c>
      <c r="D16" s="1206">
        <v>0</v>
      </c>
      <c r="E16" s="1206">
        <v>0</v>
      </c>
      <c r="F16" s="1206">
        <v>0</v>
      </c>
      <c r="G16" s="1206">
        <v>0</v>
      </c>
      <c r="H16" s="1206">
        <v>0</v>
      </c>
      <c r="I16" s="1206">
        <v>0</v>
      </c>
      <c r="J16" s="1206">
        <v>0</v>
      </c>
      <c r="K16" s="1206">
        <v>0</v>
      </c>
      <c r="L16" s="1206">
        <v>0</v>
      </c>
      <c r="M16" s="2417">
        <v>0</v>
      </c>
      <c r="N16" s="2423">
        <v>0</v>
      </c>
      <c r="O16" s="2424">
        <v>0</v>
      </c>
      <c r="P16" s="2425">
        <v>0</v>
      </c>
      <c r="Q16" s="1206">
        <v>0</v>
      </c>
      <c r="R16" s="1206">
        <v>0</v>
      </c>
      <c r="S16" s="1206">
        <v>0</v>
      </c>
      <c r="T16" s="1206">
        <v>0</v>
      </c>
      <c r="U16" s="1206">
        <v>0</v>
      </c>
      <c r="V16" s="1206">
        <v>0</v>
      </c>
      <c r="W16" s="1206">
        <v>0</v>
      </c>
      <c r="X16" s="1206">
        <v>0</v>
      </c>
      <c r="Y16" s="1206">
        <v>0</v>
      </c>
    </row>
    <row r="17" spans="1:25" ht="36" customHeight="1" thickBot="1" x14ac:dyDescent="0.35">
      <c r="A17" s="1130" t="s">
        <v>176</v>
      </c>
      <c r="B17" s="2432">
        <v>25</v>
      </c>
      <c r="C17" s="2432">
        <v>9</v>
      </c>
      <c r="D17" s="2432">
        <v>34</v>
      </c>
      <c r="E17" s="2432">
        <v>23</v>
      </c>
      <c r="F17" s="2432">
        <v>4</v>
      </c>
      <c r="G17" s="2432">
        <v>27</v>
      </c>
      <c r="H17" s="2432">
        <v>24</v>
      </c>
      <c r="I17" s="2432">
        <v>3</v>
      </c>
      <c r="J17" s="2432">
        <v>27</v>
      </c>
      <c r="K17" s="2432">
        <v>24</v>
      </c>
      <c r="L17" s="2432">
        <v>1</v>
      </c>
      <c r="M17" s="2433">
        <v>25</v>
      </c>
      <c r="N17" s="2434">
        <v>21</v>
      </c>
      <c r="O17" s="2435">
        <v>1</v>
      </c>
      <c r="P17" s="2436">
        <v>22</v>
      </c>
      <c r="Q17" s="2432">
        <v>0</v>
      </c>
      <c r="R17" s="2432">
        <v>0</v>
      </c>
      <c r="S17" s="2432">
        <v>0</v>
      </c>
      <c r="T17" s="2432">
        <v>19</v>
      </c>
      <c r="U17" s="2432">
        <v>1</v>
      </c>
      <c r="V17" s="2432">
        <v>20</v>
      </c>
      <c r="W17" s="2432">
        <v>136</v>
      </c>
      <c r="X17" s="2432">
        <v>19</v>
      </c>
      <c r="Y17" s="2432">
        <v>155</v>
      </c>
    </row>
    <row r="18" spans="1:25" ht="20.25" x14ac:dyDescent="0.3">
      <c r="A18" s="1228"/>
      <c r="B18" s="1229"/>
      <c r="C18" s="1229"/>
      <c r="D18" s="1229"/>
      <c r="E18" s="1229"/>
      <c r="F18" s="1229"/>
      <c r="G18" s="1229"/>
      <c r="H18" s="1229"/>
      <c r="I18" s="1229"/>
      <c r="J18" s="1229"/>
      <c r="K18" s="1229"/>
      <c r="L18" s="1229"/>
      <c r="M18" s="1229"/>
      <c r="N18" s="1229"/>
      <c r="O18" s="1229"/>
      <c r="P18" s="1229"/>
      <c r="Q18" s="1229"/>
      <c r="R18" s="1229"/>
      <c r="S18" s="1229"/>
      <c r="T18" s="1229"/>
      <c r="U18" s="1229"/>
      <c r="V18" s="1229"/>
      <c r="W18" s="1229"/>
      <c r="X18" s="1229"/>
      <c r="Y18" s="1229"/>
    </row>
    <row r="19" spans="1:25" ht="20.25" x14ac:dyDescent="0.3">
      <c r="A19" s="1228"/>
      <c r="B19" s="1229"/>
      <c r="C19" s="1229"/>
      <c r="D19" s="1229"/>
      <c r="E19" s="1229"/>
      <c r="F19" s="1229"/>
      <c r="G19" s="1229"/>
      <c r="H19" s="1229"/>
      <c r="I19" s="1229"/>
      <c r="J19" s="1229"/>
      <c r="K19" s="1229"/>
      <c r="L19" s="1229"/>
      <c r="M19" s="1229"/>
      <c r="N19" s="1229"/>
      <c r="O19" s="1229"/>
      <c r="P19" s="1229"/>
      <c r="Q19" s="1229"/>
      <c r="R19" s="1229"/>
      <c r="S19" s="1229"/>
      <c r="T19" s="1229"/>
      <c r="U19" s="1229"/>
      <c r="V19" s="1229"/>
      <c r="W19" s="1229"/>
      <c r="X19" s="1229"/>
      <c r="Y19" s="1229"/>
    </row>
    <row r="20" spans="1:25" ht="20.25" x14ac:dyDescent="0.3">
      <c r="A20" s="4212"/>
      <c r="B20" s="4212"/>
      <c r="C20" s="4212"/>
      <c r="D20" s="4212"/>
      <c r="E20" s="4212"/>
      <c r="F20" s="4212"/>
      <c r="G20" s="4212"/>
      <c r="H20" s="4212"/>
      <c r="I20" s="4212"/>
      <c r="J20" s="4212"/>
      <c r="K20" s="4212"/>
      <c r="L20" s="4212"/>
      <c r="M20" s="4212"/>
      <c r="N20" s="4212"/>
      <c r="O20" s="4212"/>
      <c r="P20" s="4212"/>
      <c r="Q20" s="4212"/>
      <c r="R20" s="4212"/>
      <c r="S20" s="4212"/>
      <c r="T20" s="4212"/>
      <c r="U20" s="4212"/>
      <c r="V20" s="4212"/>
      <c r="W20" s="4212"/>
      <c r="X20" s="4212"/>
      <c r="Y20" s="4212"/>
    </row>
    <row r="21" spans="1:25" ht="20.25" x14ac:dyDescent="0.3">
      <c r="A21" s="1228"/>
      <c r="B21" s="1229"/>
      <c r="C21" s="1229"/>
      <c r="D21" s="1229"/>
      <c r="E21" s="1229"/>
      <c r="F21" s="1229"/>
      <c r="G21" s="1229"/>
      <c r="H21" s="1229"/>
      <c r="I21" s="1229"/>
      <c r="J21" s="1229"/>
      <c r="K21" s="1229"/>
      <c r="L21" s="1229"/>
      <c r="M21" s="1229"/>
      <c r="N21" s="1229"/>
      <c r="O21" s="1229"/>
      <c r="P21" s="1229"/>
      <c r="Q21" s="1229"/>
      <c r="R21" s="1229"/>
      <c r="S21" s="1229"/>
      <c r="T21" s="1229"/>
      <c r="U21" s="1229"/>
      <c r="V21" s="1229"/>
      <c r="W21" s="1229"/>
      <c r="X21" s="1229"/>
      <c r="Y21" s="1229"/>
    </row>
    <row r="22" spans="1:25" ht="20.25" x14ac:dyDescent="0.3">
      <c r="A22" s="1190"/>
      <c r="B22" s="1190"/>
      <c r="C22" s="1190"/>
      <c r="D22" s="1190"/>
      <c r="E22" s="1190"/>
      <c r="F22" s="1190"/>
      <c r="G22" s="1190"/>
      <c r="H22" s="1190"/>
      <c r="I22" s="1190"/>
      <c r="J22" s="1190"/>
      <c r="K22" s="1190"/>
      <c r="L22" s="1190"/>
      <c r="M22" s="1190"/>
      <c r="N22" s="1190"/>
      <c r="O22" s="1190"/>
      <c r="P22" s="1190"/>
      <c r="Q22" s="1190"/>
      <c r="R22" s="1190"/>
      <c r="S22" s="1190"/>
      <c r="T22" s="1190"/>
      <c r="U22" s="1190"/>
      <c r="V22" s="1190"/>
      <c r="W22" s="1190"/>
      <c r="X22" s="1190"/>
      <c r="Y22" s="1190"/>
    </row>
    <row r="23" spans="1:25" ht="20.25" x14ac:dyDescent="0.3">
      <c r="A23" s="1230"/>
      <c r="B23" s="1229"/>
      <c r="C23" s="1229"/>
      <c r="D23" s="1229"/>
      <c r="E23" s="1229"/>
      <c r="F23" s="1229"/>
      <c r="G23" s="1229"/>
      <c r="H23" s="1229"/>
      <c r="I23" s="1229"/>
      <c r="J23" s="1229"/>
      <c r="K23" s="1229"/>
      <c r="L23" s="1229"/>
      <c r="M23" s="1229"/>
      <c r="N23" s="1229"/>
      <c r="O23" s="1229"/>
      <c r="P23" s="1229"/>
      <c r="Q23" s="1229"/>
      <c r="R23" s="1229"/>
      <c r="S23" s="1229"/>
      <c r="T23" s="1229"/>
      <c r="U23" s="1229"/>
      <c r="V23" s="1229"/>
      <c r="W23" s="1229"/>
      <c r="X23" s="1229"/>
      <c r="Y23" s="1229"/>
    </row>
    <row r="24" spans="1:25" ht="20.25" x14ac:dyDescent="0.3">
      <c r="A24" s="1230"/>
      <c r="B24" s="1230"/>
      <c r="C24" s="1230"/>
      <c r="D24" s="1230"/>
      <c r="E24" s="1230"/>
      <c r="F24" s="1230"/>
      <c r="G24" s="1230"/>
      <c r="H24" s="1230"/>
      <c r="I24" s="1230"/>
      <c r="J24" s="1230"/>
      <c r="K24" s="1230"/>
      <c r="L24" s="1230"/>
      <c r="M24" s="1230"/>
      <c r="N24" s="1230"/>
      <c r="O24" s="1230"/>
      <c r="P24" s="1230"/>
      <c r="Q24" s="1230"/>
      <c r="R24" s="1230"/>
      <c r="S24" s="1230"/>
      <c r="T24" s="1230"/>
      <c r="U24" s="1230"/>
      <c r="V24" s="1230"/>
      <c r="W24" s="1230"/>
      <c r="X24" s="1230"/>
      <c r="Y24" s="1230"/>
    </row>
    <row r="25" spans="1:25" ht="20.25" x14ac:dyDescent="0.3">
      <c r="A25" s="1190"/>
      <c r="B25" s="1190"/>
      <c r="C25" s="1190"/>
      <c r="D25" s="1190"/>
      <c r="E25" s="1190"/>
      <c r="F25" s="1190"/>
      <c r="G25" s="1190"/>
      <c r="H25" s="1190"/>
      <c r="I25" s="1190"/>
      <c r="J25" s="1190"/>
      <c r="K25" s="1190"/>
      <c r="L25" s="1190"/>
      <c r="M25" s="1190"/>
      <c r="N25" s="1190"/>
      <c r="O25" s="1190"/>
      <c r="P25" s="1190"/>
      <c r="Q25" s="1190"/>
      <c r="R25" s="1190"/>
      <c r="S25" s="1190"/>
      <c r="T25" s="1190"/>
      <c r="U25" s="1190"/>
      <c r="V25" s="1190"/>
      <c r="W25" s="1190"/>
      <c r="X25" s="1190"/>
      <c r="Y25" s="1190"/>
    </row>
    <row r="26" spans="1:25" ht="20.25" x14ac:dyDescent="0.3">
      <c r="A26" s="1190"/>
      <c r="B26" s="1190"/>
      <c r="C26" s="1190"/>
      <c r="D26" s="1190"/>
      <c r="E26" s="1190"/>
      <c r="F26" s="1190"/>
      <c r="G26" s="1190"/>
      <c r="H26" s="1190"/>
      <c r="I26" s="1190"/>
      <c r="J26" s="1190"/>
      <c r="K26" s="1190"/>
      <c r="L26" s="1190"/>
      <c r="M26" s="1190"/>
      <c r="N26" s="1190"/>
      <c r="O26" s="1190"/>
      <c r="P26" s="1190"/>
      <c r="Q26" s="1190"/>
      <c r="R26" s="1190"/>
      <c r="S26" s="1190"/>
      <c r="T26" s="1190"/>
      <c r="U26" s="1190"/>
      <c r="V26" s="1190"/>
      <c r="W26" s="1190"/>
      <c r="X26" s="1190"/>
      <c r="Y26" s="1190"/>
    </row>
    <row r="27" spans="1:25" ht="20.25" x14ac:dyDescent="0.3"/>
    <row r="28" spans="1:25" ht="20.25" x14ac:dyDescent="0.3"/>
    <row r="29" spans="1:25" ht="20.25" x14ac:dyDescent="0.3"/>
    <row r="30" spans="1:25" ht="20.25" x14ac:dyDescent="0.3"/>
    <row r="31" spans="1:25" ht="20.25" x14ac:dyDescent="0.3"/>
    <row r="32" spans="1:25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4"/>
  <sheetViews>
    <sheetView view="pageBreakPreview" zoomScale="60" zoomScaleNormal="50" workbookViewId="0">
      <selection activeCell="R114" sqref="R114"/>
    </sheetView>
  </sheetViews>
  <sheetFormatPr defaultRowHeight="20.25" x14ac:dyDescent="0.3"/>
  <cols>
    <col min="1" max="1" width="85.7109375" style="1188" customWidth="1"/>
    <col min="2" max="2" width="11.42578125" style="1188" customWidth="1"/>
    <col min="3" max="3" width="12.140625" style="1188" customWidth="1"/>
    <col min="4" max="4" width="11" style="1188" customWidth="1"/>
    <col min="5" max="5" width="11.5703125" style="1188" customWidth="1"/>
    <col min="6" max="6" width="12.28515625" style="1188" customWidth="1"/>
    <col min="7" max="7" width="12.140625" style="1188" customWidth="1"/>
    <col min="8" max="8" width="12.42578125" style="1188" customWidth="1"/>
    <col min="9" max="9" width="13.85546875" style="1188" customWidth="1"/>
    <col min="10" max="10" width="13.28515625" style="1188" customWidth="1"/>
    <col min="11" max="256" width="9.140625" style="1188"/>
    <col min="257" max="257" width="89" style="1188" customWidth="1"/>
    <col min="258" max="258" width="11.42578125" style="1188" customWidth="1"/>
    <col min="259" max="259" width="12.140625" style="1188" customWidth="1"/>
    <col min="260" max="260" width="11" style="1188" customWidth="1"/>
    <col min="261" max="261" width="11.5703125" style="1188" customWidth="1"/>
    <col min="262" max="262" width="9.85546875" style="1188" customWidth="1"/>
    <col min="263" max="263" width="9.5703125" style="1188" customWidth="1"/>
    <col min="264" max="264" width="12.42578125" style="1188" customWidth="1"/>
    <col min="265" max="265" width="13.140625" style="1188" customWidth="1"/>
    <col min="266" max="266" width="10.7109375" style="1188" customWidth="1"/>
    <col min="267" max="512" width="9.140625" style="1188"/>
    <col min="513" max="513" width="89" style="1188" customWidth="1"/>
    <col min="514" max="514" width="11.42578125" style="1188" customWidth="1"/>
    <col min="515" max="515" width="12.140625" style="1188" customWidth="1"/>
    <col min="516" max="516" width="11" style="1188" customWidth="1"/>
    <col min="517" max="517" width="11.5703125" style="1188" customWidth="1"/>
    <col min="518" max="518" width="9.85546875" style="1188" customWidth="1"/>
    <col min="519" max="519" width="9.5703125" style="1188" customWidth="1"/>
    <col min="520" max="520" width="12.42578125" style="1188" customWidth="1"/>
    <col min="521" max="521" width="13.140625" style="1188" customWidth="1"/>
    <col min="522" max="522" width="10.7109375" style="1188" customWidth="1"/>
    <col min="523" max="768" width="9.140625" style="1188"/>
    <col min="769" max="769" width="89" style="1188" customWidth="1"/>
    <col min="770" max="770" width="11.42578125" style="1188" customWidth="1"/>
    <col min="771" max="771" width="12.140625" style="1188" customWidth="1"/>
    <col min="772" max="772" width="11" style="1188" customWidth="1"/>
    <col min="773" max="773" width="11.5703125" style="1188" customWidth="1"/>
    <col min="774" max="774" width="9.85546875" style="1188" customWidth="1"/>
    <col min="775" max="775" width="9.5703125" style="1188" customWidth="1"/>
    <col min="776" max="776" width="12.42578125" style="1188" customWidth="1"/>
    <col min="777" max="777" width="13.140625" style="1188" customWidth="1"/>
    <col min="778" max="778" width="10.7109375" style="1188" customWidth="1"/>
    <col min="779" max="1024" width="9.140625" style="1188"/>
    <col min="1025" max="1025" width="89" style="1188" customWidth="1"/>
    <col min="1026" max="1026" width="11.42578125" style="1188" customWidth="1"/>
    <col min="1027" max="1027" width="12.140625" style="1188" customWidth="1"/>
    <col min="1028" max="1028" width="11" style="1188" customWidth="1"/>
    <col min="1029" max="1029" width="11.5703125" style="1188" customWidth="1"/>
    <col min="1030" max="1030" width="9.85546875" style="1188" customWidth="1"/>
    <col min="1031" max="1031" width="9.5703125" style="1188" customWidth="1"/>
    <col min="1032" max="1032" width="12.42578125" style="1188" customWidth="1"/>
    <col min="1033" max="1033" width="13.140625" style="1188" customWidth="1"/>
    <col min="1034" max="1034" width="10.7109375" style="1188" customWidth="1"/>
    <col min="1035" max="1280" width="9.140625" style="1188"/>
    <col min="1281" max="1281" width="89" style="1188" customWidth="1"/>
    <col min="1282" max="1282" width="11.42578125" style="1188" customWidth="1"/>
    <col min="1283" max="1283" width="12.140625" style="1188" customWidth="1"/>
    <col min="1284" max="1284" width="11" style="1188" customWidth="1"/>
    <col min="1285" max="1285" width="11.5703125" style="1188" customWidth="1"/>
    <col min="1286" max="1286" width="9.85546875" style="1188" customWidth="1"/>
    <col min="1287" max="1287" width="9.5703125" style="1188" customWidth="1"/>
    <col min="1288" max="1288" width="12.42578125" style="1188" customWidth="1"/>
    <col min="1289" max="1289" width="13.140625" style="1188" customWidth="1"/>
    <col min="1290" max="1290" width="10.7109375" style="1188" customWidth="1"/>
    <col min="1291" max="1536" width="9.140625" style="1188"/>
    <col min="1537" max="1537" width="89" style="1188" customWidth="1"/>
    <col min="1538" max="1538" width="11.42578125" style="1188" customWidth="1"/>
    <col min="1539" max="1539" width="12.140625" style="1188" customWidth="1"/>
    <col min="1540" max="1540" width="11" style="1188" customWidth="1"/>
    <col min="1541" max="1541" width="11.5703125" style="1188" customWidth="1"/>
    <col min="1542" max="1542" width="9.85546875" style="1188" customWidth="1"/>
    <col min="1543" max="1543" width="9.5703125" style="1188" customWidth="1"/>
    <col min="1544" max="1544" width="12.42578125" style="1188" customWidth="1"/>
    <col min="1545" max="1545" width="13.140625" style="1188" customWidth="1"/>
    <col min="1546" max="1546" width="10.7109375" style="1188" customWidth="1"/>
    <col min="1547" max="1792" width="9.140625" style="1188"/>
    <col min="1793" max="1793" width="89" style="1188" customWidth="1"/>
    <col min="1794" max="1794" width="11.42578125" style="1188" customWidth="1"/>
    <col min="1795" max="1795" width="12.140625" style="1188" customWidth="1"/>
    <col min="1796" max="1796" width="11" style="1188" customWidth="1"/>
    <col min="1797" max="1797" width="11.5703125" style="1188" customWidth="1"/>
    <col min="1798" max="1798" width="9.85546875" style="1188" customWidth="1"/>
    <col min="1799" max="1799" width="9.5703125" style="1188" customWidth="1"/>
    <col min="1800" max="1800" width="12.42578125" style="1188" customWidth="1"/>
    <col min="1801" max="1801" width="13.140625" style="1188" customWidth="1"/>
    <col min="1802" max="1802" width="10.7109375" style="1188" customWidth="1"/>
    <col min="1803" max="2048" width="9.140625" style="1188"/>
    <col min="2049" max="2049" width="89" style="1188" customWidth="1"/>
    <col min="2050" max="2050" width="11.42578125" style="1188" customWidth="1"/>
    <col min="2051" max="2051" width="12.140625" style="1188" customWidth="1"/>
    <col min="2052" max="2052" width="11" style="1188" customWidth="1"/>
    <col min="2053" max="2053" width="11.5703125" style="1188" customWidth="1"/>
    <col min="2054" max="2054" width="9.85546875" style="1188" customWidth="1"/>
    <col min="2055" max="2055" width="9.5703125" style="1188" customWidth="1"/>
    <col min="2056" max="2056" width="12.42578125" style="1188" customWidth="1"/>
    <col min="2057" max="2057" width="13.140625" style="1188" customWidth="1"/>
    <col min="2058" max="2058" width="10.7109375" style="1188" customWidth="1"/>
    <col min="2059" max="2304" width="9.140625" style="1188"/>
    <col min="2305" max="2305" width="89" style="1188" customWidth="1"/>
    <col min="2306" max="2306" width="11.42578125" style="1188" customWidth="1"/>
    <col min="2307" max="2307" width="12.140625" style="1188" customWidth="1"/>
    <col min="2308" max="2308" width="11" style="1188" customWidth="1"/>
    <col min="2309" max="2309" width="11.5703125" style="1188" customWidth="1"/>
    <col min="2310" max="2310" width="9.85546875" style="1188" customWidth="1"/>
    <col min="2311" max="2311" width="9.5703125" style="1188" customWidth="1"/>
    <col min="2312" max="2312" width="12.42578125" style="1188" customWidth="1"/>
    <col min="2313" max="2313" width="13.140625" style="1188" customWidth="1"/>
    <col min="2314" max="2314" width="10.7109375" style="1188" customWidth="1"/>
    <col min="2315" max="2560" width="9.140625" style="1188"/>
    <col min="2561" max="2561" width="89" style="1188" customWidth="1"/>
    <col min="2562" max="2562" width="11.42578125" style="1188" customWidth="1"/>
    <col min="2563" max="2563" width="12.140625" style="1188" customWidth="1"/>
    <col min="2564" max="2564" width="11" style="1188" customWidth="1"/>
    <col min="2565" max="2565" width="11.5703125" style="1188" customWidth="1"/>
    <col min="2566" max="2566" width="9.85546875" style="1188" customWidth="1"/>
    <col min="2567" max="2567" width="9.5703125" style="1188" customWidth="1"/>
    <col min="2568" max="2568" width="12.42578125" style="1188" customWidth="1"/>
    <col min="2569" max="2569" width="13.140625" style="1188" customWidth="1"/>
    <col min="2570" max="2570" width="10.7109375" style="1188" customWidth="1"/>
    <col min="2571" max="2816" width="9.140625" style="1188"/>
    <col min="2817" max="2817" width="89" style="1188" customWidth="1"/>
    <col min="2818" max="2818" width="11.42578125" style="1188" customWidth="1"/>
    <col min="2819" max="2819" width="12.140625" style="1188" customWidth="1"/>
    <col min="2820" max="2820" width="11" style="1188" customWidth="1"/>
    <col min="2821" max="2821" width="11.5703125" style="1188" customWidth="1"/>
    <col min="2822" max="2822" width="9.85546875" style="1188" customWidth="1"/>
    <col min="2823" max="2823" width="9.5703125" style="1188" customWidth="1"/>
    <col min="2824" max="2824" width="12.42578125" style="1188" customWidth="1"/>
    <col min="2825" max="2825" width="13.140625" style="1188" customWidth="1"/>
    <col min="2826" max="2826" width="10.7109375" style="1188" customWidth="1"/>
    <col min="2827" max="3072" width="9.140625" style="1188"/>
    <col min="3073" max="3073" width="89" style="1188" customWidth="1"/>
    <col min="3074" max="3074" width="11.42578125" style="1188" customWidth="1"/>
    <col min="3075" max="3075" width="12.140625" style="1188" customWidth="1"/>
    <col min="3076" max="3076" width="11" style="1188" customWidth="1"/>
    <col min="3077" max="3077" width="11.5703125" style="1188" customWidth="1"/>
    <col min="3078" max="3078" width="9.85546875" style="1188" customWidth="1"/>
    <col min="3079" max="3079" width="9.5703125" style="1188" customWidth="1"/>
    <col min="3080" max="3080" width="12.42578125" style="1188" customWidth="1"/>
    <col min="3081" max="3081" width="13.140625" style="1188" customWidth="1"/>
    <col min="3082" max="3082" width="10.7109375" style="1188" customWidth="1"/>
    <col min="3083" max="3328" width="9.140625" style="1188"/>
    <col min="3329" max="3329" width="89" style="1188" customWidth="1"/>
    <col min="3330" max="3330" width="11.42578125" style="1188" customWidth="1"/>
    <col min="3331" max="3331" width="12.140625" style="1188" customWidth="1"/>
    <col min="3332" max="3332" width="11" style="1188" customWidth="1"/>
    <col min="3333" max="3333" width="11.5703125" style="1188" customWidth="1"/>
    <col min="3334" max="3334" width="9.85546875" style="1188" customWidth="1"/>
    <col min="3335" max="3335" width="9.5703125" style="1188" customWidth="1"/>
    <col min="3336" max="3336" width="12.42578125" style="1188" customWidth="1"/>
    <col min="3337" max="3337" width="13.140625" style="1188" customWidth="1"/>
    <col min="3338" max="3338" width="10.7109375" style="1188" customWidth="1"/>
    <col min="3339" max="3584" width="9.140625" style="1188"/>
    <col min="3585" max="3585" width="89" style="1188" customWidth="1"/>
    <col min="3586" max="3586" width="11.42578125" style="1188" customWidth="1"/>
    <col min="3587" max="3587" width="12.140625" style="1188" customWidth="1"/>
    <col min="3588" max="3588" width="11" style="1188" customWidth="1"/>
    <col min="3589" max="3589" width="11.5703125" style="1188" customWidth="1"/>
    <col min="3590" max="3590" width="9.85546875" style="1188" customWidth="1"/>
    <col min="3591" max="3591" width="9.5703125" style="1188" customWidth="1"/>
    <col min="3592" max="3592" width="12.42578125" style="1188" customWidth="1"/>
    <col min="3593" max="3593" width="13.140625" style="1188" customWidth="1"/>
    <col min="3594" max="3594" width="10.7109375" style="1188" customWidth="1"/>
    <col min="3595" max="3840" width="9.140625" style="1188"/>
    <col min="3841" max="3841" width="89" style="1188" customWidth="1"/>
    <col min="3842" max="3842" width="11.42578125" style="1188" customWidth="1"/>
    <col min="3843" max="3843" width="12.140625" style="1188" customWidth="1"/>
    <col min="3844" max="3844" width="11" style="1188" customWidth="1"/>
    <col min="3845" max="3845" width="11.5703125" style="1188" customWidth="1"/>
    <col min="3846" max="3846" width="9.85546875" style="1188" customWidth="1"/>
    <col min="3847" max="3847" width="9.5703125" style="1188" customWidth="1"/>
    <col min="3848" max="3848" width="12.42578125" style="1188" customWidth="1"/>
    <col min="3849" max="3849" width="13.140625" style="1188" customWidth="1"/>
    <col min="3850" max="3850" width="10.7109375" style="1188" customWidth="1"/>
    <col min="3851" max="4096" width="9.140625" style="1188"/>
    <col min="4097" max="4097" width="89" style="1188" customWidth="1"/>
    <col min="4098" max="4098" width="11.42578125" style="1188" customWidth="1"/>
    <col min="4099" max="4099" width="12.140625" style="1188" customWidth="1"/>
    <col min="4100" max="4100" width="11" style="1188" customWidth="1"/>
    <col min="4101" max="4101" width="11.5703125" style="1188" customWidth="1"/>
    <col min="4102" max="4102" width="9.85546875" style="1188" customWidth="1"/>
    <col min="4103" max="4103" width="9.5703125" style="1188" customWidth="1"/>
    <col min="4104" max="4104" width="12.42578125" style="1188" customWidth="1"/>
    <col min="4105" max="4105" width="13.140625" style="1188" customWidth="1"/>
    <col min="4106" max="4106" width="10.7109375" style="1188" customWidth="1"/>
    <col min="4107" max="4352" width="9.140625" style="1188"/>
    <col min="4353" max="4353" width="89" style="1188" customWidth="1"/>
    <col min="4354" max="4354" width="11.42578125" style="1188" customWidth="1"/>
    <col min="4355" max="4355" width="12.140625" style="1188" customWidth="1"/>
    <col min="4356" max="4356" width="11" style="1188" customWidth="1"/>
    <col min="4357" max="4357" width="11.5703125" style="1188" customWidth="1"/>
    <col min="4358" max="4358" width="9.85546875" style="1188" customWidth="1"/>
    <col min="4359" max="4359" width="9.5703125" style="1188" customWidth="1"/>
    <col min="4360" max="4360" width="12.42578125" style="1188" customWidth="1"/>
    <col min="4361" max="4361" width="13.140625" style="1188" customWidth="1"/>
    <col min="4362" max="4362" width="10.7109375" style="1188" customWidth="1"/>
    <col min="4363" max="4608" width="9.140625" style="1188"/>
    <col min="4609" max="4609" width="89" style="1188" customWidth="1"/>
    <col min="4610" max="4610" width="11.42578125" style="1188" customWidth="1"/>
    <col min="4611" max="4611" width="12.140625" style="1188" customWidth="1"/>
    <col min="4612" max="4612" width="11" style="1188" customWidth="1"/>
    <col min="4613" max="4613" width="11.5703125" style="1188" customWidth="1"/>
    <col min="4614" max="4614" width="9.85546875" style="1188" customWidth="1"/>
    <col min="4615" max="4615" width="9.5703125" style="1188" customWidth="1"/>
    <col min="4616" max="4616" width="12.42578125" style="1188" customWidth="1"/>
    <col min="4617" max="4617" width="13.140625" style="1188" customWidth="1"/>
    <col min="4618" max="4618" width="10.7109375" style="1188" customWidth="1"/>
    <col min="4619" max="4864" width="9.140625" style="1188"/>
    <col min="4865" max="4865" width="89" style="1188" customWidth="1"/>
    <col min="4866" max="4866" width="11.42578125" style="1188" customWidth="1"/>
    <col min="4867" max="4867" width="12.140625" style="1188" customWidth="1"/>
    <col min="4868" max="4868" width="11" style="1188" customWidth="1"/>
    <col min="4869" max="4869" width="11.5703125" style="1188" customWidth="1"/>
    <col min="4870" max="4870" width="9.85546875" style="1188" customWidth="1"/>
    <col min="4871" max="4871" width="9.5703125" style="1188" customWidth="1"/>
    <col min="4872" max="4872" width="12.42578125" style="1188" customWidth="1"/>
    <col min="4873" max="4873" width="13.140625" style="1188" customWidth="1"/>
    <col min="4874" max="4874" width="10.7109375" style="1188" customWidth="1"/>
    <col min="4875" max="5120" width="9.140625" style="1188"/>
    <col min="5121" max="5121" width="89" style="1188" customWidth="1"/>
    <col min="5122" max="5122" width="11.42578125" style="1188" customWidth="1"/>
    <col min="5123" max="5123" width="12.140625" style="1188" customWidth="1"/>
    <col min="5124" max="5124" width="11" style="1188" customWidth="1"/>
    <col min="5125" max="5125" width="11.5703125" style="1188" customWidth="1"/>
    <col min="5126" max="5126" width="9.85546875" style="1188" customWidth="1"/>
    <col min="5127" max="5127" width="9.5703125" style="1188" customWidth="1"/>
    <col min="5128" max="5128" width="12.42578125" style="1188" customWidth="1"/>
    <col min="5129" max="5129" width="13.140625" style="1188" customWidth="1"/>
    <col min="5130" max="5130" width="10.7109375" style="1188" customWidth="1"/>
    <col min="5131" max="5376" width="9.140625" style="1188"/>
    <col min="5377" max="5377" width="89" style="1188" customWidth="1"/>
    <col min="5378" max="5378" width="11.42578125" style="1188" customWidth="1"/>
    <col min="5379" max="5379" width="12.140625" style="1188" customWidth="1"/>
    <col min="5380" max="5380" width="11" style="1188" customWidth="1"/>
    <col min="5381" max="5381" width="11.5703125" style="1188" customWidth="1"/>
    <col min="5382" max="5382" width="9.85546875" style="1188" customWidth="1"/>
    <col min="5383" max="5383" width="9.5703125" style="1188" customWidth="1"/>
    <col min="5384" max="5384" width="12.42578125" style="1188" customWidth="1"/>
    <col min="5385" max="5385" width="13.140625" style="1188" customWidth="1"/>
    <col min="5386" max="5386" width="10.7109375" style="1188" customWidth="1"/>
    <col min="5387" max="5632" width="9.140625" style="1188"/>
    <col min="5633" max="5633" width="89" style="1188" customWidth="1"/>
    <col min="5634" max="5634" width="11.42578125" style="1188" customWidth="1"/>
    <col min="5635" max="5635" width="12.140625" style="1188" customWidth="1"/>
    <col min="5636" max="5636" width="11" style="1188" customWidth="1"/>
    <col min="5637" max="5637" width="11.5703125" style="1188" customWidth="1"/>
    <col min="5638" max="5638" width="9.85546875" style="1188" customWidth="1"/>
    <col min="5639" max="5639" width="9.5703125" style="1188" customWidth="1"/>
    <col min="5640" max="5640" width="12.42578125" style="1188" customWidth="1"/>
    <col min="5641" max="5641" width="13.140625" style="1188" customWidth="1"/>
    <col min="5642" max="5642" width="10.7109375" style="1188" customWidth="1"/>
    <col min="5643" max="5888" width="9.140625" style="1188"/>
    <col min="5889" max="5889" width="89" style="1188" customWidth="1"/>
    <col min="5890" max="5890" width="11.42578125" style="1188" customWidth="1"/>
    <col min="5891" max="5891" width="12.140625" style="1188" customWidth="1"/>
    <col min="5892" max="5892" width="11" style="1188" customWidth="1"/>
    <col min="5893" max="5893" width="11.5703125" style="1188" customWidth="1"/>
    <col min="5894" max="5894" width="9.85546875" style="1188" customWidth="1"/>
    <col min="5895" max="5895" width="9.5703125" style="1188" customWidth="1"/>
    <col min="5896" max="5896" width="12.42578125" style="1188" customWidth="1"/>
    <col min="5897" max="5897" width="13.140625" style="1188" customWidth="1"/>
    <col min="5898" max="5898" width="10.7109375" style="1188" customWidth="1"/>
    <col min="5899" max="6144" width="9.140625" style="1188"/>
    <col min="6145" max="6145" width="89" style="1188" customWidth="1"/>
    <col min="6146" max="6146" width="11.42578125" style="1188" customWidth="1"/>
    <col min="6147" max="6147" width="12.140625" style="1188" customWidth="1"/>
    <col min="6148" max="6148" width="11" style="1188" customWidth="1"/>
    <col min="6149" max="6149" width="11.5703125" style="1188" customWidth="1"/>
    <col min="6150" max="6150" width="9.85546875" style="1188" customWidth="1"/>
    <col min="6151" max="6151" width="9.5703125" style="1188" customWidth="1"/>
    <col min="6152" max="6152" width="12.42578125" style="1188" customWidth="1"/>
    <col min="6153" max="6153" width="13.140625" style="1188" customWidth="1"/>
    <col min="6154" max="6154" width="10.7109375" style="1188" customWidth="1"/>
    <col min="6155" max="6400" width="9.140625" style="1188"/>
    <col min="6401" max="6401" width="89" style="1188" customWidth="1"/>
    <col min="6402" max="6402" width="11.42578125" style="1188" customWidth="1"/>
    <col min="6403" max="6403" width="12.140625" style="1188" customWidth="1"/>
    <col min="6404" max="6404" width="11" style="1188" customWidth="1"/>
    <col min="6405" max="6405" width="11.5703125" style="1188" customWidth="1"/>
    <col min="6406" max="6406" width="9.85546875" style="1188" customWidth="1"/>
    <col min="6407" max="6407" width="9.5703125" style="1188" customWidth="1"/>
    <col min="6408" max="6408" width="12.42578125" style="1188" customWidth="1"/>
    <col min="6409" max="6409" width="13.140625" style="1188" customWidth="1"/>
    <col min="6410" max="6410" width="10.7109375" style="1188" customWidth="1"/>
    <col min="6411" max="6656" width="9.140625" style="1188"/>
    <col min="6657" max="6657" width="89" style="1188" customWidth="1"/>
    <col min="6658" max="6658" width="11.42578125" style="1188" customWidth="1"/>
    <col min="6659" max="6659" width="12.140625" style="1188" customWidth="1"/>
    <col min="6660" max="6660" width="11" style="1188" customWidth="1"/>
    <col min="6661" max="6661" width="11.5703125" style="1188" customWidth="1"/>
    <col min="6662" max="6662" width="9.85546875" style="1188" customWidth="1"/>
    <col min="6663" max="6663" width="9.5703125" style="1188" customWidth="1"/>
    <col min="6664" max="6664" width="12.42578125" style="1188" customWidth="1"/>
    <col min="6665" max="6665" width="13.140625" style="1188" customWidth="1"/>
    <col min="6666" max="6666" width="10.7109375" style="1188" customWidth="1"/>
    <col min="6667" max="6912" width="9.140625" style="1188"/>
    <col min="6913" max="6913" width="89" style="1188" customWidth="1"/>
    <col min="6914" max="6914" width="11.42578125" style="1188" customWidth="1"/>
    <col min="6915" max="6915" width="12.140625" style="1188" customWidth="1"/>
    <col min="6916" max="6916" width="11" style="1188" customWidth="1"/>
    <col min="6917" max="6917" width="11.5703125" style="1188" customWidth="1"/>
    <col min="6918" max="6918" width="9.85546875" style="1188" customWidth="1"/>
    <col min="6919" max="6919" width="9.5703125" style="1188" customWidth="1"/>
    <col min="6920" max="6920" width="12.42578125" style="1188" customWidth="1"/>
    <col min="6921" max="6921" width="13.140625" style="1188" customWidth="1"/>
    <col min="6922" max="6922" width="10.7109375" style="1188" customWidth="1"/>
    <col min="6923" max="7168" width="9.140625" style="1188"/>
    <col min="7169" max="7169" width="89" style="1188" customWidth="1"/>
    <col min="7170" max="7170" width="11.42578125" style="1188" customWidth="1"/>
    <col min="7171" max="7171" width="12.140625" style="1188" customWidth="1"/>
    <col min="7172" max="7172" width="11" style="1188" customWidth="1"/>
    <col min="7173" max="7173" width="11.5703125" style="1188" customWidth="1"/>
    <col min="7174" max="7174" width="9.85546875" style="1188" customWidth="1"/>
    <col min="7175" max="7175" width="9.5703125" style="1188" customWidth="1"/>
    <col min="7176" max="7176" width="12.42578125" style="1188" customWidth="1"/>
    <col min="7177" max="7177" width="13.140625" style="1188" customWidth="1"/>
    <col min="7178" max="7178" width="10.7109375" style="1188" customWidth="1"/>
    <col min="7179" max="7424" width="9.140625" style="1188"/>
    <col min="7425" max="7425" width="89" style="1188" customWidth="1"/>
    <col min="7426" max="7426" width="11.42578125" style="1188" customWidth="1"/>
    <col min="7427" max="7427" width="12.140625" style="1188" customWidth="1"/>
    <col min="7428" max="7428" width="11" style="1188" customWidth="1"/>
    <col min="7429" max="7429" width="11.5703125" style="1188" customWidth="1"/>
    <col min="7430" max="7430" width="9.85546875" style="1188" customWidth="1"/>
    <col min="7431" max="7431" width="9.5703125" style="1188" customWidth="1"/>
    <col min="7432" max="7432" width="12.42578125" style="1188" customWidth="1"/>
    <col min="7433" max="7433" width="13.140625" style="1188" customWidth="1"/>
    <col min="7434" max="7434" width="10.7109375" style="1188" customWidth="1"/>
    <col min="7435" max="7680" width="9.140625" style="1188"/>
    <col min="7681" max="7681" width="89" style="1188" customWidth="1"/>
    <col min="7682" max="7682" width="11.42578125" style="1188" customWidth="1"/>
    <col min="7683" max="7683" width="12.140625" style="1188" customWidth="1"/>
    <col min="7684" max="7684" width="11" style="1188" customWidth="1"/>
    <col min="7685" max="7685" width="11.5703125" style="1188" customWidth="1"/>
    <col min="7686" max="7686" width="9.85546875" style="1188" customWidth="1"/>
    <col min="7687" max="7687" width="9.5703125" style="1188" customWidth="1"/>
    <col min="7688" max="7688" width="12.42578125" style="1188" customWidth="1"/>
    <col min="7689" max="7689" width="13.140625" style="1188" customWidth="1"/>
    <col min="7690" max="7690" width="10.7109375" style="1188" customWidth="1"/>
    <col min="7691" max="7936" width="9.140625" style="1188"/>
    <col min="7937" max="7937" width="89" style="1188" customWidth="1"/>
    <col min="7938" max="7938" width="11.42578125" style="1188" customWidth="1"/>
    <col min="7939" max="7939" width="12.140625" style="1188" customWidth="1"/>
    <col min="7940" max="7940" width="11" style="1188" customWidth="1"/>
    <col min="7941" max="7941" width="11.5703125" style="1188" customWidth="1"/>
    <col min="7942" max="7942" width="9.85546875" style="1188" customWidth="1"/>
    <col min="7943" max="7943" width="9.5703125" style="1188" customWidth="1"/>
    <col min="7944" max="7944" width="12.42578125" style="1188" customWidth="1"/>
    <col min="7945" max="7945" width="13.140625" style="1188" customWidth="1"/>
    <col min="7946" max="7946" width="10.7109375" style="1188" customWidth="1"/>
    <col min="7947" max="8192" width="9.140625" style="1188"/>
    <col min="8193" max="8193" width="89" style="1188" customWidth="1"/>
    <col min="8194" max="8194" width="11.42578125" style="1188" customWidth="1"/>
    <col min="8195" max="8195" width="12.140625" style="1188" customWidth="1"/>
    <col min="8196" max="8196" width="11" style="1188" customWidth="1"/>
    <col min="8197" max="8197" width="11.5703125" style="1188" customWidth="1"/>
    <col min="8198" max="8198" width="9.85546875" style="1188" customWidth="1"/>
    <col min="8199" max="8199" width="9.5703125" style="1188" customWidth="1"/>
    <col min="8200" max="8200" width="12.42578125" style="1188" customWidth="1"/>
    <col min="8201" max="8201" width="13.140625" style="1188" customWidth="1"/>
    <col min="8202" max="8202" width="10.7109375" style="1188" customWidth="1"/>
    <col min="8203" max="8448" width="9.140625" style="1188"/>
    <col min="8449" max="8449" width="89" style="1188" customWidth="1"/>
    <col min="8450" max="8450" width="11.42578125" style="1188" customWidth="1"/>
    <col min="8451" max="8451" width="12.140625" style="1188" customWidth="1"/>
    <col min="8452" max="8452" width="11" style="1188" customWidth="1"/>
    <col min="8453" max="8453" width="11.5703125" style="1188" customWidth="1"/>
    <col min="8454" max="8454" width="9.85546875" style="1188" customWidth="1"/>
    <col min="8455" max="8455" width="9.5703125" style="1188" customWidth="1"/>
    <col min="8456" max="8456" width="12.42578125" style="1188" customWidth="1"/>
    <col min="8457" max="8457" width="13.140625" style="1188" customWidth="1"/>
    <col min="8458" max="8458" width="10.7109375" style="1188" customWidth="1"/>
    <col min="8459" max="8704" width="9.140625" style="1188"/>
    <col min="8705" max="8705" width="89" style="1188" customWidth="1"/>
    <col min="8706" max="8706" width="11.42578125" style="1188" customWidth="1"/>
    <col min="8707" max="8707" width="12.140625" style="1188" customWidth="1"/>
    <col min="8708" max="8708" width="11" style="1188" customWidth="1"/>
    <col min="8709" max="8709" width="11.5703125" style="1188" customWidth="1"/>
    <col min="8710" max="8710" width="9.85546875" style="1188" customWidth="1"/>
    <col min="8711" max="8711" width="9.5703125" style="1188" customWidth="1"/>
    <col min="8712" max="8712" width="12.42578125" style="1188" customWidth="1"/>
    <col min="8713" max="8713" width="13.140625" style="1188" customWidth="1"/>
    <col min="8714" max="8714" width="10.7109375" style="1188" customWidth="1"/>
    <col min="8715" max="8960" width="9.140625" style="1188"/>
    <col min="8961" max="8961" width="89" style="1188" customWidth="1"/>
    <col min="8962" max="8962" width="11.42578125" style="1188" customWidth="1"/>
    <col min="8963" max="8963" width="12.140625" style="1188" customWidth="1"/>
    <col min="8964" max="8964" width="11" style="1188" customWidth="1"/>
    <col min="8965" max="8965" width="11.5703125" style="1188" customWidth="1"/>
    <col min="8966" max="8966" width="9.85546875" style="1188" customWidth="1"/>
    <col min="8967" max="8967" width="9.5703125" style="1188" customWidth="1"/>
    <col min="8968" max="8968" width="12.42578125" style="1188" customWidth="1"/>
    <col min="8969" max="8969" width="13.140625" style="1188" customWidth="1"/>
    <col min="8970" max="8970" width="10.7109375" style="1188" customWidth="1"/>
    <col min="8971" max="9216" width="9.140625" style="1188"/>
    <col min="9217" max="9217" width="89" style="1188" customWidth="1"/>
    <col min="9218" max="9218" width="11.42578125" style="1188" customWidth="1"/>
    <col min="9219" max="9219" width="12.140625" style="1188" customWidth="1"/>
    <col min="9220" max="9220" width="11" style="1188" customWidth="1"/>
    <col min="9221" max="9221" width="11.5703125" style="1188" customWidth="1"/>
    <col min="9222" max="9222" width="9.85546875" style="1188" customWidth="1"/>
    <col min="9223" max="9223" width="9.5703125" style="1188" customWidth="1"/>
    <col min="9224" max="9224" width="12.42578125" style="1188" customWidth="1"/>
    <col min="9225" max="9225" width="13.140625" style="1188" customWidth="1"/>
    <col min="9226" max="9226" width="10.7109375" style="1188" customWidth="1"/>
    <col min="9227" max="9472" width="9.140625" style="1188"/>
    <col min="9473" max="9473" width="89" style="1188" customWidth="1"/>
    <col min="9474" max="9474" width="11.42578125" style="1188" customWidth="1"/>
    <col min="9475" max="9475" width="12.140625" style="1188" customWidth="1"/>
    <col min="9476" max="9476" width="11" style="1188" customWidth="1"/>
    <col min="9477" max="9477" width="11.5703125" style="1188" customWidth="1"/>
    <col min="9478" max="9478" width="9.85546875" style="1188" customWidth="1"/>
    <col min="9479" max="9479" width="9.5703125" style="1188" customWidth="1"/>
    <col min="9480" max="9480" width="12.42578125" style="1188" customWidth="1"/>
    <col min="9481" max="9481" width="13.140625" style="1188" customWidth="1"/>
    <col min="9482" max="9482" width="10.7109375" style="1188" customWidth="1"/>
    <col min="9483" max="9728" width="9.140625" style="1188"/>
    <col min="9729" max="9729" width="89" style="1188" customWidth="1"/>
    <col min="9730" max="9730" width="11.42578125" style="1188" customWidth="1"/>
    <col min="9731" max="9731" width="12.140625" style="1188" customWidth="1"/>
    <col min="9732" max="9732" width="11" style="1188" customWidth="1"/>
    <col min="9733" max="9733" width="11.5703125" style="1188" customWidth="1"/>
    <col min="9734" max="9734" width="9.85546875" style="1188" customWidth="1"/>
    <col min="9735" max="9735" width="9.5703125" style="1188" customWidth="1"/>
    <col min="9736" max="9736" width="12.42578125" style="1188" customWidth="1"/>
    <col min="9737" max="9737" width="13.140625" style="1188" customWidth="1"/>
    <col min="9738" max="9738" width="10.7109375" style="1188" customWidth="1"/>
    <col min="9739" max="9984" width="9.140625" style="1188"/>
    <col min="9985" max="9985" width="89" style="1188" customWidth="1"/>
    <col min="9986" max="9986" width="11.42578125" style="1188" customWidth="1"/>
    <col min="9987" max="9987" width="12.140625" style="1188" customWidth="1"/>
    <col min="9988" max="9988" width="11" style="1188" customWidth="1"/>
    <col min="9989" max="9989" width="11.5703125" style="1188" customWidth="1"/>
    <col min="9990" max="9990" width="9.85546875" style="1188" customWidth="1"/>
    <col min="9991" max="9991" width="9.5703125" style="1188" customWidth="1"/>
    <col min="9992" max="9992" width="12.42578125" style="1188" customWidth="1"/>
    <col min="9993" max="9993" width="13.140625" style="1188" customWidth="1"/>
    <col min="9994" max="9994" width="10.7109375" style="1188" customWidth="1"/>
    <col min="9995" max="10240" width="9.140625" style="1188"/>
    <col min="10241" max="10241" width="89" style="1188" customWidth="1"/>
    <col min="10242" max="10242" width="11.42578125" style="1188" customWidth="1"/>
    <col min="10243" max="10243" width="12.140625" style="1188" customWidth="1"/>
    <col min="10244" max="10244" width="11" style="1188" customWidth="1"/>
    <col min="10245" max="10245" width="11.5703125" style="1188" customWidth="1"/>
    <col min="10246" max="10246" width="9.85546875" style="1188" customWidth="1"/>
    <col min="10247" max="10247" width="9.5703125" style="1188" customWidth="1"/>
    <col min="10248" max="10248" width="12.42578125" style="1188" customWidth="1"/>
    <col min="10249" max="10249" width="13.140625" style="1188" customWidth="1"/>
    <col min="10250" max="10250" width="10.7109375" style="1188" customWidth="1"/>
    <col min="10251" max="10496" width="9.140625" style="1188"/>
    <col min="10497" max="10497" width="89" style="1188" customWidth="1"/>
    <col min="10498" max="10498" width="11.42578125" style="1188" customWidth="1"/>
    <col min="10499" max="10499" width="12.140625" style="1188" customWidth="1"/>
    <col min="10500" max="10500" width="11" style="1188" customWidth="1"/>
    <col min="10501" max="10501" width="11.5703125" style="1188" customWidth="1"/>
    <col min="10502" max="10502" width="9.85546875" style="1188" customWidth="1"/>
    <col min="10503" max="10503" width="9.5703125" style="1188" customWidth="1"/>
    <col min="10504" max="10504" width="12.42578125" style="1188" customWidth="1"/>
    <col min="10505" max="10505" width="13.140625" style="1188" customWidth="1"/>
    <col min="10506" max="10506" width="10.7109375" style="1188" customWidth="1"/>
    <col min="10507" max="10752" width="9.140625" style="1188"/>
    <col min="10753" max="10753" width="89" style="1188" customWidth="1"/>
    <col min="10754" max="10754" width="11.42578125" style="1188" customWidth="1"/>
    <col min="10755" max="10755" width="12.140625" style="1188" customWidth="1"/>
    <col min="10756" max="10756" width="11" style="1188" customWidth="1"/>
    <col min="10757" max="10757" width="11.5703125" style="1188" customWidth="1"/>
    <col min="10758" max="10758" width="9.85546875" style="1188" customWidth="1"/>
    <col min="10759" max="10759" width="9.5703125" style="1188" customWidth="1"/>
    <col min="10760" max="10760" width="12.42578125" style="1188" customWidth="1"/>
    <col min="10761" max="10761" width="13.140625" style="1188" customWidth="1"/>
    <col min="10762" max="10762" width="10.7109375" style="1188" customWidth="1"/>
    <col min="10763" max="11008" width="9.140625" style="1188"/>
    <col min="11009" max="11009" width="89" style="1188" customWidth="1"/>
    <col min="11010" max="11010" width="11.42578125" style="1188" customWidth="1"/>
    <col min="11011" max="11011" width="12.140625" style="1188" customWidth="1"/>
    <col min="11012" max="11012" width="11" style="1188" customWidth="1"/>
    <col min="11013" max="11013" width="11.5703125" style="1188" customWidth="1"/>
    <col min="11014" max="11014" width="9.85546875" style="1188" customWidth="1"/>
    <col min="11015" max="11015" width="9.5703125" style="1188" customWidth="1"/>
    <col min="11016" max="11016" width="12.42578125" style="1188" customWidth="1"/>
    <col min="11017" max="11017" width="13.140625" style="1188" customWidth="1"/>
    <col min="11018" max="11018" width="10.7109375" style="1188" customWidth="1"/>
    <col min="11019" max="11264" width="9.140625" style="1188"/>
    <col min="11265" max="11265" width="89" style="1188" customWidth="1"/>
    <col min="11266" max="11266" width="11.42578125" style="1188" customWidth="1"/>
    <col min="11267" max="11267" width="12.140625" style="1188" customWidth="1"/>
    <col min="11268" max="11268" width="11" style="1188" customWidth="1"/>
    <col min="11269" max="11269" width="11.5703125" style="1188" customWidth="1"/>
    <col min="11270" max="11270" width="9.85546875" style="1188" customWidth="1"/>
    <col min="11271" max="11271" width="9.5703125" style="1188" customWidth="1"/>
    <col min="11272" max="11272" width="12.42578125" style="1188" customWidth="1"/>
    <col min="11273" max="11273" width="13.140625" style="1188" customWidth="1"/>
    <col min="11274" max="11274" width="10.7109375" style="1188" customWidth="1"/>
    <col min="11275" max="11520" width="9.140625" style="1188"/>
    <col min="11521" max="11521" width="89" style="1188" customWidth="1"/>
    <col min="11522" max="11522" width="11.42578125" style="1188" customWidth="1"/>
    <col min="11523" max="11523" width="12.140625" style="1188" customWidth="1"/>
    <col min="11524" max="11524" width="11" style="1188" customWidth="1"/>
    <col min="11525" max="11525" width="11.5703125" style="1188" customWidth="1"/>
    <col min="11526" max="11526" width="9.85546875" style="1188" customWidth="1"/>
    <col min="11527" max="11527" width="9.5703125" style="1188" customWidth="1"/>
    <col min="11528" max="11528" width="12.42578125" style="1188" customWidth="1"/>
    <col min="11529" max="11529" width="13.140625" style="1188" customWidth="1"/>
    <col min="11530" max="11530" width="10.7109375" style="1188" customWidth="1"/>
    <col min="11531" max="11776" width="9.140625" style="1188"/>
    <col min="11777" max="11777" width="89" style="1188" customWidth="1"/>
    <col min="11778" max="11778" width="11.42578125" style="1188" customWidth="1"/>
    <col min="11779" max="11779" width="12.140625" style="1188" customWidth="1"/>
    <col min="11780" max="11780" width="11" style="1188" customWidth="1"/>
    <col min="11781" max="11781" width="11.5703125" style="1188" customWidth="1"/>
    <col min="11782" max="11782" width="9.85546875" style="1188" customWidth="1"/>
    <col min="11783" max="11783" width="9.5703125" style="1188" customWidth="1"/>
    <col min="11784" max="11784" width="12.42578125" style="1188" customWidth="1"/>
    <col min="11785" max="11785" width="13.140625" style="1188" customWidth="1"/>
    <col min="11786" max="11786" width="10.7109375" style="1188" customWidth="1"/>
    <col min="11787" max="12032" width="9.140625" style="1188"/>
    <col min="12033" max="12033" width="89" style="1188" customWidth="1"/>
    <col min="12034" max="12034" width="11.42578125" style="1188" customWidth="1"/>
    <col min="12035" max="12035" width="12.140625" style="1188" customWidth="1"/>
    <col min="12036" max="12036" width="11" style="1188" customWidth="1"/>
    <col min="12037" max="12037" width="11.5703125" style="1188" customWidth="1"/>
    <col min="12038" max="12038" width="9.85546875" style="1188" customWidth="1"/>
    <col min="12039" max="12039" width="9.5703125" style="1188" customWidth="1"/>
    <col min="12040" max="12040" width="12.42578125" style="1188" customWidth="1"/>
    <col min="12041" max="12041" width="13.140625" style="1188" customWidth="1"/>
    <col min="12042" max="12042" width="10.7109375" style="1188" customWidth="1"/>
    <col min="12043" max="12288" width="9.140625" style="1188"/>
    <col min="12289" max="12289" width="89" style="1188" customWidth="1"/>
    <col min="12290" max="12290" width="11.42578125" style="1188" customWidth="1"/>
    <col min="12291" max="12291" width="12.140625" style="1188" customWidth="1"/>
    <col min="12292" max="12292" width="11" style="1188" customWidth="1"/>
    <col min="12293" max="12293" width="11.5703125" style="1188" customWidth="1"/>
    <col min="12294" max="12294" width="9.85546875" style="1188" customWidth="1"/>
    <col min="12295" max="12295" width="9.5703125" style="1188" customWidth="1"/>
    <col min="12296" max="12296" width="12.42578125" style="1188" customWidth="1"/>
    <col min="12297" max="12297" width="13.140625" style="1188" customWidth="1"/>
    <col min="12298" max="12298" width="10.7109375" style="1188" customWidth="1"/>
    <col min="12299" max="12544" width="9.140625" style="1188"/>
    <col min="12545" max="12545" width="89" style="1188" customWidth="1"/>
    <col min="12546" max="12546" width="11.42578125" style="1188" customWidth="1"/>
    <col min="12547" max="12547" width="12.140625" style="1188" customWidth="1"/>
    <col min="12548" max="12548" width="11" style="1188" customWidth="1"/>
    <col min="12549" max="12549" width="11.5703125" style="1188" customWidth="1"/>
    <col min="12550" max="12550" width="9.85546875" style="1188" customWidth="1"/>
    <col min="12551" max="12551" width="9.5703125" style="1188" customWidth="1"/>
    <col min="12552" max="12552" width="12.42578125" style="1188" customWidth="1"/>
    <col min="12553" max="12553" width="13.140625" style="1188" customWidth="1"/>
    <col min="12554" max="12554" width="10.7109375" style="1188" customWidth="1"/>
    <col min="12555" max="12800" width="9.140625" style="1188"/>
    <col min="12801" max="12801" width="89" style="1188" customWidth="1"/>
    <col min="12802" max="12802" width="11.42578125" style="1188" customWidth="1"/>
    <col min="12803" max="12803" width="12.140625" style="1188" customWidth="1"/>
    <col min="12804" max="12804" width="11" style="1188" customWidth="1"/>
    <col min="12805" max="12805" width="11.5703125" style="1188" customWidth="1"/>
    <col min="12806" max="12806" width="9.85546875" style="1188" customWidth="1"/>
    <col min="12807" max="12807" width="9.5703125" style="1188" customWidth="1"/>
    <col min="12808" max="12808" width="12.42578125" style="1188" customWidth="1"/>
    <col min="12809" max="12809" width="13.140625" style="1188" customWidth="1"/>
    <col min="12810" max="12810" width="10.7109375" style="1188" customWidth="1"/>
    <col min="12811" max="13056" width="9.140625" style="1188"/>
    <col min="13057" max="13057" width="89" style="1188" customWidth="1"/>
    <col min="13058" max="13058" width="11.42578125" style="1188" customWidth="1"/>
    <col min="13059" max="13059" width="12.140625" style="1188" customWidth="1"/>
    <col min="13060" max="13060" width="11" style="1188" customWidth="1"/>
    <col min="13061" max="13061" width="11.5703125" style="1188" customWidth="1"/>
    <col min="13062" max="13062" width="9.85546875" style="1188" customWidth="1"/>
    <col min="13063" max="13063" width="9.5703125" style="1188" customWidth="1"/>
    <col min="13064" max="13064" width="12.42578125" style="1188" customWidth="1"/>
    <col min="13065" max="13065" width="13.140625" style="1188" customWidth="1"/>
    <col min="13066" max="13066" width="10.7109375" style="1188" customWidth="1"/>
    <col min="13067" max="13312" width="9.140625" style="1188"/>
    <col min="13313" max="13313" width="89" style="1188" customWidth="1"/>
    <col min="13314" max="13314" width="11.42578125" style="1188" customWidth="1"/>
    <col min="13315" max="13315" width="12.140625" style="1188" customWidth="1"/>
    <col min="13316" max="13316" width="11" style="1188" customWidth="1"/>
    <col min="13317" max="13317" width="11.5703125" style="1188" customWidth="1"/>
    <col min="13318" max="13318" width="9.85546875" style="1188" customWidth="1"/>
    <col min="13319" max="13319" width="9.5703125" style="1188" customWidth="1"/>
    <col min="13320" max="13320" width="12.42578125" style="1188" customWidth="1"/>
    <col min="13321" max="13321" width="13.140625" style="1188" customWidth="1"/>
    <col min="13322" max="13322" width="10.7109375" style="1188" customWidth="1"/>
    <col min="13323" max="13568" width="9.140625" style="1188"/>
    <col min="13569" max="13569" width="89" style="1188" customWidth="1"/>
    <col min="13570" max="13570" width="11.42578125" style="1188" customWidth="1"/>
    <col min="13571" max="13571" width="12.140625" style="1188" customWidth="1"/>
    <col min="13572" max="13572" width="11" style="1188" customWidth="1"/>
    <col min="13573" max="13573" width="11.5703125" style="1188" customWidth="1"/>
    <col min="13574" max="13574" width="9.85546875" style="1188" customWidth="1"/>
    <col min="13575" max="13575" width="9.5703125" style="1188" customWidth="1"/>
    <col min="13576" max="13576" width="12.42578125" style="1188" customWidth="1"/>
    <col min="13577" max="13577" width="13.140625" style="1188" customWidth="1"/>
    <col min="13578" max="13578" width="10.7109375" style="1188" customWidth="1"/>
    <col min="13579" max="13824" width="9.140625" style="1188"/>
    <col min="13825" max="13825" width="89" style="1188" customWidth="1"/>
    <col min="13826" max="13826" width="11.42578125" style="1188" customWidth="1"/>
    <col min="13827" max="13827" width="12.140625" style="1188" customWidth="1"/>
    <col min="13828" max="13828" width="11" style="1188" customWidth="1"/>
    <col min="13829" max="13829" width="11.5703125" style="1188" customWidth="1"/>
    <col min="13830" max="13830" width="9.85546875" style="1188" customWidth="1"/>
    <col min="13831" max="13831" width="9.5703125" style="1188" customWidth="1"/>
    <col min="13832" max="13832" width="12.42578125" style="1188" customWidth="1"/>
    <col min="13833" max="13833" width="13.140625" style="1188" customWidth="1"/>
    <col min="13834" max="13834" width="10.7109375" style="1188" customWidth="1"/>
    <col min="13835" max="14080" width="9.140625" style="1188"/>
    <col min="14081" max="14081" width="89" style="1188" customWidth="1"/>
    <col min="14082" max="14082" width="11.42578125" style="1188" customWidth="1"/>
    <col min="14083" max="14083" width="12.140625" style="1188" customWidth="1"/>
    <col min="14084" max="14084" width="11" style="1188" customWidth="1"/>
    <col min="14085" max="14085" width="11.5703125" style="1188" customWidth="1"/>
    <col min="14086" max="14086" width="9.85546875" style="1188" customWidth="1"/>
    <col min="14087" max="14087" width="9.5703125" style="1188" customWidth="1"/>
    <col min="14088" max="14088" width="12.42578125" style="1188" customWidth="1"/>
    <col min="14089" max="14089" width="13.140625" style="1188" customWidth="1"/>
    <col min="14090" max="14090" width="10.7109375" style="1188" customWidth="1"/>
    <col min="14091" max="14336" width="9.140625" style="1188"/>
    <col min="14337" max="14337" width="89" style="1188" customWidth="1"/>
    <col min="14338" max="14338" width="11.42578125" style="1188" customWidth="1"/>
    <col min="14339" max="14339" width="12.140625" style="1188" customWidth="1"/>
    <col min="14340" max="14340" width="11" style="1188" customWidth="1"/>
    <col min="14341" max="14341" width="11.5703125" style="1188" customWidth="1"/>
    <col min="14342" max="14342" width="9.85546875" style="1188" customWidth="1"/>
    <col min="14343" max="14343" width="9.5703125" style="1188" customWidth="1"/>
    <col min="14344" max="14344" width="12.42578125" style="1188" customWidth="1"/>
    <col min="14345" max="14345" width="13.140625" style="1188" customWidth="1"/>
    <col min="14346" max="14346" width="10.7109375" style="1188" customWidth="1"/>
    <col min="14347" max="14592" width="9.140625" style="1188"/>
    <col min="14593" max="14593" width="89" style="1188" customWidth="1"/>
    <col min="14594" max="14594" width="11.42578125" style="1188" customWidth="1"/>
    <col min="14595" max="14595" width="12.140625" style="1188" customWidth="1"/>
    <col min="14596" max="14596" width="11" style="1188" customWidth="1"/>
    <col min="14597" max="14597" width="11.5703125" style="1188" customWidth="1"/>
    <col min="14598" max="14598" width="9.85546875" style="1188" customWidth="1"/>
    <col min="14599" max="14599" width="9.5703125" style="1188" customWidth="1"/>
    <col min="14600" max="14600" width="12.42578125" style="1188" customWidth="1"/>
    <col min="14601" max="14601" width="13.140625" style="1188" customWidth="1"/>
    <col min="14602" max="14602" width="10.7109375" style="1188" customWidth="1"/>
    <col min="14603" max="14848" width="9.140625" style="1188"/>
    <col min="14849" max="14849" width="89" style="1188" customWidth="1"/>
    <col min="14850" max="14850" width="11.42578125" style="1188" customWidth="1"/>
    <col min="14851" max="14851" width="12.140625" style="1188" customWidth="1"/>
    <col min="14852" max="14852" width="11" style="1188" customWidth="1"/>
    <col min="14853" max="14853" width="11.5703125" style="1188" customWidth="1"/>
    <col min="14854" max="14854" width="9.85546875" style="1188" customWidth="1"/>
    <col min="14855" max="14855" width="9.5703125" style="1188" customWidth="1"/>
    <col min="14856" max="14856" width="12.42578125" style="1188" customWidth="1"/>
    <col min="14857" max="14857" width="13.140625" style="1188" customWidth="1"/>
    <col min="14858" max="14858" width="10.7109375" style="1188" customWidth="1"/>
    <col min="14859" max="15104" width="9.140625" style="1188"/>
    <col min="15105" max="15105" width="89" style="1188" customWidth="1"/>
    <col min="15106" max="15106" width="11.42578125" style="1188" customWidth="1"/>
    <col min="15107" max="15107" width="12.140625" style="1188" customWidth="1"/>
    <col min="15108" max="15108" width="11" style="1188" customWidth="1"/>
    <col min="15109" max="15109" width="11.5703125" style="1188" customWidth="1"/>
    <col min="15110" max="15110" width="9.85546875" style="1188" customWidth="1"/>
    <col min="15111" max="15111" width="9.5703125" style="1188" customWidth="1"/>
    <col min="15112" max="15112" width="12.42578125" style="1188" customWidth="1"/>
    <col min="15113" max="15113" width="13.140625" style="1188" customWidth="1"/>
    <col min="15114" max="15114" width="10.7109375" style="1188" customWidth="1"/>
    <col min="15115" max="15360" width="9.140625" style="1188"/>
    <col min="15361" max="15361" width="89" style="1188" customWidth="1"/>
    <col min="15362" max="15362" width="11.42578125" style="1188" customWidth="1"/>
    <col min="15363" max="15363" width="12.140625" style="1188" customWidth="1"/>
    <col min="15364" max="15364" width="11" style="1188" customWidth="1"/>
    <col min="15365" max="15365" width="11.5703125" style="1188" customWidth="1"/>
    <col min="15366" max="15366" width="9.85546875" style="1188" customWidth="1"/>
    <col min="15367" max="15367" width="9.5703125" style="1188" customWidth="1"/>
    <col min="15368" max="15368" width="12.42578125" style="1188" customWidth="1"/>
    <col min="15369" max="15369" width="13.140625" style="1188" customWidth="1"/>
    <col min="15370" max="15370" width="10.7109375" style="1188" customWidth="1"/>
    <col min="15371" max="15616" width="9.140625" style="1188"/>
    <col min="15617" max="15617" width="89" style="1188" customWidth="1"/>
    <col min="15618" max="15618" width="11.42578125" style="1188" customWidth="1"/>
    <col min="15619" max="15619" width="12.140625" style="1188" customWidth="1"/>
    <col min="15620" max="15620" width="11" style="1188" customWidth="1"/>
    <col min="15621" max="15621" width="11.5703125" style="1188" customWidth="1"/>
    <col min="15622" max="15622" width="9.85546875" style="1188" customWidth="1"/>
    <col min="15623" max="15623" width="9.5703125" style="1188" customWidth="1"/>
    <col min="15624" max="15624" width="12.42578125" style="1188" customWidth="1"/>
    <col min="15625" max="15625" width="13.140625" style="1188" customWidth="1"/>
    <col min="15626" max="15626" width="10.7109375" style="1188" customWidth="1"/>
    <col min="15627" max="15872" width="9.140625" style="1188"/>
    <col min="15873" max="15873" width="89" style="1188" customWidth="1"/>
    <col min="15874" max="15874" width="11.42578125" style="1188" customWidth="1"/>
    <col min="15875" max="15875" width="12.140625" style="1188" customWidth="1"/>
    <col min="15876" max="15876" width="11" style="1188" customWidth="1"/>
    <col min="15877" max="15877" width="11.5703125" style="1188" customWidth="1"/>
    <col min="15878" max="15878" width="9.85546875" style="1188" customWidth="1"/>
    <col min="15879" max="15879" width="9.5703125" style="1188" customWidth="1"/>
    <col min="15880" max="15880" width="12.42578125" style="1188" customWidth="1"/>
    <col min="15881" max="15881" width="13.140625" style="1188" customWidth="1"/>
    <col min="15882" max="15882" width="10.7109375" style="1188" customWidth="1"/>
    <col min="15883" max="16128" width="9.140625" style="1188"/>
    <col min="16129" max="16129" width="89" style="1188" customWidth="1"/>
    <col min="16130" max="16130" width="11.42578125" style="1188" customWidth="1"/>
    <col min="16131" max="16131" width="12.140625" style="1188" customWidth="1"/>
    <col min="16132" max="16132" width="11" style="1188" customWidth="1"/>
    <col min="16133" max="16133" width="11.5703125" style="1188" customWidth="1"/>
    <col min="16134" max="16134" width="9.85546875" style="1188" customWidth="1"/>
    <col min="16135" max="16135" width="9.5703125" style="1188" customWidth="1"/>
    <col min="16136" max="16136" width="12.42578125" style="1188" customWidth="1"/>
    <col min="16137" max="16137" width="13.140625" style="1188" customWidth="1"/>
    <col min="16138" max="16138" width="10.7109375" style="1188" customWidth="1"/>
    <col min="16139" max="16384" width="9.140625" style="1188"/>
  </cols>
  <sheetData>
    <row r="1" spans="1:10" x14ac:dyDescent="0.3">
      <c r="A1" s="4193" t="s">
        <v>139</v>
      </c>
      <c r="B1" s="4193"/>
      <c r="C1" s="4193"/>
      <c r="D1" s="4193"/>
      <c r="E1" s="4193"/>
      <c r="F1" s="4193"/>
      <c r="G1" s="4193"/>
      <c r="H1" s="4193"/>
      <c r="I1" s="4193"/>
      <c r="J1" s="4193"/>
    </row>
    <row r="2" spans="1:10" ht="31.5" customHeight="1" x14ac:dyDescent="0.3">
      <c r="A2" s="4193" t="s">
        <v>376</v>
      </c>
      <c r="B2" s="4193"/>
      <c r="C2" s="4193"/>
      <c r="D2" s="4193"/>
      <c r="E2" s="4193"/>
      <c r="F2" s="4193"/>
      <c r="G2" s="4193"/>
      <c r="H2" s="4193"/>
      <c r="I2" s="4193"/>
      <c r="J2" s="4193"/>
    </row>
    <row r="3" spans="1:10" ht="33" customHeight="1" thickBot="1" x14ac:dyDescent="0.35">
      <c r="A3" s="1991"/>
      <c r="B3" s="1190"/>
      <c r="C3" s="1190"/>
      <c r="D3" s="1190"/>
      <c r="E3" s="1190"/>
      <c r="F3" s="1190"/>
      <c r="G3" s="1190"/>
      <c r="H3" s="1190"/>
      <c r="I3" s="1190"/>
      <c r="J3" s="1190"/>
    </row>
    <row r="4" spans="1:10" ht="33" customHeight="1" thickBot="1" x14ac:dyDescent="0.35">
      <c r="A4" s="4194" t="s">
        <v>9</v>
      </c>
      <c r="B4" s="4223" t="s">
        <v>19</v>
      </c>
      <c r="C4" s="4224"/>
      <c r="D4" s="4225"/>
      <c r="E4" s="4223" t="s">
        <v>20</v>
      </c>
      <c r="F4" s="4224"/>
      <c r="G4" s="4225"/>
      <c r="H4" s="4186" t="s">
        <v>21</v>
      </c>
      <c r="I4" s="4187"/>
      <c r="J4" s="4188"/>
    </row>
    <row r="5" spans="1:10" ht="166.5" customHeight="1" thickBot="1" x14ac:dyDescent="0.35">
      <c r="A5" s="4196"/>
      <c r="B5" s="2437" t="s">
        <v>26</v>
      </c>
      <c r="C5" s="2437" t="s">
        <v>27</v>
      </c>
      <c r="D5" s="2437" t="s">
        <v>4</v>
      </c>
      <c r="E5" s="2437" t="s">
        <v>26</v>
      </c>
      <c r="F5" s="2437" t="s">
        <v>27</v>
      </c>
      <c r="G5" s="2437" t="s">
        <v>4</v>
      </c>
      <c r="H5" s="2437" t="s">
        <v>26</v>
      </c>
      <c r="I5" s="2437" t="s">
        <v>27</v>
      </c>
      <c r="J5" s="2496" t="s">
        <v>4</v>
      </c>
    </row>
    <row r="6" spans="1:10" ht="31.5" customHeight="1" thickBot="1" x14ac:dyDescent="0.35">
      <c r="A6" s="2438" t="s">
        <v>22</v>
      </c>
      <c r="B6" s="1234"/>
      <c r="C6" s="2439"/>
      <c r="D6" s="2440"/>
      <c r="E6" s="1234"/>
      <c r="F6" s="2439"/>
      <c r="G6" s="2441"/>
      <c r="H6" s="1235"/>
      <c r="I6" s="2442"/>
      <c r="J6" s="2443"/>
    </row>
    <row r="7" spans="1:10" ht="29.25" customHeight="1" x14ac:dyDescent="0.3">
      <c r="A7" s="2388" t="s">
        <v>267</v>
      </c>
      <c r="B7" s="2476">
        <f t="shared" ref="B7:J22" si="0">B43+B78</f>
        <v>20</v>
      </c>
      <c r="C7" s="2476">
        <f t="shared" si="0"/>
        <v>0</v>
      </c>
      <c r="D7" s="2476">
        <f t="shared" si="0"/>
        <v>20</v>
      </c>
      <c r="E7" s="2476">
        <f t="shared" si="0"/>
        <v>19</v>
      </c>
      <c r="F7" s="2476">
        <f t="shared" si="0"/>
        <v>0</v>
      </c>
      <c r="G7" s="2476">
        <f t="shared" si="0"/>
        <v>19</v>
      </c>
      <c r="H7" s="2476">
        <f t="shared" si="0"/>
        <v>39</v>
      </c>
      <c r="I7" s="2476">
        <f t="shared" si="0"/>
        <v>0</v>
      </c>
      <c r="J7" s="2491">
        <f t="shared" si="0"/>
        <v>39</v>
      </c>
    </row>
    <row r="8" spans="1:10" ht="29.25" customHeight="1" x14ac:dyDescent="0.3">
      <c r="A8" s="1109" t="s">
        <v>268</v>
      </c>
      <c r="B8" s="1288">
        <f t="shared" si="0"/>
        <v>20</v>
      </c>
      <c r="C8" s="1288">
        <f t="shared" si="0"/>
        <v>0</v>
      </c>
      <c r="D8" s="1288">
        <f t="shared" si="0"/>
        <v>20</v>
      </c>
      <c r="E8" s="1288">
        <f t="shared" si="0"/>
        <v>13</v>
      </c>
      <c r="F8" s="1288">
        <f t="shared" si="0"/>
        <v>0</v>
      </c>
      <c r="G8" s="1288">
        <f t="shared" si="0"/>
        <v>13</v>
      </c>
      <c r="H8" s="1288">
        <f t="shared" si="0"/>
        <v>33</v>
      </c>
      <c r="I8" s="1288">
        <f t="shared" si="0"/>
        <v>0</v>
      </c>
      <c r="J8" s="1292">
        <f t="shared" si="0"/>
        <v>33</v>
      </c>
    </row>
    <row r="9" spans="1:10" ht="29.25" customHeight="1" x14ac:dyDescent="0.3">
      <c r="A9" s="1109" t="s">
        <v>269</v>
      </c>
      <c r="B9" s="1288">
        <f t="shared" si="0"/>
        <v>18</v>
      </c>
      <c r="C9" s="1288">
        <f t="shared" si="0"/>
        <v>0</v>
      </c>
      <c r="D9" s="1288">
        <f t="shared" si="0"/>
        <v>18</v>
      </c>
      <c r="E9" s="1288">
        <f t="shared" si="0"/>
        <v>10</v>
      </c>
      <c r="F9" s="1288">
        <f t="shared" si="0"/>
        <v>0</v>
      </c>
      <c r="G9" s="1288">
        <f t="shared" si="0"/>
        <v>10</v>
      </c>
      <c r="H9" s="1288">
        <f t="shared" si="0"/>
        <v>28</v>
      </c>
      <c r="I9" s="1288">
        <f t="shared" si="0"/>
        <v>0</v>
      </c>
      <c r="J9" s="1292">
        <f t="shared" si="0"/>
        <v>28</v>
      </c>
    </row>
    <row r="10" spans="1:10" x14ac:dyDescent="0.3">
      <c r="A10" s="1109" t="s">
        <v>270</v>
      </c>
      <c r="B10" s="1288">
        <f t="shared" si="0"/>
        <v>13</v>
      </c>
      <c r="C10" s="1288">
        <f t="shared" si="0"/>
        <v>0</v>
      </c>
      <c r="D10" s="1288">
        <f t="shared" si="0"/>
        <v>13</v>
      </c>
      <c r="E10" s="1288">
        <f t="shared" si="0"/>
        <v>14</v>
      </c>
      <c r="F10" s="1288">
        <f t="shared" si="0"/>
        <v>0</v>
      </c>
      <c r="G10" s="1288">
        <f t="shared" si="0"/>
        <v>14</v>
      </c>
      <c r="H10" s="1288">
        <f t="shared" si="0"/>
        <v>27</v>
      </c>
      <c r="I10" s="1288">
        <f t="shared" si="0"/>
        <v>0</v>
      </c>
      <c r="J10" s="1292">
        <f t="shared" si="0"/>
        <v>27</v>
      </c>
    </row>
    <row r="11" spans="1:10" x14ac:dyDescent="0.3">
      <c r="A11" s="1109" t="s">
        <v>156</v>
      </c>
      <c r="B11" s="1288">
        <f t="shared" si="0"/>
        <v>16</v>
      </c>
      <c r="C11" s="1288">
        <f t="shared" si="0"/>
        <v>0</v>
      </c>
      <c r="D11" s="1288">
        <f t="shared" si="0"/>
        <v>16</v>
      </c>
      <c r="E11" s="1288">
        <f t="shared" si="0"/>
        <v>28</v>
      </c>
      <c r="F11" s="1288">
        <f t="shared" si="0"/>
        <v>0</v>
      </c>
      <c r="G11" s="1288">
        <f t="shared" si="0"/>
        <v>28</v>
      </c>
      <c r="H11" s="1288">
        <f t="shared" si="0"/>
        <v>44</v>
      </c>
      <c r="I11" s="1288">
        <f t="shared" si="0"/>
        <v>0</v>
      </c>
      <c r="J11" s="1292">
        <f t="shared" si="0"/>
        <v>44</v>
      </c>
    </row>
    <row r="12" spans="1:10" x14ac:dyDescent="0.3">
      <c r="A12" s="1109" t="s">
        <v>271</v>
      </c>
      <c r="B12" s="1288">
        <f t="shared" si="0"/>
        <v>15</v>
      </c>
      <c r="C12" s="1288">
        <f t="shared" si="0"/>
        <v>1</v>
      </c>
      <c r="D12" s="1288">
        <f t="shared" si="0"/>
        <v>16</v>
      </c>
      <c r="E12" s="1288">
        <f t="shared" si="0"/>
        <v>12</v>
      </c>
      <c r="F12" s="1288">
        <f t="shared" si="0"/>
        <v>1</v>
      </c>
      <c r="G12" s="1288">
        <f t="shared" si="0"/>
        <v>13</v>
      </c>
      <c r="H12" s="1288">
        <f t="shared" si="0"/>
        <v>27</v>
      </c>
      <c r="I12" s="1288">
        <f t="shared" si="0"/>
        <v>2</v>
      </c>
      <c r="J12" s="1292">
        <f t="shared" si="0"/>
        <v>29</v>
      </c>
    </row>
    <row r="13" spans="1:10" x14ac:dyDescent="0.3">
      <c r="A13" s="1109" t="s">
        <v>157</v>
      </c>
      <c r="B13" s="1288">
        <f t="shared" si="0"/>
        <v>33</v>
      </c>
      <c r="C13" s="1288">
        <f t="shared" si="0"/>
        <v>0</v>
      </c>
      <c r="D13" s="1288">
        <f t="shared" si="0"/>
        <v>33</v>
      </c>
      <c r="E13" s="1288">
        <f t="shared" si="0"/>
        <v>29</v>
      </c>
      <c r="F13" s="1288">
        <f t="shared" si="0"/>
        <v>0</v>
      </c>
      <c r="G13" s="1288">
        <f t="shared" si="0"/>
        <v>29</v>
      </c>
      <c r="H13" s="1288">
        <f t="shared" si="0"/>
        <v>62</v>
      </c>
      <c r="I13" s="1288">
        <f t="shared" si="0"/>
        <v>0</v>
      </c>
      <c r="J13" s="1292">
        <f t="shared" si="0"/>
        <v>62</v>
      </c>
    </row>
    <row r="14" spans="1:10" ht="40.5" x14ac:dyDescent="0.3">
      <c r="A14" s="1109" t="s">
        <v>272</v>
      </c>
      <c r="B14" s="1288">
        <f t="shared" si="0"/>
        <v>0</v>
      </c>
      <c r="C14" s="1288">
        <f t="shared" si="0"/>
        <v>0</v>
      </c>
      <c r="D14" s="1288">
        <f t="shared" si="0"/>
        <v>0</v>
      </c>
      <c r="E14" s="1288">
        <f t="shared" si="0"/>
        <v>5</v>
      </c>
      <c r="F14" s="1288">
        <f t="shared" si="0"/>
        <v>0</v>
      </c>
      <c r="G14" s="1288">
        <f t="shared" si="0"/>
        <v>5</v>
      </c>
      <c r="H14" s="1288">
        <f t="shared" si="0"/>
        <v>5</v>
      </c>
      <c r="I14" s="1288">
        <f t="shared" si="0"/>
        <v>0</v>
      </c>
      <c r="J14" s="1292">
        <f t="shared" si="0"/>
        <v>5</v>
      </c>
    </row>
    <row r="15" spans="1:10" x14ac:dyDescent="0.3">
      <c r="A15" s="1109" t="s">
        <v>273</v>
      </c>
      <c r="B15" s="1288">
        <f t="shared" si="0"/>
        <v>26</v>
      </c>
      <c r="C15" s="1288">
        <f t="shared" si="0"/>
        <v>0</v>
      </c>
      <c r="D15" s="1288">
        <f t="shared" si="0"/>
        <v>26</v>
      </c>
      <c r="E15" s="1288">
        <f t="shared" si="0"/>
        <v>22</v>
      </c>
      <c r="F15" s="1288">
        <f t="shared" si="0"/>
        <v>0</v>
      </c>
      <c r="G15" s="1288">
        <f t="shared" si="0"/>
        <v>22</v>
      </c>
      <c r="H15" s="1288">
        <f t="shared" si="0"/>
        <v>48</v>
      </c>
      <c r="I15" s="1288">
        <f t="shared" si="0"/>
        <v>0</v>
      </c>
      <c r="J15" s="1292">
        <f t="shared" si="0"/>
        <v>48</v>
      </c>
    </row>
    <row r="16" spans="1:10" ht="21" thickBot="1" x14ac:dyDescent="0.35">
      <c r="A16" s="1118" t="s">
        <v>158</v>
      </c>
      <c r="B16" s="1289">
        <f t="shared" si="0"/>
        <v>21</v>
      </c>
      <c r="C16" s="1289">
        <f t="shared" si="0"/>
        <v>1</v>
      </c>
      <c r="D16" s="1289">
        <f t="shared" si="0"/>
        <v>22</v>
      </c>
      <c r="E16" s="1289">
        <f t="shared" si="0"/>
        <v>19</v>
      </c>
      <c r="F16" s="1289">
        <f t="shared" si="0"/>
        <v>1</v>
      </c>
      <c r="G16" s="1289">
        <f t="shared" si="0"/>
        <v>20</v>
      </c>
      <c r="H16" s="1289">
        <f t="shared" si="0"/>
        <v>40</v>
      </c>
      <c r="I16" s="1289">
        <f t="shared" si="0"/>
        <v>2</v>
      </c>
      <c r="J16" s="1293">
        <f t="shared" si="0"/>
        <v>42</v>
      </c>
    </row>
    <row r="17" spans="1:12" ht="21" thickBot="1" x14ac:dyDescent="0.35">
      <c r="A17" s="2367" t="s">
        <v>159</v>
      </c>
      <c r="B17" s="2476">
        <f t="shared" si="0"/>
        <v>32</v>
      </c>
      <c r="C17" s="2476">
        <f t="shared" si="0"/>
        <v>12</v>
      </c>
      <c r="D17" s="2476">
        <f t="shared" si="0"/>
        <v>44</v>
      </c>
      <c r="E17" s="2476">
        <f t="shared" si="0"/>
        <v>47</v>
      </c>
      <c r="F17" s="2476">
        <f t="shared" si="0"/>
        <v>1</v>
      </c>
      <c r="G17" s="2476">
        <f t="shared" si="0"/>
        <v>48</v>
      </c>
      <c r="H17" s="2476">
        <f t="shared" si="0"/>
        <v>79</v>
      </c>
      <c r="I17" s="2476">
        <f t="shared" si="0"/>
        <v>13</v>
      </c>
      <c r="J17" s="2491">
        <f t="shared" si="0"/>
        <v>92</v>
      </c>
    </row>
    <row r="18" spans="1:12" x14ac:dyDescent="0.3">
      <c r="A18" s="2369" t="s">
        <v>290</v>
      </c>
      <c r="B18" s="2476">
        <f t="shared" si="0"/>
        <v>0</v>
      </c>
      <c r="C18" s="2476">
        <f t="shared" si="0"/>
        <v>0</v>
      </c>
      <c r="D18" s="2476">
        <f t="shared" si="0"/>
        <v>0</v>
      </c>
      <c r="E18" s="2476">
        <f t="shared" si="0"/>
        <v>16</v>
      </c>
      <c r="F18" s="2476">
        <f t="shared" si="0"/>
        <v>0</v>
      </c>
      <c r="G18" s="2476">
        <f t="shared" si="0"/>
        <v>16</v>
      </c>
      <c r="H18" s="2476">
        <f t="shared" si="0"/>
        <v>16</v>
      </c>
      <c r="I18" s="2476">
        <f t="shared" si="0"/>
        <v>0</v>
      </c>
      <c r="J18" s="2491">
        <f t="shared" si="0"/>
        <v>16</v>
      </c>
    </row>
    <row r="19" spans="1:12" ht="60.75" x14ac:dyDescent="0.3">
      <c r="A19" s="1114" t="s">
        <v>320</v>
      </c>
      <c r="B19" s="1288">
        <f t="shared" si="0"/>
        <v>0</v>
      </c>
      <c r="C19" s="1288">
        <f t="shared" si="0"/>
        <v>0</v>
      </c>
      <c r="D19" s="1288">
        <f t="shared" si="0"/>
        <v>0</v>
      </c>
      <c r="E19" s="1288">
        <f t="shared" si="0"/>
        <v>16</v>
      </c>
      <c r="F19" s="1288">
        <f t="shared" si="0"/>
        <v>1</v>
      </c>
      <c r="G19" s="1288">
        <f t="shared" si="0"/>
        <v>17</v>
      </c>
      <c r="H19" s="1288">
        <f t="shared" si="0"/>
        <v>16</v>
      </c>
      <c r="I19" s="1288">
        <f t="shared" si="0"/>
        <v>1</v>
      </c>
      <c r="J19" s="1292">
        <f t="shared" si="0"/>
        <v>17</v>
      </c>
    </row>
    <row r="20" spans="1:12" x14ac:dyDescent="0.3">
      <c r="A20" s="1290" t="s">
        <v>292</v>
      </c>
      <c r="B20" s="1288">
        <f t="shared" si="0"/>
        <v>32</v>
      </c>
      <c r="C20" s="1288">
        <f t="shared" si="0"/>
        <v>12</v>
      </c>
      <c r="D20" s="1288">
        <f t="shared" si="0"/>
        <v>44</v>
      </c>
      <c r="E20" s="1288">
        <f t="shared" si="0"/>
        <v>0</v>
      </c>
      <c r="F20" s="1288">
        <f t="shared" si="0"/>
        <v>0</v>
      </c>
      <c r="G20" s="1288">
        <f t="shared" si="0"/>
        <v>0</v>
      </c>
      <c r="H20" s="1288">
        <f t="shared" si="0"/>
        <v>32</v>
      </c>
      <c r="I20" s="1288">
        <f t="shared" si="0"/>
        <v>12</v>
      </c>
      <c r="J20" s="1292">
        <f t="shared" si="0"/>
        <v>44</v>
      </c>
    </row>
    <row r="21" spans="1:12" ht="21" thickBot="1" x14ac:dyDescent="0.35">
      <c r="A21" s="1128" t="s">
        <v>293</v>
      </c>
      <c r="B21" s="1289">
        <f t="shared" si="0"/>
        <v>0</v>
      </c>
      <c r="C21" s="1289">
        <f t="shared" si="0"/>
        <v>0</v>
      </c>
      <c r="D21" s="1289">
        <f t="shared" si="0"/>
        <v>0</v>
      </c>
      <c r="E21" s="1289">
        <f t="shared" si="0"/>
        <v>15</v>
      </c>
      <c r="F21" s="1289">
        <f t="shared" si="0"/>
        <v>0</v>
      </c>
      <c r="G21" s="1289">
        <f t="shared" si="0"/>
        <v>15</v>
      </c>
      <c r="H21" s="1289">
        <f t="shared" si="0"/>
        <v>15</v>
      </c>
      <c r="I21" s="1289">
        <f t="shared" si="0"/>
        <v>0</v>
      </c>
      <c r="J21" s="1293">
        <f t="shared" si="0"/>
        <v>15</v>
      </c>
    </row>
    <row r="22" spans="1:12" ht="29.25" customHeight="1" x14ac:dyDescent="0.3">
      <c r="A22" s="2388" t="s">
        <v>160</v>
      </c>
      <c r="B22" s="2476">
        <f t="shared" si="0"/>
        <v>12</v>
      </c>
      <c r="C22" s="2476">
        <f t="shared" si="0"/>
        <v>1</v>
      </c>
      <c r="D22" s="2476">
        <f t="shared" si="0"/>
        <v>13</v>
      </c>
      <c r="E22" s="2476">
        <f t="shared" si="0"/>
        <v>15</v>
      </c>
      <c r="F22" s="2476">
        <f t="shared" si="0"/>
        <v>1</v>
      </c>
      <c r="G22" s="2476">
        <f t="shared" si="0"/>
        <v>16</v>
      </c>
      <c r="H22" s="2476">
        <f t="shared" si="0"/>
        <v>27</v>
      </c>
      <c r="I22" s="2476">
        <f t="shared" si="0"/>
        <v>2</v>
      </c>
      <c r="J22" s="2491">
        <f t="shared" si="0"/>
        <v>29</v>
      </c>
    </row>
    <row r="23" spans="1:12" x14ac:dyDescent="0.3">
      <c r="A23" s="1109" t="s">
        <v>161</v>
      </c>
      <c r="B23" s="1288">
        <f t="shared" ref="B23:J38" si="1">B59+B94</f>
        <v>8</v>
      </c>
      <c r="C23" s="1288">
        <f t="shared" si="1"/>
        <v>0</v>
      </c>
      <c r="D23" s="1288">
        <f t="shared" si="1"/>
        <v>8</v>
      </c>
      <c r="E23" s="1288">
        <f t="shared" si="1"/>
        <v>10</v>
      </c>
      <c r="F23" s="1288">
        <f t="shared" si="1"/>
        <v>0</v>
      </c>
      <c r="G23" s="1288">
        <f t="shared" si="1"/>
        <v>10</v>
      </c>
      <c r="H23" s="1288">
        <f t="shared" si="1"/>
        <v>18</v>
      </c>
      <c r="I23" s="1288">
        <f t="shared" si="1"/>
        <v>0</v>
      </c>
      <c r="J23" s="1292">
        <f t="shared" si="1"/>
        <v>18</v>
      </c>
    </row>
    <row r="24" spans="1:12" x14ac:dyDescent="0.3">
      <c r="A24" s="1109" t="s">
        <v>274</v>
      </c>
      <c r="B24" s="1288">
        <f t="shared" si="1"/>
        <v>7</v>
      </c>
      <c r="C24" s="1288">
        <f t="shared" si="1"/>
        <v>0</v>
      </c>
      <c r="D24" s="1288">
        <f t="shared" si="1"/>
        <v>7</v>
      </c>
      <c r="E24" s="1288">
        <f t="shared" si="1"/>
        <v>8</v>
      </c>
      <c r="F24" s="1288">
        <f t="shared" si="1"/>
        <v>0</v>
      </c>
      <c r="G24" s="1288">
        <f t="shared" si="1"/>
        <v>8</v>
      </c>
      <c r="H24" s="1288">
        <f t="shared" si="1"/>
        <v>15</v>
      </c>
      <c r="I24" s="1288">
        <f t="shared" si="1"/>
        <v>0</v>
      </c>
      <c r="J24" s="1292">
        <f t="shared" si="1"/>
        <v>15</v>
      </c>
    </row>
    <row r="25" spans="1:12" ht="29.25" customHeight="1" thickBot="1" x14ac:dyDescent="0.35">
      <c r="A25" s="1118" t="s">
        <v>162</v>
      </c>
      <c r="B25" s="1289">
        <f t="shared" si="1"/>
        <v>36</v>
      </c>
      <c r="C25" s="1289">
        <f t="shared" si="1"/>
        <v>0</v>
      </c>
      <c r="D25" s="1289">
        <f t="shared" si="1"/>
        <v>36</v>
      </c>
      <c r="E25" s="1289">
        <f t="shared" si="1"/>
        <v>35</v>
      </c>
      <c r="F25" s="1289">
        <f t="shared" si="1"/>
        <v>0</v>
      </c>
      <c r="G25" s="1289">
        <f t="shared" si="1"/>
        <v>35</v>
      </c>
      <c r="H25" s="1289">
        <f t="shared" si="1"/>
        <v>71</v>
      </c>
      <c r="I25" s="1289">
        <f t="shared" si="1"/>
        <v>0</v>
      </c>
      <c r="J25" s="1293">
        <f t="shared" si="1"/>
        <v>71</v>
      </c>
    </row>
    <row r="26" spans="1:12" ht="23.25" customHeight="1" thickBot="1" x14ac:dyDescent="0.35">
      <c r="A26" s="2373" t="s">
        <v>163</v>
      </c>
      <c r="B26" s="2476">
        <f t="shared" si="1"/>
        <v>90</v>
      </c>
      <c r="C26" s="2476">
        <f t="shared" si="1"/>
        <v>1</v>
      </c>
      <c r="D26" s="2476">
        <f t="shared" si="1"/>
        <v>91</v>
      </c>
      <c r="E26" s="2476">
        <f t="shared" si="1"/>
        <v>81</v>
      </c>
      <c r="F26" s="2476">
        <f t="shared" si="1"/>
        <v>2</v>
      </c>
      <c r="G26" s="2476">
        <f t="shared" si="1"/>
        <v>83</v>
      </c>
      <c r="H26" s="2476">
        <f t="shared" si="1"/>
        <v>171</v>
      </c>
      <c r="I26" s="2476">
        <f t="shared" si="1"/>
        <v>3</v>
      </c>
      <c r="J26" s="2491">
        <f t="shared" si="1"/>
        <v>174</v>
      </c>
      <c r="K26" s="1236"/>
      <c r="L26" s="1236"/>
    </row>
    <row r="27" spans="1:12" ht="23.25" customHeight="1" x14ac:dyDescent="0.3">
      <c r="A27" s="2369" t="s">
        <v>294</v>
      </c>
      <c r="B27" s="2476">
        <f t="shared" si="1"/>
        <v>10</v>
      </c>
      <c r="C27" s="2476">
        <f t="shared" si="1"/>
        <v>0</v>
      </c>
      <c r="D27" s="2476">
        <f t="shared" si="1"/>
        <v>10</v>
      </c>
      <c r="E27" s="2476">
        <f t="shared" si="1"/>
        <v>8</v>
      </c>
      <c r="F27" s="2476">
        <f t="shared" si="1"/>
        <v>0</v>
      </c>
      <c r="G27" s="2476">
        <f t="shared" si="1"/>
        <v>8</v>
      </c>
      <c r="H27" s="2476">
        <f t="shared" si="1"/>
        <v>18</v>
      </c>
      <c r="I27" s="2476">
        <f t="shared" si="1"/>
        <v>0</v>
      </c>
      <c r="J27" s="2491">
        <f t="shared" si="1"/>
        <v>18</v>
      </c>
      <c r="K27" s="1236"/>
      <c r="L27" s="1236"/>
    </row>
    <row r="28" spans="1:12" x14ac:dyDescent="0.3">
      <c r="A28" s="1114" t="s">
        <v>295</v>
      </c>
      <c r="B28" s="1288">
        <f t="shared" si="1"/>
        <v>50</v>
      </c>
      <c r="C28" s="1288">
        <f t="shared" si="1"/>
        <v>1</v>
      </c>
      <c r="D28" s="1288">
        <f t="shared" si="1"/>
        <v>51</v>
      </c>
      <c r="E28" s="1288">
        <f t="shared" si="1"/>
        <v>38</v>
      </c>
      <c r="F28" s="1288">
        <f t="shared" si="1"/>
        <v>2</v>
      </c>
      <c r="G28" s="1288">
        <f t="shared" si="1"/>
        <v>40</v>
      </c>
      <c r="H28" s="1288">
        <f t="shared" si="1"/>
        <v>88</v>
      </c>
      <c r="I28" s="1288">
        <f t="shared" si="1"/>
        <v>3</v>
      </c>
      <c r="J28" s="1292">
        <f t="shared" si="1"/>
        <v>91</v>
      </c>
      <c r="K28" s="1236"/>
      <c r="L28" s="1236"/>
    </row>
    <row r="29" spans="1:12" x14ac:dyDescent="0.3">
      <c r="A29" s="1114" t="s">
        <v>296</v>
      </c>
      <c r="B29" s="1288">
        <f t="shared" si="1"/>
        <v>5</v>
      </c>
      <c r="C29" s="1288">
        <f t="shared" si="1"/>
        <v>0</v>
      </c>
      <c r="D29" s="1288">
        <f t="shared" si="1"/>
        <v>5</v>
      </c>
      <c r="E29" s="1288">
        <f t="shared" si="1"/>
        <v>5</v>
      </c>
      <c r="F29" s="1288">
        <f t="shared" si="1"/>
        <v>0</v>
      </c>
      <c r="G29" s="1288">
        <f t="shared" si="1"/>
        <v>5</v>
      </c>
      <c r="H29" s="1288">
        <f t="shared" si="1"/>
        <v>10</v>
      </c>
      <c r="I29" s="1288">
        <f t="shared" si="1"/>
        <v>0</v>
      </c>
      <c r="J29" s="1292">
        <f t="shared" si="1"/>
        <v>10</v>
      </c>
    </row>
    <row r="30" spans="1:12" x14ac:dyDescent="0.3">
      <c r="A30" s="1114" t="s">
        <v>297</v>
      </c>
      <c r="B30" s="1288">
        <f t="shared" si="1"/>
        <v>5</v>
      </c>
      <c r="C30" s="1288">
        <f t="shared" si="1"/>
        <v>0</v>
      </c>
      <c r="D30" s="1288">
        <f t="shared" si="1"/>
        <v>5</v>
      </c>
      <c r="E30" s="1288">
        <f t="shared" si="1"/>
        <v>5</v>
      </c>
      <c r="F30" s="1288">
        <f t="shared" si="1"/>
        <v>0</v>
      </c>
      <c r="G30" s="1288">
        <f t="shared" si="1"/>
        <v>5</v>
      </c>
      <c r="H30" s="1288">
        <f t="shared" si="1"/>
        <v>10</v>
      </c>
      <c r="I30" s="1288">
        <f t="shared" si="1"/>
        <v>0</v>
      </c>
      <c r="J30" s="1292">
        <f t="shared" si="1"/>
        <v>10</v>
      </c>
    </row>
    <row r="31" spans="1:12" x14ac:dyDescent="0.3">
      <c r="A31" s="1114" t="s">
        <v>298</v>
      </c>
      <c r="B31" s="1288">
        <f t="shared" si="1"/>
        <v>14</v>
      </c>
      <c r="C31" s="1288">
        <f t="shared" si="1"/>
        <v>0</v>
      </c>
      <c r="D31" s="1288">
        <f t="shared" si="1"/>
        <v>14</v>
      </c>
      <c r="E31" s="1288">
        <f t="shared" si="1"/>
        <v>15</v>
      </c>
      <c r="F31" s="1288">
        <f t="shared" si="1"/>
        <v>0</v>
      </c>
      <c r="G31" s="1288">
        <f t="shared" si="1"/>
        <v>15</v>
      </c>
      <c r="H31" s="1288">
        <f t="shared" si="1"/>
        <v>29</v>
      </c>
      <c r="I31" s="1288">
        <f t="shared" si="1"/>
        <v>0</v>
      </c>
      <c r="J31" s="1292">
        <f t="shared" si="1"/>
        <v>29</v>
      </c>
    </row>
    <row r="32" spans="1:12" x14ac:dyDescent="0.3">
      <c r="A32" s="1114" t="s">
        <v>299</v>
      </c>
      <c r="B32" s="1288">
        <f t="shared" si="1"/>
        <v>1</v>
      </c>
      <c r="C32" s="1288">
        <f t="shared" si="1"/>
        <v>0</v>
      </c>
      <c r="D32" s="1288">
        <f t="shared" si="1"/>
        <v>1</v>
      </c>
      <c r="E32" s="1288">
        <f t="shared" si="1"/>
        <v>5</v>
      </c>
      <c r="F32" s="1288">
        <f t="shared" si="1"/>
        <v>0</v>
      </c>
      <c r="G32" s="1288">
        <f t="shared" si="1"/>
        <v>5</v>
      </c>
      <c r="H32" s="1288">
        <f t="shared" si="1"/>
        <v>6</v>
      </c>
      <c r="I32" s="1288">
        <f t="shared" si="1"/>
        <v>0</v>
      </c>
      <c r="J32" s="1292">
        <f t="shared" si="1"/>
        <v>6</v>
      </c>
    </row>
    <row r="33" spans="1:10" x14ac:dyDescent="0.3">
      <c r="A33" s="1114" t="s">
        <v>300</v>
      </c>
      <c r="B33" s="1288">
        <f t="shared" si="1"/>
        <v>5</v>
      </c>
      <c r="C33" s="1288">
        <f t="shared" si="1"/>
        <v>0</v>
      </c>
      <c r="D33" s="1288">
        <f t="shared" si="1"/>
        <v>5</v>
      </c>
      <c r="E33" s="1288">
        <f t="shared" si="1"/>
        <v>5</v>
      </c>
      <c r="F33" s="1288">
        <f t="shared" si="1"/>
        <v>0</v>
      </c>
      <c r="G33" s="1288">
        <f t="shared" si="1"/>
        <v>5</v>
      </c>
      <c r="H33" s="1288">
        <f t="shared" si="1"/>
        <v>10</v>
      </c>
      <c r="I33" s="1288">
        <f t="shared" si="1"/>
        <v>0</v>
      </c>
      <c r="J33" s="1292">
        <f t="shared" si="1"/>
        <v>10</v>
      </c>
    </row>
    <row r="34" spans="1:10" ht="29.25" customHeight="1" x14ac:dyDescent="0.3">
      <c r="A34" s="1109" t="s">
        <v>164</v>
      </c>
      <c r="B34" s="1288">
        <f t="shared" si="1"/>
        <v>25</v>
      </c>
      <c r="C34" s="1288">
        <f t="shared" si="1"/>
        <v>0</v>
      </c>
      <c r="D34" s="1288">
        <f t="shared" si="1"/>
        <v>25</v>
      </c>
      <c r="E34" s="1288">
        <f t="shared" si="1"/>
        <v>22</v>
      </c>
      <c r="F34" s="1288">
        <f t="shared" si="1"/>
        <v>0</v>
      </c>
      <c r="G34" s="1288">
        <f t="shared" si="1"/>
        <v>22</v>
      </c>
      <c r="H34" s="1288">
        <f t="shared" si="1"/>
        <v>47</v>
      </c>
      <c r="I34" s="1288">
        <f t="shared" si="1"/>
        <v>0</v>
      </c>
      <c r="J34" s="1292">
        <f t="shared" si="1"/>
        <v>47</v>
      </c>
    </row>
    <row r="35" spans="1:10" ht="29.25" customHeight="1" x14ac:dyDescent="0.3">
      <c r="A35" s="1109" t="s">
        <v>275</v>
      </c>
      <c r="B35" s="1288">
        <f t="shared" si="1"/>
        <v>7</v>
      </c>
      <c r="C35" s="1288">
        <f t="shared" si="1"/>
        <v>0</v>
      </c>
      <c r="D35" s="1288">
        <f t="shared" si="1"/>
        <v>7</v>
      </c>
      <c r="E35" s="1288">
        <f t="shared" si="1"/>
        <v>9</v>
      </c>
      <c r="F35" s="1288">
        <f t="shared" si="1"/>
        <v>0</v>
      </c>
      <c r="G35" s="1288">
        <f t="shared" si="1"/>
        <v>9</v>
      </c>
      <c r="H35" s="1288">
        <f t="shared" si="1"/>
        <v>16</v>
      </c>
      <c r="I35" s="1288">
        <f t="shared" si="1"/>
        <v>0</v>
      </c>
      <c r="J35" s="1292">
        <f t="shared" si="1"/>
        <v>16</v>
      </c>
    </row>
    <row r="36" spans="1:10" x14ac:dyDescent="0.3">
      <c r="A36" s="1109" t="s">
        <v>165</v>
      </c>
      <c r="B36" s="1288">
        <f t="shared" si="1"/>
        <v>7</v>
      </c>
      <c r="C36" s="1288">
        <f t="shared" si="1"/>
        <v>0</v>
      </c>
      <c r="D36" s="1288">
        <f t="shared" si="1"/>
        <v>7</v>
      </c>
      <c r="E36" s="1288">
        <f t="shared" si="1"/>
        <v>5</v>
      </c>
      <c r="F36" s="1288">
        <f t="shared" si="1"/>
        <v>0</v>
      </c>
      <c r="G36" s="1288">
        <f t="shared" si="1"/>
        <v>5</v>
      </c>
      <c r="H36" s="1288">
        <f t="shared" si="1"/>
        <v>12</v>
      </c>
      <c r="I36" s="1288">
        <f t="shared" si="1"/>
        <v>0</v>
      </c>
      <c r="J36" s="1292">
        <f t="shared" si="1"/>
        <v>12</v>
      </c>
    </row>
    <row r="37" spans="1:10" ht="40.5" x14ac:dyDescent="0.3">
      <c r="A37" s="1109" t="s">
        <v>166</v>
      </c>
      <c r="B37" s="1288">
        <f t="shared" si="1"/>
        <v>0</v>
      </c>
      <c r="C37" s="1288">
        <f t="shared" si="1"/>
        <v>0</v>
      </c>
      <c r="D37" s="1288">
        <f t="shared" si="1"/>
        <v>0</v>
      </c>
      <c r="E37" s="1288">
        <f t="shared" si="1"/>
        <v>6</v>
      </c>
      <c r="F37" s="1288">
        <f t="shared" si="1"/>
        <v>0</v>
      </c>
      <c r="G37" s="1288">
        <f t="shared" si="1"/>
        <v>6</v>
      </c>
      <c r="H37" s="1288">
        <f t="shared" si="1"/>
        <v>6</v>
      </c>
      <c r="I37" s="1288">
        <f t="shared" si="1"/>
        <v>0</v>
      </c>
      <c r="J37" s="1292">
        <f t="shared" si="1"/>
        <v>6</v>
      </c>
    </row>
    <row r="38" spans="1:10" x14ac:dyDescent="0.3">
      <c r="A38" s="1109" t="s">
        <v>276</v>
      </c>
      <c r="B38" s="1288">
        <f t="shared" si="1"/>
        <v>7</v>
      </c>
      <c r="C38" s="1288">
        <f t="shared" si="1"/>
        <v>0</v>
      </c>
      <c r="D38" s="1288">
        <f t="shared" si="1"/>
        <v>7</v>
      </c>
      <c r="E38" s="1288">
        <f t="shared" si="1"/>
        <v>5</v>
      </c>
      <c r="F38" s="1288">
        <f t="shared" si="1"/>
        <v>0</v>
      </c>
      <c r="G38" s="1288">
        <f t="shared" si="1"/>
        <v>5</v>
      </c>
      <c r="H38" s="1288">
        <f t="shared" si="1"/>
        <v>12</v>
      </c>
      <c r="I38" s="1288">
        <f t="shared" si="1"/>
        <v>0</v>
      </c>
      <c r="J38" s="1292">
        <f t="shared" si="1"/>
        <v>12</v>
      </c>
    </row>
    <row r="39" spans="1:10" ht="29.25" customHeight="1" thickBot="1" x14ac:dyDescent="0.35">
      <c r="A39" s="1118" t="s">
        <v>167</v>
      </c>
      <c r="B39" s="1289">
        <f t="shared" ref="B39:J40" si="2">B75+B110</f>
        <v>9</v>
      </c>
      <c r="C39" s="1289">
        <f t="shared" si="2"/>
        <v>0</v>
      </c>
      <c r="D39" s="1289">
        <f t="shared" si="2"/>
        <v>9</v>
      </c>
      <c r="E39" s="1289">
        <f t="shared" si="2"/>
        <v>10</v>
      </c>
      <c r="F39" s="1289">
        <f t="shared" si="2"/>
        <v>1</v>
      </c>
      <c r="G39" s="1289">
        <f t="shared" si="2"/>
        <v>11</v>
      </c>
      <c r="H39" s="1289">
        <f t="shared" si="2"/>
        <v>19</v>
      </c>
      <c r="I39" s="1289">
        <f t="shared" si="2"/>
        <v>1</v>
      </c>
      <c r="J39" s="1293">
        <f t="shared" si="2"/>
        <v>20</v>
      </c>
    </row>
    <row r="40" spans="1:10" ht="31.5" customHeight="1" thickBot="1" x14ac:dyDescent="0.35">
      <c r="A40" s="1267" t="s">
        <v>12</v>
      </c>
      <c r="B40" s="2476">
        <f t="shared" si="2"/>
        <v>422</v>
      </c>
      <c r="C40" s="2476">
        <f t="shared" si="2"/>
        <v>16</v>
      </c>
      <c r="D40" s="2476">
        <f t="shared" si="2"/>
        <v>438</v>
      </c>
      <c r="E40" s="2476">
        <f t="shared" si="2"/>
        <v>424</v>
      </c>
      <c r="F40" s="2476">
        <f t="shared" si="2"/>
        <v>7</v>
      </c>
      <c r="G40" s="2476">
        <f t="shared" si="2"/>
        <v>431</v>
      </c>
      <c r="H40" s="2476">
        <f t="shared" si="2"/>
        <v>846</v>
      </c>
      <c r="I40" s="2476">
        <f t="shared" si="2"/>
        <v>23</v>
      </c>
      <c r="J40" s="2491">
        <f t="shared" si="2"/>
        <v>869</v>
      </c>
    </row>
    <row r="41" spans="1:10" ht="27" customHeight="1" thickBot="1" x14ac:dyDescent="0.35">
      <c r="A41" s="2445" t="s">
        <v>23</v>
      </c>
      <c r="B41" s="2426"/>
      <c r="C41" s="1238"/>
      <c r="D41" s="1239"/>
      <c r="E41" s="2426"/>
      <c r="F41" s="1238"/>
      <c r="G41" s="1239"/>
      <c r="H41" s="2423"/>
      <c r="I41" s="2424"/>
      <c r="J41" s="2425"/>
    </row>
    <row r="42" spans="1:10" ht="31.5" customHeight="1" thickBot="1" x14ac:dyDescent="0.35">
      <c r="A42" s="2446" t="s">
        <v>11</v>
      </c>
      <c r="B42" s="2447"/>
      <c r="C42" s="2448"/>
      <c r="D42" s="2449"/>
      <c r="E42" s="2447"/>
      <c r="F42" s="2448"/>
      <c r="G42" s="2449"/>
      <c r="H42" s="1268"/>
      <c r="I42" s="2477"/>
      <c r="J42" s="1269"/>
    </row>
    <row r="43" spans="1:10" ht="24.95" customHeight="1" x14ac:dyDescent="0.3">
      <c r="A43" s="2388" t="s">
        <v>267</v>
      </c>
      <c r="B43" s="2450">
        <v>20</v>
      </c>
      <c r="C43" s="2450">
        <v>0</v>
      </c>
      <c r="D43" s="2450">
        <v>20</v>
      </c>
      <c r="E43" s="2450">
        <v>19</v>
      </c>
      <c r="F43" s="2450">
        <v>0</v>
      </c>
      <c r="G43" s="2450">
        <v>19</v>
      </c>
      <c r="H43" s="2478">
        <f>B43+E43</f>
        <v>39</v>
      </c>
      <c r="I43" s="2479">
        <f>C43+F43</f>
        <v>0</v>
      </c>
      <c r="J43" s="2480">
        <f>H43+I43</f>
        <v>39</v>
      </c>
    </row>
    <row r="44" spans="1:10" ht="24.95" customHeight="1" x14ac:dyDescent="0.3">
      <c r="A44" s="1109" t="s">
        <v>268</v>
      </c>
      <c r="B44" s="1241">
        <v>20</v>
      </c>
      <c r="C44" s="1241">
        <v>0</v>
      </c>
      <c r="D44" s="1241">
        <v>20</v>
      </c>
      <c r="E44" s="1241">
        <v>13</v>
      </c>
      <c r="F44" s="1241">
        <v>0</v>
      </c>
      <c r="G44" s="1241">
        <v>13</v>
      </c>
      <c r="H44" s="1270">
        <f t="shared" ref="H44:I52" si="3">B44+E44</f>
        <v>33</v>
      </c>
      <c r="I44" s="1271">
        <f t="shared" si="3"/>
        <v>0</v>
      </c>
      <c r="J44" s="1272">
        <f t="shared" ref="J44:J52" si="4">H44+I44</f>
        <v>33</v>
      </c>
    </row>
    <row r="45" spans="1:10" ht="24.95" customHeight="1" x14ac:dyDescent="0.3">
      <c r="A45" s="1109" t="s">
        <v>269</v>
      </c>
      <c r="B45" s="1241">
        <v>17</v>
      </c>
      <c r="C45" s="1241">
        <v>0</v>
      </c>
      <c r="D45" s="1241">
        <v>17</v>
      </c>
      <c r="E45" s="1241">
        <v>10</v>
      </c>
      <c r="F45" s="1241">
        <v>0</v>
      </c>
      <c r="G45" s="1241">
        <v>10</v>
      </c>
      <c r="H45" s="1270">
        <f t="shared" si="3"/>
        <v>27</v>
      </c>
      <c r="I45" s="1271">
        <f t="shared" si="3"/>
        <v>0</v>
      </c>
      <c r="J45" s="1272">
        <f t="shared" si="4"/>
        <v>27</v>
      </c>
    </row>
    <row r="46" spans="1:10" ht="24.95" customHeight="1" x14ac:dyDescent="0.3">
      <c r="A46" s="1109" t="s">
        <v>270</v>
      </c>
      <c r="B46" s="1241">
        <v>12</v>
      </c>
      <c r="C46" s="1241">
        <v>0</v>
      </c>
      <c r="D46" s="1241">
        <v>12</v>
      </c>
      <c r="E46" s="1241">
        <v>14</v>
      </c>
      <c r="F46" s="1241">
        <v>0</v>
      </c>
      <c r="G46" s="1241">
        <v>14</v>
      </c>
      <c r="H46" s="1270">
        <f t="shared" si="3"/>
        <v>26</v>
      </c>
      <c r="I46" s="1271">
        <f t="shared" si="3"/>
        <v>0</v>
      </c>
      <c r="J46" s="1272">
        <f t="shared" si="4"/>
        <v>26</v>
      </c>
    </row>
    <row r="47" spans="1:10" ht="24.95" customHeight="1" x14ac:dyDescent="0.3">
      <c r="A47" s="1109" t="s">
        <v>156</v>
      </c>
      <c r="B47" s="1241">
        <v>15</v>
      </c>
      <c r="C47" s="1241">
        <v>0</v>
      </c>
      <c r="D47" s="1241">
        <v>15</v>
      </c>
      <c r="E47" s="1241">
        <v>28</v>
      </c>
      <c r="F47" s="1241">
        <v>0</v>
      </c>
      <c r="G47" s="1241">
        <v>28</v>
      </c>
      <c r="H47" s="1270">
        <f t="shared" si="3"/>
        <v>43</v>
      </c>
      <c r="I47" s="1271">
        <f t="shared" si="3"/>
        <v>0</v>
      </c>
      <c r="J47" s="1272">
        <f t="shared" si="4"/>
        <v>43</v>
      </c>
    </row>
    <row r="48" spans="1:10" ht="24.95" customHeight="1" x14ac:dyDescent="0.3">
      <c r="A48" s="1109" t="s">
        <v>271</v>
      </c>
      <c r="B48" s="1241">
        <v>14</v>
      </c>
      <c r="C48" s="1241">
        <v>1</v>
      </c>
      <c r="D48" s="1241">
        <v>15</v>
      </c>
      <c r="E48" s="1241">
        <v>11</v>
      </c>
      <c r="F48" s="1241">
        <v>0</v>
      </c>
      <c r="G48" s="1241">
        <v>11</v>
      </c>
      <c r="H48" s="1270">
        <f t="shared" si="3"/>
        <v>25</v>
      </c>
      <c r="I48" s="1271">
        <f t="shared" si="3"/>
        <v>1</v>
      </c>
      <c r="J48" s="1272">
        <f t="shared" si="4"/>
        <v>26</v>
      </c>
    </row>
    <row r="49" spans="1:10" ht="24.75" customHeight="1" x14ac:dyDescent="0.3">
      <c r="A49" s="1109" t="s">
        <v>157</v>
      </c>
      <c r="B49" s="1241">
        <v>32</v>
      </c>
      <c r="C49" s="1241">
        <v>0</v>
      </c>
      <c r="D49" s="1241">
        <v>32</v>
      </c>
      <c r="E49" s="1241">
        <v>29</v>
      </c>
      <c r="F49" s="1241">
        <v>0</v>
      </c>
      <c r="G49" s="1241">
        <v>29</v>
      </c>
      <c r="H49" s="1270">
        <f t="shared" si="3"/>
        <v>61</v>
      </c>
      <c r="I49" s="1271">
        <f t="shared" si="3"/>
        <v>0</v>
      </c>
      <c r="J49" s="1272">
        <f t="shared" si="4"/>
        <v>61</v>
      </c>
    </row>
    <row r="50" spans="1:10" ht="36" customHeight="1" x14ac:dyDescent="0.3">
      <c r="A50" s="1109" t="s">
        <v>272</v>
      </c>
      <c r="B50" s="1241">
        <v>0</v>
      </c>
      <c r="C50" s="1241">
        <v>0</v>
      </c>
      <c r="D50" s="1241">
        <v>0</v>
      </c>
      <c r="E50" s="1241">
        <v>5</v>
      </c>
      <c r="F50" s="1241">
        <v>0</v>
      </c>
      <c r="G50" s="1241">
        <v>5</v>
      </c>
      <c r="H50" s="1270">
        <f t="shared" si="3"/>
        <v>5</v>
      </c>
      <c r="I50" s="1271">
        <f t="shared" si="3"/>
        <v>0</v>
      </c>
      <c r="J50" s="1272">
        <f t="shared" si="4"/>
        <v>5</v>
      </c>
    </row>
    <row r="51" spans="1:10" ht="24.95" customHeight="1" x14ac:dyDescent="0.3">
      <c r="A51" s="1109" t="s">
        <v>273</v>
      </c>
      <c r="B51" s="1241">
        <v>26</v>
      </c>
      <c r="C51" s="1241">
        <v>0</v>
      </c>
      <c r="D51" s="1241">
        <v>26</v>
      </c>
      <c r="E51" s="1241">
        <v>20</v>
      </c>
      <c r="F51" s="1241">
        <v>0</v>
      </c>
      <c r="G51" s="1241">
        <v>20</v>
      </c>
      <c r="H51" s="1270">
        <f t="shared" si="3"/>
        <v>46</v>
      </c>
      <c r="I51" s="1271">
        <f t="shared" si="3"/>
        <v>0</v>
      </c>
      <c r="J51" s="1272">
        <f t="shared" si="4"/>
        <v>46</v>
      </c>
    </row>
    <row r="52" spans="1:10" ht="24.95" customHeight="1" thickBot="1" x14ac:dyDescent="0.35">
      <c r="A52" s="1118" t="s">
        <v>158</v>
      </c>
      <c r="B52" s="1247">
        <v>20</v>
      </c>
      <c r="C52" s="1247">
        <v>1</v>
      </c>
      <c r="D52" s="1247">
        <v>21</v>
      </c>
      <c r="E52" s="1247">
        <v>18</v>
      </c>
      <c r="F52" s="1247">
        <v>1</v>
      </c>
      <c r="G52" s="1247">
        <v>19</v>
      </c>
      <c r="H52" s="1273">
        <f t="shared" si="3"/>
        <v>38</v>
      </c>
      <c r="I52" s="1274">
        <f t="shared" si="3"/>
        <v>2</v>
      </c>
      <c r="J52" s="1275">
        <f t="shared" si="4"/>
        <v>40</v>
      </c>
    </row>
    <row r="53" spans="1:10" ht="24.95" customHeight="1" thickBot="1" x14ac:dyDescent="0.35">
      <c r="A53" s="2365" t="s">
        <v>159</v>
      </c>
      <c r="B53" s="2481">
        <f t="shared" ref="B53:J53" si="5">SUM(B54:B57)</f>
        <v>30</v>
      </c>
      <c r="C53" s="2481">
        <f t="shared" si="5"/>
        <v>11</v>
      </c>
      <c r="D53" s="2481">
        <f t="shared" si="5"/>
        <v>41</v>
      </c>
      <c r="E53" s="2481">
        <f t="shared" si="5"/>
        <v>46</v>
      </c>
      <c r="F53" s="2481">
        <f t="shared" si="5"/>
        <v>1</v>
      </c>
      <c r="G53" s="2481">
        <f t="shared" si="5"/>
        <v>47</v>
      </c>
      <c r="H53" s="2481">
        <f t="shared" si="5"/>
        <v>76</v>
      </c>
      <c r="I53" s="2481">
        <f t="shared" si="5"/>
        <v>12</v>
      </c>
      <c r="J53" s="2497">
        <f t="shared" si="5"/>
        <v>88</v>
      </c>
    </row>
    <row r="54" spans="1:10" ht="24.95" customHeight="1" x14ac:dyDescent="0.3">
      <c r="A54" s="2369" t="s">
        <v>290</v>
      </c>
      <c r="B54" s="2332">
        <v>0</v>
      </c>
      <c r="C54" s="2333">
        <v>0</v>
      </c>
      <c r="D54" s="2334">
        <v>0</v>
      </c>
      <c r="E54" s="2335">
        <v>16</v>
      </c>
      <c r="F54" s="2333">
        <v>0</v>
      </c>
      <c r="G54" s="2336">
        <v>16</v>
      </c>
      <c r="H54" s="2478">
        <f t="shared" ref="H54:I61" si="6">B54+E54</f>
        <v>16</v>
      </c>
      <c r="I54" s="2479">
        <f t="shared" si="6"/>
        <v>0</v>
      </c>
      <c r="J54" s="2480">
        <f t="shared" ref="J54:J61" si="7">H54+I54</f>
        <v>16</v>
      </c>
    </row>
    <row r="55" spans="1:10" ht="70.5" customHeight="1" x14ac:dyDescent="0.3">
      <c r="A55" s="1114" t="s">
        <v>320</v>
      </c>
      <c r="B55" s="1132">
        <v>0</v>
      </c>
      <c r="C55" s="1133">
        <v>0</v>
      </c>
      <c r="D55" s="1134">
        <v>0</v>
      </c>
      <c r="E55" s="1135">
        <v>16</v>
      </c>
      <c r="F55" s="1133">
        <v>1</v>
      </c>
      <c r="G55" s="1136">
        <v>17</v>
      </c>
      <c r="H55" s="1270">
        <f t="shared" si="6"/>
        <v>16</v>
      </c>
      <c r="I55" s="1271">
        <f t="shared" si="6"/>
        <v>1</v>
      </c>
      <c r="J55" s="1272">
        <f t="shared" si="7"/>
        <v>17</v>
      </c>
    </row>
    <row r="56" spans="1:10" ht="29.25" customHeight="1" x14ac:dyDescent="0.3">
      <c r="A56" s="2444" t="s">
        <v>292</v>
      </c>
      <c r="B56" s="2451">
        <v>30</v>
      </c>
      <c r="C56" s="2452">
        <v>11</v>
      </c>
      <c r="D56" s="2453">
        <v>41</v>
      </c>
      <c r="E56" s="2454">
        <v>0</v>
      </c>
      <c r="F56" s="2452">
        <v>0</v>
      </c>
      <c r="G56" s="2455">
        <v>0</v>
      </c>
      <c r="H56" s="1270">
        <f t="shared" si="6"/>
        <v>30</v>
      </c>
      <c r="I56" s="1271">
        <f t="shared" si="6"/>
        <v>11</v>
      </c>
      <c r="J56" s="1272">
        <f t="shared" si="7"/>
        <v>41</v>
      </c>
    </row>
    <row r="57" spans="1:10" ht="24.95" customHeight="1" thickBot="1" x14ac:dyDescent="0.35">
      <c r="A57" s="1128" t="s">
        <v>293</v>
      </c>
      <c r="B57" s="1138">
        <v>0</v>
      </c>
      <c r="C57" s="1139">
        <v>0</v>
      </c>
      <c r="D57" s="1140">
        <v>0</v>
      </c>
      <c r="E57" s="1141">
        <v>14</v>
      </c>
      <c r="F57" s="1139">
        <v>0</v>
      </c>
      <c r="G57" s="1142">
        <v>14</v>
      </c>
      <c r="H57" s="1273">
        <f t="shared" si="6"/>
        <v>14</v>
      </c>
      <c r="I57" s="1274">
        <f t="shared" si="6"/>
        <v>0</v>
      </c>
      <c r="J57" s="1275">
        <f t="shared" si="7"/>
        <v>14</v>
      </c>
    </row>
    <row r="58" spans="1:10" ht="24.95" customHeight="1" x14ac:dyDescent="0.3">
      <c r="A58" s="2388" t="s">
        <v>160</v>
      </c>
      <c r="B58" s="2450">
        <v>12</v>
      </c>
      <c r="C58" s="2450">
        <v>1</v>
      </c>
      <c r="D58" s="2450">
        <v>13</v>
      </c>
      <c r="E58" s="2450">
        <v>15</v>
      </c>
      <c r="F58" s="2450">
        <v>0</v>
      </c>
      <c r="G58" s="2450">
        <v>15</v>
      </c>
      <c r="H58" s="2478">
        <f t="shared" si="6"/>
        <v>27</v>
      </c>
      <c r="I58" s="2479">
        <f t="shared" si="6"/>
        <v>1</v>
      </c>
      <c r="J58" s="2480">
        <f t="shared" si="7"/>
        <v>28</v>
      </c>
    </row>
    <row r="59" spans="1:10" ht="24.95" customHeight="1" x14ac:dyDescent="0.3">
      <c r="A59" s="1109" t="s">
        <v>161</v>
      </c>
      <c r="B59" s="1241">
        <v>8</v>
      </c>
      <c r="C59" s="1241">
        <v>0</v>
      </c>
      <c r="D59" s="1241">
        <v>8</v>
      </c>
      <c r="E59" s="1241">
        <v>10</v>
      </c>
      <c r="F59" s="1241">
        <v>0</v>
      </c>
      <c r="G59" s="1241">
        <v>10</v>
      </c>
      <c r="H59" s="1270">
        <f t="shared" si="6"/>
        <v>18</v>
      </c>
      <c r="I59" s="1271">
        <f t="shared" si="6"/>
        <v>0</v>
      </c>
      <c r="J59" s="1272">
        <f t="shared" si="7"/>
        <v>18</v>
      </c>
    </row>
    <row r="60" spans="1:10" ht="24.95" customHeight="1" x14ac:dyDescent="0.3">
      <c r="A60" s="1109" t="s">
        <v>274</v>
      </c>
      <c r="B60" s="1241">
        <v>7</v>
      </c>
      <c r="C60" s="1241">
        <v>0</v>
      </c>
      <c r="D60" s="1241">
        <v>7</v>
      </c>
      <c r="E60" s="1241">
        <v>8</v>
      </c>
      <c r="F60" s="1241">
        <v>0</v>
      </c>
      <c r="G60" s="1241">
        <v>8</v>
      </c>
      <c r="H60" s="1270">
        <f t="shared" si="6"/>
        <v>15</v>
      </c>
      <c r="I60" s="1271">
        <f t="shared" si="6"/>
        <v>0</v>
      </c>
      <c r="J60" s="1272">
        <f t="shared" si="7"/>
        <v>15</v>
      </c>
    </row>
    <row r="61" spans="1:10" ht="24.95" customHeight="1" thickBot="1" x14ac:dyDescent="0.35">
      <c r="A61" s="1118" t="s">
        <v>162</v>
      </c>
      <c r="B61" s="1247">
        <v>36</v>
      </c>
      <c r="C61" s="1247">
        <v>0</v>
      </c>
      <c r="D61" s="1247">
        <v>36</v>
      </c>
      <c r="E61" s="1247">
        <v>35</v>
      </c>
      <c r="F61" s="1247">
        <v>0</v>
      </c>
      <c r="G61" s="1247">
        <v>35</v>
      </c>
      <c r="H61" s="1273">
        <f t="shared" si="6"/>
        <v>71</v>
      </c>
      <c r="I61" s="1274">
        <f t="shared" si="6"/>
        <v>0</v>
      </c>
      <c r="J61" s="1275">
        <f t="shared" si="7"/>
        <v>71</v>
      </c>
    </row>
    <row r="62" spans="1:10" ht="24.95" customHeight="1" thickBot="1" x14ac:dyDescent="0.35">
      <c r="A62" s="2373" t="s">
        <v>163</v>
      </c>
      <c r="B62" s="2482">
        <f>SUM(B63:B69)</f>
        <v>88</v>
      </c>
      <c r="C62" s="2482">
        <f t="shared" ref="C62:J62" si="8">SUM(C63:C69)</f>
        <v>1</v>
      </c>
      <c r="D62" s="2482">
        <f t="shared" si="8"/>
        <v>89</v>
      </c>
      <c r="E62" s="2482">
        <f t="shared" si="8"/>
        <v>76</v>
      </c>
      <c r="F62" s="2482">
        <f t="shared" si="8"/>
        <v>1</v>
      </c>
      <c r="G62" s="2482">
        <f t="shared" si="8"/>
        <v>77</v>
      </c>
      <c r="H62" s="2482">
        <f t="shared" si="8"/>
        <v>164</v>
      </c>
      <c r="I62" s="2482">
        <f t="shared" si="8"/>
        <v>2</v>
      </c>
      <c r="J62" s="2498">
        <f t="shared" si="8"/>
        <v>166</v>
      </c>
    </row>
    <row r="63" spans="1:10" ht="21" customHeight="1" x14ac:dyDescent="0.3">
      <c r="A63" s="2369" t="s">
        <v>294</v>
      </c>
      <c r="B63" s="2450">
        <v>10</v>
      </c>
      <c r="C63" s="2457">
        <v>0</v>
      </c>
      <c r="D63" s="2458">
        <v>10</v>
      </c>
      <c r="E63" s="2459">
        <v>8</v>
      </c>
      <c r="F63" s="2457">
        <v>0</v>
      </c>
      <c r="G63" s="2460">
        <v>8</v>
      </c>
      <c r="H63" s="2478">
        <f t="shared" ref="H63:I75" si="9">B63+E63</f>
        <v>18</v>
      </c>
      <c r="I63" s="2479">
        <f t="shared" si="9"/>
        <v>0</v>
      </c>
      <c r="J63" s="2480">
        <f t="shared" ref="J63:J75" si="10">H63+I63</f>
        <v>18</v>
      </c>
    </row>
    <row r="64" spans="1:10" ht="21" customHeight="1" x14ac:dyDescent="0.3">
      <c r="A64" s="1114" t="s">
        <v>295</v>
      </c>
      <c r="B64" s="1241">
        <v>48</v>
      </c>
      <c r="C64" s="1242">
        <v>1</v>
      </c>
      <c r="D64" s="1243">
        <v>49</v>
      </c>
      <c r="E64" s="1244">
        <v>33</v>
      </c>
      <c r="F64" s="1242">
        <v>1</v>
      </c>
      <c r="G64" s="1245">
        <v>34</v>
      </c>
      <c r="H64" s="1270">
        <f t="shared" si="9"/>
        <v>81</v>
      </c>
      <c r="I64" s="1271">
        <f t="shared" si="9"/>
        <v>2</v>
      </c>
      <c r="J64" s="1272">
        <f t="shared" si="10"/>
        <v>83</v>
      </c>
    </row>
    <row r="65" spans="1:10" ht="21" customHeight="1" x14ac:dyDescent="0.3">
      <c r="A65" s="1114" t="s">
        <v>296</v>
      </c>
      <c r="B65" s="1241">
        <v>5</v>
      </c>
      <c r="C65" s="1242">
        <v>0</v>
      </c>
      <c r="D65" s="1243">
        <v>5</v>
      </c>
      <c r="E65" s="1244">
        <v>5</v>
      </c>
      <c r="F65" s="1242">
        <v>0</v>
      </c>
      <c r="G65" s="1245">
        <v>5</v>
      </c>
      <c r="H65" s="1270">
        <f t="shared" si="9"/>
        <v>10</v>
      </c>
      <c r="I65" s="1271">
        <f t="shared" si="9"/>
        <v>0</v>
      </c>
      <c r="J65" s="1272">
        <f t="shared" si="10"/>
        <v>10</v>
      </c>
    </row>
    <row r="66" spans="1:10" ht="21" customHeight="1" x14ac:dyDescent="0.3">
      <c r="A66" s="1114" t="s">
        <v>297</v>
      </c>
      <c r="B66" s="1241">
        <v>5</v>
      </c>
      <c r="C66" s="1242">
        <v>0</v>
      </c>
      <c r="D66" s="1243">
        <v>5</v>
      </c>
      <c r="E66" s="1244">
        <v>5</v>
      </c>
      <c r="F66" s="1242">
        <v>0</v>
      </c>
      <c r="G66" s="1245">
        <v>5</v>
      </c>
      <c r="H66" s="1270">
        <f t="shared" si="9"/>
        <v>10</v>
      </c>
      <c r="I66" s="1271">
        <f t="shared" si="9"/>
        <v>0</v>
      </c>
      <c r="J66" s="1272">
        <f t="shared" si="10"/>
        <v>10</v>
      </c>
    </row>
    <row r="67" spans="1:10" ht="21" customHeight="1" x14ac:dyDescent="0.3">
      <c r="A67" s="1114" t="s">
        <v>298</v>
      </c>
      <c r="B67" s="1241">
        <v>14</v>
      </c>
      <c r="C67" s="1242">
        <v>0</v>
      </c>
      <c r="D67" s="1243">
        <v>14</v>
      </c>
      <c r="E67" s="1244">
        <v>15</v>
      </c>
      <c r="F67" s="1242">
        <v>0</v>
      </c>
      <c r="G67" s="1245">
        <v>15</v>
      </c>
      <c r="H67" s="1270">
        <f t="shared" si="9"/>
        <v>29</v>
      </c>
      <c r="I67" s="1271">
        <f t="shared" si="9"/>
        <v>0</v>
      </c>
      <c r="J67" s="1272">
        <f t="shared" si="10"/>
        <v>29</v>
      </c>
    </row>
    <row r="68" spans="1:10" ht="21" customHeight="1" x14ac:dyDescent="0.3">
      <c r="A68" s="1114" t="s">
        <v>299</v>
      </c>
      <c r="B68" s="1241">
        <v>1</v>
      </c>
      <c r="C68" s="1242">
        <v>0</v>
      </c>
      <c r="D68" s="1243">
        <v>1</v>
      </c>
      <c r="E68" s="1244">
        <v>5</v>
      </c>
      <c r="F68" s="1242">
        <v>0</v>
      </c>
      <c r="G68" s="1245">
        <v>5</v>
      </c>
      <c r="H68" s="1270">
        <f t="shared" si="9"/>
        <v>6</v>
      </c>
      <c r="I68" s="1271">
        <f t="shared" si="9"/>
        <v>0</v>
      </c>
      <c r="J68" s="1272">
        <f t="shared" si="10"/>
        <v>6</v>
      </c>
    </row>
    <row r="69" spans="1:10" ht="21" customHeight="1" thickBot="1" x14ac:dyDescent="0.35">
      <c r="A69" s="1114" t="s">
        <v>300</v>
      </c>
      <c r="B69" s="1241">
        <v>5</v>
      </c>
      <c r="C69" s="1242">
        <v>0</v>
      </c>
      <c r="D69" s="1243">
        <v>5</v>
      </c>
      <c r="E69" s="1244">
        <v>5</v>
      </c>
      <c r="F69" s="1242">
        <v>0</v>
      </c>
      <c r="G69" s="1245">
        <v>5</v>
      </c>
      <c r="H69" s="1270">
        <f t="shared" si="9"/>
        <v>10</v>
      </c>
      <c r="I69" s="1271">
        <f t="shared" si="9"/>
        <v>0</v>
      </c>
      <c r="J69" s="1272">
        <f t="shared" si="10"/>
        <v>10</v>
      </c>
    </row>
    <row r="70" spans="1:10" ht="24.95" customHeight="1" x14ac:dyDescent="0.3">
      <c r="A70" s="2365" t="s">
        <v>164</v>
      </c>
      <c r="B70" s="2450">
        <v>24</v>
      </c>
      <c r="C70" s="2457">
        <v>0</v>
      </c>
      <c r="D70" s="2458">
        <v>24</v>
      </c>
      <c r="E70" s="2459">
        <v>20</v>
      </c>
      <c r="F70" s="2450">
        <v>0</v>
      </c>
      <c r="G70" s="2461">
        <v>20</v>
      </c>
      <c r="H70" s="2478">
        <f t="shared" si="9"/>
        <v>44</v>
      </c>
      <c r="I70" s="2479">
        <f t="shared" si="9"/>
        <v>0</v>
      </c>
      <c r="J70" s="2480">
        <f t="shared" si="10"/>
        <v>44</v>
      </c>
    </row>
    <row r="71" spans="1:10" ht="24.95" customHeight="1" x14ac:dyDescent="0.3">
      <c r="A71" s="2366" t="s">
        <v>275</v>
      </c>
      <c r="B71" s="1241">
        <v>6</v>
      </c>
      <c r="C71" s="1242">
        <v>0</v>
      </c>
      <c r="D71" s="1243">
        <v>6</v>
      </c>
      <c r="E71" s="1244">
        <v>9</v>
      </c>
      <c r="F71" s="1241">
        <v>0</v>
      </c>
      <c r="G71" s="1246">
        <v>9</v>
      </c>
      <c r="H71" s="1270">
        <f t="shared" si="9"/>
        <v>15</v>
      </c>
      <c r="I71" s="1271">
        <f t="shared" si="9"/>
        <v>0</v>
      </c>
      <c r="J71" s="1272">
        <f t="shared" si="10"/>
        <v>15</v>
      </c>
    </row>
    <row r="72" spans="1:10" ht="24.95" customHeight="1" x14ac:dyDescent="0.3">
      <c r="A72" s="2366" t="s">
        <v>165</v>
      </c>
      <c r="B72" s="1241">
        <v>7</v>
      </c>
      <c r="C72" s="1242">
        <v>0</v>
      </c>
      <c r="D72" s="1243">
        <v>7</v>
      </c>
      <c r="E72" s="1244">
        <v>5</v>
      </c>
      <c r="F72" s="1241">
        <v>0</v>
      </c>
      <c r="G72" s="1246">
        <v>5</v>
      </c>
      <c r="H72" s="1270">
        <f t="shared" si="9"/>
        <v>12</v>
      </c>
      <c r="I72" s="1271">
        <f t="shared" si="9"/>
        <v>0</v>
      </c>
      <c r="J72" s="1272">
        <f t="shared" si="10"/>
        <v>12</v>
      </c>
    </row>
    <row r="73" spans="1:10" ht="45.75" customHeight="1" x14ac:dyDescent="0.3">
      <c r="A73" s="2366" t="s">
        <v>166</v>
      </c>
      <c r="B73" s="1241">
        <v>0</v>
      </c>
      <c r="C73" s="1242">
        <v>0</v>
      </c>
      <c r="D73" s="1243">
        <v>0</v>
      </c>
      <c r="E73" s="1244">
        <v>5</v>
      </c>
      <c r="F73" s="1241">
        <v>0</v>
      </c>
      <c r="G73" s="1246">
        <v>5</v>
      </c>
      <c r="H73" s="1270">
        <f t="shared" si="9"/>
        <v>5</v>
      </c>
      <c r="I73" s="1271">
        <f t="shared" si="9"/>
        <v>0</v>
      </c>
      <c r="J73" s="1272">
        <f t="shared" si="10"/>
        <v>5</v>
      </c>
    </row>
    <row r="74" spans="1:10" ht="24.95" customHeight="1" x14ac:dyDescent="0.3">
      <c r="A74" s="2366" t="s">
        <v>276</v>
      </c>
      <c r="B74" s="1241">
        <v>6</v>
      </c>
      <c r="C74" s="1242">
        <v>0</v>
      </c>
      <c r="D74" s="1243">
        <v>6</v>
      </c>
      <c r="E74" s="1244">
        <v>5</v>
      </c>
      <c r="F74" s="1241">
        <v>0</v>
      </c>
      <c r="G74" s="1246">
        <v>5</v>
      </c>
      <c r="H74" s="1270">
        <f t="shared" si="9"/>
        <v>11</v>
      </c>
      <c r="I74" s="1271">
        <f t="shared" si="9"/>
        <v>0</v>
      </c>
      <c r="J74" s="1272">
        <f t="shared" si="10"/>
        <v>11</v>
      </c>
    </row>
    <row r="75" spans="1:10" ht="29.25" customHeight="1" thickBot="1" x14ac:dyDescent="0.35">
      <c r="A75" s="1118" t="s">
        <v>167</v>
      </c>
      <c r="B75" s="1247">
        <v>9</v>
      </c>
      <c r="C75" s="1248">
        <v>0</v>
      </c>
      <c r="D75" s="1249">
        <v>9</v>
      </c>
      <c r="E75" s="1250">
        <v>10</v>
      </c>
      <c r="F75" s="1247">
        <v>1</v>
      </c>
      <c r="G75" s="1251">
        <v>11</v>
      </c>
      <c r="H75" s="1273">
        <f t="shared" si="9"/>
        <v>19</v>
      </c>
      <c r="I75" s="1274">
        <f t="shared" si="9"/>
        <v>1</v>
      </c>
      <c r="J75" s="1275">
        <f t="shared" si="10"/>
        <v>20</v>
      </c>
    </row>
    <row r="76" spans="1:10" ht="24.95" customHeight="1" thickBot="1" x14ac:dyDescent="0.35">
      <c r="A76" s="2483" t="s">
        <v>8</v>
      </c>
      <c r="B76" s="1276">
        <f t="shared" ref="B76:J76" si="11">B43+B44+B45+B46+B47+B48+B49+B50+B51+B52+B53+B58+B59+B60+B61+B62+B70+B71+B72+B73+B74+B75</f>
        <v>409</v>
      </c>
      <c r="C76" s="1276">
        <f t="shared" si="11"/>
        <v>15</v>
      </c>
      <c r="D76" s="1276">
        <f t="shared" si="11"/>
        <v>424</v>
      </c>
      <c r="E76" s="1276">
        <f t="shared" si="11"/>
        <v>411</v>
      </c>
      <c r="F76" s="1276">
        <f t="shared" si="11"/>
        <v>4</v>
      </c>
      <c r="G76" s="1276">
        <f t="shared" si="11"/>
        <v>415</v>
      </c>
      <c r="H76" s="1276">
        <f t="shared" si="11"/>
        <v>820</v>
      </c>
      <c r="I76" s="1276">
        <f t="shared" si="11"/>
        <v>19</v>
      </c>
      <c r="J76" s="2499">
        <f t="shared" si="11"/>
        <v>839</v>
      </c>
    </row>
    <row r="77" spans="1:10" ht="24.95" customHeight="1" thickBot="1" x14ac:dyDescent="0.35">
      <c r="A77" s="2462" t="s">
        <v>25</v>
      </c>
      <c r="B77" s="2463"/>
      <c r="C77" s="1252"/>
      <c r="D77" s="1253"/>
      <c r="E77" s="2463"/>
      <c r="F77" s="1252"/>
      <c r="G77" s="2464"/>
      <c r="H77" s="2484"/>
      <c r="I77" s="2485"/>
      <c r="J77" s="2486"/>
    </row>
    <row r="78" spans="1:10" ht="24.95" customHeight="1" x14ac:dyDescent="0.3">
      <c r="A78" s="2388" t="s">
        <v>267</v>
      </c>
      <c r="B78" s="2450">
        <v>0</v>
      </c>
      <c r="C78" s="2457">
        <v>0</v>
      </c>
      <c r="D78" s="2458">
        <v>0</v>
      </c>
      <c r="E78" s="2459">
        <v>0</v>
      </c>
      <c r="F78" s="2457">
        <v>0</v>
      </c>
      <c r="G78" s="2460">
        <v>0</v>
      </c>
      <c r="H78" s="2487">
        <f>B78+E78</f>
        <v>0</v>
      </c>
      <c r="I78" s="2488">
        <f>C78+F78</f>
        <v>0</v>
      </c>
      <c r="J78" s="2489">
        <f>H78+I78</f>
        <v>0</v>
      </c>
    </row>
    <row r="79" spans="1:10" ht="24.95" customHeight="1" x14ac:dyDescent="0.3">
      <c r="A79" s="1109" t="s">
        <v>268</v>
      </c>
      <c r="B79" s="1241">
        <v>0</v>
      </c>
      <c r="C79" s="1242">
        <v>0</v>
      </c>
      <c r="D79" s="1243">
        <v>0</v>
      </c>
      <c r="E79" s="1244">
        <v>0</v>
      </c>
      <c r="F79" s="1242">
        <v>0</v>
      </c>
      <c r="G79" s="1245">
        <v>0</v>
      </c>
      <c r="H79" s="1277">
        <f t="shared" ref="H79:I87" si="12">B79+E79</f>
        <v>0</v>
      </c>
      <c r="I79" s="1278">
        <f t="shared" si="12"/>
        <v>0</v>
      </c>
      <c r="J79" s="1279">
        <f t="shared" ref="J79:J87" si="13">H79+I79</f>
        <v>0</v>
      </c>
    </row>
    <row r="80" spans="1:10" ht="24.95" customHeight="1" x14ac:dyDescent="0.3">
      <c r="A80" s="1109" t="s">
        <v>269</v>
      </c>
      <c r="B80" s="1241">
        <v>1</v>
      </c>
      <c r="C80" s="1242">
        <v>0</v>
      </c>
      <c r="D80" s="1243">
        <v>1</v>
      </c>
      <c r="E80" s="1244">
        <v>0</v>
      </c>
      <c r="F80" s="1242">
        <v>0</v>
      </c>
      <c r="G80" s="1245">
        <v>0</v>
      </c>
      <c r="H80" s="1277">
        <f t="shared" si="12"/>
        <v>1</v>
      </c>
      <c r="I80" s="1278">
        <f t="shared" si="12"/>
        <v>0</v>
      </c>
      <c r="J80" s="1279">
        <f t="shared" si="13"/>
        <v>1</v>
      </c>
    </row>
    <row r="81" spans="1:10" ht="24.95" customHeight="1" x14ac:dyDescent="0.3">
      <c r="A81" s="1109" t="s">
        <v>270</v>
      </c>
      <c r="B81" s="1241">
        <v>1</v>
      </c>
      <c r="C81" s="1242">
        <v>0</v>
      </c>
      <c r="D81" s="1243">
        <v>1</v>
      </c>
      <c r="E81" s="1244">
        <v>0</v>
      </c>
      <c r="F81" s="1242">
        <v>0</v>
      </c>
      <c r="G81" s="1245">
        <v>0</v>
      </c>
      <c r="H81" s="1277">
        <f t="shared" si="12"/>
        <v>1</v>
      </c>
      <c r="I81" s="1278">
        <f t="shared" si="12"/>
        <v>0</v>
      </c>
      <c r="J81" s="1279">
        <f t="shared" si="13"/>
        <v>1</v>
      </c>
    </row>
    <row r="82" spans="1:10" ht="24.95" customHeight="1" x14ac:dyDescent="0.3">
      <c r="A82" s="1109" t="s">
        <v>156</v>
      </c>
      <c r="B82" s="1241">
        <v>1</v>
      </c>
      <c r="C82" s="1242">
        <v>0</v>
      </c>
      <c r="D82" s="1243">
        <v>1</v>
      </c>
      <c r="E82" s="1244">
        <v>0</v>
      </c>
      <c r="F82" s="1242">
        <v>0</v>
      </c>
      <c r="G82" s="1245">
        <v>0</v>
      </c>
      <c r="H82" s="1277">
        <f t="shared" si="12"/>
        <v>1</v>
      </c>
      <c r="I82" s="1278">
        <f t="shared" si="12"/>
        <v>0</v>
      </c>
      <c r="J82" s="1279">
        <f t="shared" si="13"/>
        <v>1</v>
      </c>
    </row>
    <row r="83" spans="1:10" ht="24.95" customHeight="1" x14ac:dyDescent="0.3">
      <c r="A83" s="1109" t="s">
        <v>271</v>
      </c>
      <c r="B83" s="1241">
        <v>1</v>
      </c>
      <c r="C83" s="1242">
        <v>0</v>
      </c>
      <c r="D83" s="1243">
        <v>1</v>
      </c>
      <c r="E83" s="1244">
        <v>1</v>
      </c>
      <c r="F83" s="1242">
        <v>1</v>
      </c>
      <c r="G83" s="1245">
        <v>2</v>
      </c>
      <c r="H83" s="1277">
        <f t="shared" si="12"/>
        <v>2</v>
      </c>
      <c r="I83" s="1278">
        <f t="shared" si="12"/>
        <v>1</v>
      </c>
      <c r="J83" s="1279">
        <f t="shared" si="13"/>
        <v>3</v>
      </c>
    </row>
    <row r="84" spans="1:10" ht="24.95" customHeight="1" x14ac:dyDescent="0.3">
      <c r="A84" s="1109" t="s">
        <v>157</v>
      </c>
      <c r="B84" s="1241">
        <v>1</v>
      </c>
      <c r="C84" s="1242">
        <v>0</v>
      </c>
      <c r="D84" s="1243">
        <v>1</v>
      </c>
      <c r="E84" s="1244">
        <v>0</v>
      </c>
      <c r="F84" s="1242">
        <v>0</v>
      </c>
      <c r="G84" s="1245">
        <v>0</v>
      </c>
      <c r="H84" s="1277">
        <f t="shared" si="12"/>
        <v>1</v>
      </c>
      <c r="I84" s="1278">
        <f t="shared" si="12"/>
        <v>0</v>
      </c>
      <c r="J84" s="1279">
        <f t="shared" si="13"/>
        <v>1</v>
      </c>
    </row>
    <row r="85" spans="1:10" ht="38.450000000000003" customHeight="1" x14ac:dyDescent="0.3">
      <c r="A85" s="1109" t="s">
        <v>272</v>
      </c>
      <c r="B85" s="1241">
        <v>0</v>
      </c>
      <c r="C85" s="1242">
        <v>0</v>
      </c>
      <c r="D85" s="1243">
        <v>0</v>
      </c>
      <c r="E85" s="1244">
        <v>0</v>
      </c>
      <c r="F85" s="1242">
        <v>0</v>
      </c>
      <c r="G85" s="1245">
        <v>0</v>
      </c>
      <c r="H85" s="1277">
        <f t="shared" si="12"/>
        <v>0</v>
      </c>
      <c r="I85" s="1278">
        <f t="shared" si="12"/>
        <v>0</v>
      </c>
      <c r="J85" s="1279">
        <f t="shared" si="13"/>
        <v>0</v>
      </c>
    </row>
    <row r="86" spans="1:10" ht="24.95" customHeight="1" x14ac:dyDescent="0.3">
      <c r="A86" s="1109" t="s">
        <v>273</v>
      </c>
      <c r="B86" s="1241">
        <v>0</v>
      </c>
      <c r="C86" s="1242">
        <v>0</v>
      </c>
      <c r="D86" s="1243">
        <v>0</v>
      </c>
      <c r="E86" s="1244">
        <v>2</v>
      </c>
      <c r="F86" s="1242">
        <v>0</v>
      </c>
      <c r="G86" s="1245">
        <v>2</v>
      </c>
      <c r="H86" s="1277">
        <f t="shared" si="12"/>
        <v>2</v>
      </c>
      <c r="I86" s="1278">
        <f t="shared" si="12"/>
        <v>0</v>
      </c>
      <c r="J86" s="1279">
        <f t="shared" si="13"/>
        <v>2</v>
      </c>
    </row>
    <row r="87" spans="1:10" ht="24.95" customHeight="1" thickBot="1" x14ac:dyDescent="0.35">
      <c r="A87" s="2366" t="s">
        <v>158</v>
      </c>
      <c r="B87" s="2456">
        <v>1</v>
      </c>
      <c r="C87" s="2465">
        <v>0</v>
      </c>
      <c r="D87" s="2466">
        <v>1</v>
      </c>
      <c r="E87" s="2467">
        <v>1</v>
      </c>
      <c r="F87" s="2465">
        <v>0</v>
      </c>
      <c r="G87" s="2468">
        <v>1</v>
      </c>
      <c r="H87" s="1280">
        <f t="shared" si="12"/>
        <v>2</v>
      </c>
      <c r="I87" s="1281">
        <f t="shared" si="12"/>
        <v>0</v>
      </c>
      <c r="J87" s="1282">
        <f t="shared" si="13"/>
        <v>2</v>
      </c>
    </row>
    <row r="88" spans="1:10" ht="24.95" customHeight="1" thickBot="1" x14ac:dyDescent="0.35">
      <c r="A88" s="2367" t="s">
        <v>159</v>
      </c>
      <c r="B88" s="2481">
        <f t="shared" ref="B88:J88" si="14">SUM(B89:B92)</f>
        <v>2</v>
      </c>
      <c r="C88" s="2481">
        <f t="shared" si="14"/>
        <v>1</v>
      </c>
      <c r="D88" s="2481">
        <f t="shared" si="14"/>
        <v>3</v>
      </c>
      <c r="E88" s="2481">
        <f t="shared" si="14"/>
        <v>1</v>
      </c>
      <c r="F88" s="2481">
        <f t="shared" si="14"/>
        <v>0</v>
      </c>
      <c r="G88" s="2481">
        <f t="shared" si="14"/>
        <v>1</v>
      </c>
      <c r="H88" s="2481">
        <f t="shared" si="14"/>
        <v>3</v>
      </c>
      <c r="I88" s="2481">
        <f t="shared" si="14"/>
        <v>1</v>
      </c>
      <c r="J88" s="2497">
        <f t="shared" si="14"/>
        <v>4</v>
      </c>
    </row>
    <row r="89" spans="1:10" ht="24.95" customHeight="1" x14ac:dyDescent="0.3">
      <c r="A89" s="2369" t="s">
        <v>290</v>
      </c>
      <c r="B89" s="2469">
        <v>0</v>
      </c>
      <c r="C89" s="2470">
        <v>0</v>
      </c>
      <c r="D89" s="2471">
        <v>0</v>
      </c>
      <c r="E89" s="2469">
        <v>0</v>
      </c>
      <c r="F89" s="2470">
        <v>0</v>
      </c>
      <c r="G89" s="2471">
        <v>0</v>
      </c>
      <c r="H89" s="2487">
        <f t="shared" ref="H89:I96" si="15">B89+E89</f>
        <v>0</v>
      </c>
      <c r="I89" s="2488">
        <f t="shared" si="15"/>
        <v>0</v>
      </c>
      <c r="J89" s="2489">
        <f t="shared" ref="J89:J96" si="16">H89+I89</f>
        <v>0</v>
      </c>
    </row>
    <row r="90" spans="1:10" ht="40.15" customHeight="1" x14ac:dyDescent="0.3">
      <c r="A90" s="1114" t="s">
        <v>320</v>
      </c>
      <c r="B90" s="1255">
        <v>0</v>
      </c>
      <c r="C90" s="1256">
        <v>0</v>
      </c>
      <c r="D90" s="1257">
        <v>0</v>
      </c>
      <c r="E90" s="1255">
        <v>0</v>
      </c>
      <c r="F90" s="1256">
        <v>0</v>
      </c>
      <c r="G90" s="1257">
        <v>0</v>
      </c>
      <c r="H90" s="1277">
        <f t="shared" si="15"/>
        <v>0</v>
      </c>
      <c r="I90" s="1278">
        <f t="shared" si="15"/>
        <v>0</v>
      </c>
      <c r="J90" s="1279">
        <f t="shared" si="16"/>
        <v>0</v>
      </c>
    </row>
    <row r="91" spans="1:10" ht="24.75" customHeight="1" x14ac:dyDescent="0.3">
      <c r="A91" s="2444" t="s">
        <v>292</v>
      </c>
      <c r="B91" s="2472">
        <v>2</v>
      </c>
      <c r="C91" s="2473">
        <v>1</v>
      </c>
      <c r="D91" s="2474">
        <v>3</v>
      </c>
      <c r="E91" s="2472">
        <v>0</v>
      </c>
      <c r="F91" s="2473">
        <v>0</v>
      </c>
      <c r="G91" s="2474">
        <v>0</v>
      </c>
      <c r="H91" s="1277">
        <f t="shared" si="15"/>
        <v>2</v>
      </c>
      <c r="I91" s="1278">
        <f t="shared" si="15"/>
        <v>1</v>
      </c>
      <c r="J91" s="1279">
        <f t="shared" si="16"/>
        <v>3</v>
      </c>
    </row>
    <row r="92" spans="1:10" ht="24.95" customHeight="1" thickBot="1" x14ac:dyDescent="0.35">
      <c r="A92" s="1128" t="s">
        <v>293</v>
      </c>
      <c r="B92" s="1258">
        <v>0</v>
      </c>
      <c r="C92" s="1259">
        <v>0</v>
      </c>
      <c r="D92" s="1260">
        <v>0</v>
      </c>
      <c r="E92" s="1258">
        <v>1</v>
      </c>
      <c r="F92" s="1259">
        <v>0</v>
      </c>
      <c r="G92" s="1260">
        <v>1</v>
      </c>
      <c r="H92" s="1280">
        <f t="shared" si="15"/>
        <v>1</v>
      </c>
      <c r="I92" s="1281">
        <f t="shared" si="15"/>
        <v>0</v>
      </c>
      <c r="J92" s="1282">
        <f t="shared" si="16"/>
        <v>1</v>
      </c>
    </row>
    <row r="93" spans="1:10" ht="24.95" customHeight="1" x14ac:dyDescent="0.3">
      <c r="A93" s="1283" t="s">
        <v>160</v>
      </c>
      <c r="B93" s="1240">
        <v>0</v>
      </c>
      <c r="C93" s="1261">
        <v>0</v>
      </c>
      <c r="D93" s="1262">
        <v>0</v>
      </c>
      <c r="E93" s="1263">
        <v>0</v>
      </c>
      <c r="F93" s="1261">
        <v>1</v>
      </c>
      <c r="G93" s="1264">
        <v>1</v>
      </c>
      <c r="H93" s="1277">
        <f t="shared" si="15"/>
        <v>0</v>
      </c>
      <c r="I93" s="1278">
        <f t="shared" si="15"/>
        <v>1</v>
      </c>
      <c r="J93" s="1279">
        <f t="shared" si="16"/>
        <v>1</v>
      </c>
    </row>
    <row r="94" spans="1:10" ht="24.95" customHeight="1" x14ac:dyDescent="0.3">
      <c r="A94" s="1109" t="s">
        <v>161</v>
      </c>
      <c r="B94" s="1241">
        <v>0</v>
      </c>
      <c r="C94" s="1242">
        <v>0</v>
      </c>
      <c r="D94" s="1243">
        <v>0</v>
      </c>
      <c r="E94" s="1244">
        <v>0</v>
      </c>
      <c r="F94" s="1242">
        <v>0</v>
      </c>
      <c r="G94" s="1245">
        <v>0</v>
      </c>
      <c r="H94" s="1277">
        <f t="shared" si="15"/>
        <v>0</v>
      </c>
      <c r="I94" s="1278">
        <f t="shared" si="15"/>
        <v>0</v>
      </c>
      <c r="J94" s="1279">
        <f t="shared" si="16"/>
        <v>0</v>
      </c>
    </row>
    <row r="95" spans="1:10" ht="24.95" customHeight="1" x14ac:dyDescent="0.3">
      <c r="A95" s="1109" t="s">
        <v>274</v>
      </c>
      <c r="B95" s="1241">
        <v>0</v>
      </c>
      <c r="C95" s="1242">
        <v>0</v>
      </c>
      <c r="D95" s="1243">
        <v>0</v>
      </c>
      <c r="E95" s="1244">
        <v>0</v>
      </c>
      <c r="F95" s="1242">
        <v>0</v>
      </c>
      <c r="G95" s="1245">
        <v>0</v>
      </c>
      <c r="H95" s="1277">
        <f t="shared" si="15"/>
        <v>0</v>
      </c>
      <c r="I95" s="1278">
        <f t="shared" si="15"/>
        <v>0</v>
      </c>
      <c r="J95" s="1279">
        <f t="shared" si="16"/>
        <v>0</v>
      </c>
    </row>
    <row r="96" spans="1:10" ht="24.95" customHeight="1" thickBot="1" x14ac:dyDescent="0.35">
      <c r="A96" s="1118" t="s">
        <v>162</v>
      </c>
      <c r="B96" s="1247">
        <v>0</v>
      </c>
      <c r="C96" s="1248">
        <v>0</v>
      </c>
      <c r="D96" s="1249">
        <v>0</v>
      </c>
      <c r="E96" s="1250">
        <v>0</v>
      </c>
      <c r="F96" s="1248">
        <v>0</v>
      </c>
      <c r="G96" s="1265">
        <v>0</v>
      </c>
      <c r="H96" s="2492">
        <f t="shared" si="15"/>
        <v>0</v>
      </c>
      <c r="I96" s="2493">
        <f t="shared" si="15"/>
        <v>0</v>
      </c>
      <c r="J96" s="2494">
        <f t="shared" si="16"/>
        <v>0</v>
      </c>
    </row>
    <row r="97" spans="1:10" ht="24.95" customHeight="1" thickBot="1" x14ac:dyDescent="0.35">
      <c r="A97" s="1123" t="s">
        <v>163</v>
      </c>
      <c r="B97" s="1284">
        <f>SUM(B98:B104)</f>
        <v>2</v>
      </c>
      <c r="C97" s="1284">
        <f t="shared" ref="C97:J97" si="17">SUM(C98:C104)</f>
        <v>0</v>
      </c>
      <c r="D97" s="1284">
        <f t="shared" si="17"/>
        <v>2</v>
      </c>
      <c r="E97" s="1284">
        <f t="shared" si="17"/>
        <v>5</v>
      </c>
      <c r="F97" s="1284">
        <f t="shared" si="17"/>
        <v>1</v>
      </c>
      <c r="G97" s="1284">
        <f t="shared" si="17"/>
        <v>6</v>
      </c>
      <c r="H97" s="2490">
        <f t="shared" si="17"/>
        <v>7</v>
      </c>
      <c r="I97" s="2490">
        <f t="shared" si="17"/>
        <v>1</v>
      </c>
      <c r="J97" s="2495">
        <f t="shared" si="17"/>
        <v>8</v>
      </c>
    </row>
    <row r="98" spans="1:10" ht="24" customHeight="1" x14ac:dyDescent="0.3">
      <c r="A98" s="2369" t="s">
        <v>294</v>
      </c>
      <c r="B98" s="2450">
        <v>0</v>
      </c>
      <c r="C98" s="2457">
        <v>0</v>
      </c>
      <c r="D98" s="2458">
        <v>0</v>
      </c>
      <c r="E98" s="2450">
        <v>0</v>
      </c>
      <c r="F98" s="2457">
        <v>0</v>
      </c>
      <c r="G98" s="2458">
        <v>0</v>
      </c>
      <c r="H98" s="2487">
        <f>B98+E98</f>
        <v>0</v>
      </c>
      <c r="I98" s="2488">
        <f>C98+F98</f>
        <v>0</v>
      </c>
      <c r="J98" s="2489">
        <f>H98+I98</f>
        <v>0</v>
      </c>
    </row>
    <row r="99" spans="1:10" ht="24" customHeight="1" x14ac:dyDescent="0.3">
      <c r="A99" s="1114" t="s">
        <v>295</v>
      </c>
      <c r="B99" s="1241">
        <v>2</v>
      </c>
      <c r="C99" s="1242">
        <v>0</v>
      </c>
      <c r="D99" s="1243">
        <v>2</v>
      </c>
      <c r="E99" s="1241">
        <v>5</v>
      </c>
      <c r="F99" s="1242">
        <v>1</v>
      </c>
      <c r="G99" s="1243">
        <v>6</v>
      </c>
      <c r="H99" s="1277">
        <f t="shared" ref="H99:I110" si="18">B99+E99</f>
        <v>7</v>
      </c>
      <c r="I99" s="1278">
        <f t="shared" si="18"/>
        <v>1</v>
      </c>
      <c r="J99" s="1279">
        <f t="shared" ref="J99:J110" si="19">H99+I99</f>
        <v>8</v>
      </c>
    </row>
    <row r="100" spans="1:10" ht="24" customHeight="1" x14ac:dyDescent="0.3">
      <c r="A100" s="1114" t="s">
        <v>296</v>
      </c>
      <c r="B100" s="1241">
        <v>0</v>
      </c>
      <c r="C100" s="1242">
        <v>0</v>
      </c>
      <c r="D100" s="1243">
        <v>0</v>
      </c>
      <c r="E100" s="1241">
        <v>0</v>
      </c>
      <c r="F100" s="1242">
        <v>0</v>
      </c>
      <c r="G100" s="1243">
        <v>0</v>
      </c>
      <c r="H100" s="1277">
        <f t="shared" si="18"/>
        <v>0</v>
      </c>
      <c r="I100" s="1278">
        <f t="shared" si="18"/>
        <v>0</v>
      </c>
      <c r="J100" s="1279">
        <f t="shared" si="19"/>
        <v>0</v>
      </c>
    </row>
    <row r="101" spans="1:10" ht="24" customHeight="1" x14ac:dyDescent="0.3">
      <c r="A101" s="1114" t="s">
        <v>297</v>
      </c>
      <c r="B101" s="1241">
        <v>0</v>
      </c>
      <c r="C101" s="1242">
        <v>0</v>
      </c>
      <c r="D101" s="1243">
        <v>0</v>
      </c>
      <c r="E101" s="1241">
        <v>0</v>
      </c>
      <c r="F101" s="1242">
        <v>0</v>
      </c>
      <c r="G101" s="1243">
        <v>0</v>
      </c>
      <c r="H101" s="1277">
        <f t="shared" si="18"/>
        <v>0</v>
      </c>
      <c r="I101" s="1278">
        <f t="shared" si="18"/>
        <v>0</v>
      </c>
      <c r="J101" s="1279">
        <f t="shared" si="19"/>
        <v>0</v>
      </c>
    </row>
    <row r="102" spans="1:10" ht="24" customHeight="1" x14ac:dyDescent="0.3">
      <c r="A102" s="1114" t="s">
        <v>298</v>
      </c>
      <c r="B102" s="1241">
        <v>0</v>
      </c>
      <c r="C102" s="1242">
        <v>0</v>
      </c>
      <c r="D102" s="1243">
        <v>0</v>
      </c>
      <c r="E102" s="1241">
        <v>0</v>
      </c>
      <c r="F102" s="1242">
        <v>0</v>
      </c>
      <c r="G102" s="1243">
        <v>0</v>
      </c>
      <c r="H102" s="1277">
        <f t="shared" si="18"/>
        <v>0</v>
      </c>
      <c r="I102" s="1278">
        <f t="shared" si="18"/>
        <v>0</v>
      </c>
      <c r="J102" s="1279">
        <f t="shared" si="19"/>
        <v>0</v>
      </c>
    </row>
    <row r="103" spans="1:10" ht="24" customHeight="1" x14ac:dyDescent="0.3">
      <c r="A103" s="1114" t="s">
        <v>299</v>
      </c>
      <c r="B103" s="1241">
        <v>0</v>
      </c>
      <c r="C103" s="1242">
        <v>0</v>
      </c>
      <c r="D103" s="1243">
        <v>0</v>
      </c>
      <c r="E103" s="1241">
        <v>0</v>
      </c>
      <c r="F103" s="1242">
        <v>0</v>
      </c>
      <c r="G103" s="1243">
        <v>0</v>
      </c>
      <c r="H103" s="1277">
        <f t="shared" si="18"/>
        <v>0</v>
      </c>
      <c r="I103" s="1278">
        <f t="shared" si="18"/>
        <v>0</v>
      </c>
      <c r="J103" s="1279">
        <f t="shared" si="19"/>
        <v>0</v>
      </c>
    </row>
    <row r="104" spans="1:10" ht="24" customHeight="1" thickBot="1" x14ac:dyDescent="0.35">
      <c r="A104" s="1114" t="s">
        <v>300</v>
      </c>
      <c r="B104" s="1247">
        <v>0</v>
      </c>
      <c r="C104" s="1248">
        <v>0</v>
      </c>
      <c r="D104" s="1249">
        <v>0</v>
      </c>
      <c r="E104" s="1247">
        <v>0</v>
      </c>
      <c r="F104" s="1248">
        <v>0</v>
      </c>
      <c r="G104" s="1249">
        <v>0</v>
      </c>
      <c r="H104" s="1280">
        <f t="shared" si="18"/>
        <v>0</v>
      </c>
      <c r="I104" s="1281">
        <f t="shared" si="18"/>
        <v>0</v>
      </c>
      <c r="J104" s="1282">
        <f t="shared" si="19"/>
        <v>0</v>
      </c>
    </row>
    <row r="105" spans="1:10" ht="24.95" customHeight="1" x14ac:dyDescent="0.3">
      <c r="A105" s="1146" t="s">
        <v>164</v>
      </c>
      <c r="B105" s="1227">
        <v>1</v>
      </c>
      <c r="C105" s="1227">
        <v>0</v>
      </c>
      <c r="D105" s="1227">
        <v>1</v>
      </c>
      <c r="E105" s="1227">
        <v>2</v>
      </c>
      <c r="F105" s="1227">
        <v>0</v>
      </c>
      <c r="G105" s="1227">
        <v>2</v>
      </c>
      <c r="H105" s="1285">
        <f t="shared" si="18"/>
        <v>3</v>
      </c>
      <c r="I105" s="1286">
        <f t="shared" si="18"/>
        <v>0</v>
      </c>
      <c r="J105" s="1287">
        <f t="shared" si="19"/>
        <v>3</v>
      </c>
    </row>
    <row r="106" spans="1:10" ht="24.95" customHeight="1" x14ac:dyDescent="0.3">
      <c r="A106" s="2366" t="s">
        <v>275</v>
      </c>
      <c r="B106" s="1227">
        <v>1</v>
      </c>
      <c r="C106" s="1227">
        <v>0</v>
      </c>
      <c r="D106" s="1227">
        <v>1</v>
      </c>
      <c r="E106" s="1227">
        <v>0</v>
      </c>
      <c r="F106" s="1227">
        <v>0</v>
      </c>
      <c r="G106" s="1227">
        <v>0</v>
      </c>
      <c r="H106" s="1277">
        <f t="shared" si="18"/>
        <v>1</v>
      </c>
      <c r="I106" s="1278">
        <f t="shared" si="18"/>
        <v>0</v>
      </c>
      <c r="J106" s="1279">
        <f t="shared" si="19"/>
        <v>1</v>
      </c>
    </row>
    <row r="107" spans="1:10" ht="24.95" customHeight="1" x14ac:dyDescent="0.3">
      <c r="A107" s="2366" t="s">
        <v>165</v>
      </c>
      <c r="B107" s="1227">
        <v>0</v>
      </c>
      <c r="C107" s="1227">
        <v>0</v>
      </c>
      <c r="D107" s="1227">
        <v>0</v>
      </c>
      <c r="E107" s="1227">
        <v>0</v>
      </c>
      <c r="F107" s="1227">
        <v>0</v>
      </c>
      <c r="G107" s="1227">
        <v>0</v>
      </c>
      <c r="H107" s="1277">
        <f t="shared" si="18"/>
        <v>0</v>
      </c>
      <c r="I107" s="1278">
        <f t="shared" si="18"/>
        <v>0</v>
      </c>
      <c r="J107" s="1279">
        <f t="shared" si="19"/>
        <v>0</v>
      </c>
    </row>
    <row r="108" spans="1:10" ht="52.5" customHeight="1" x14ac:dyDescent="0.3">
      <c r="A108" s="2366" t="s">
        <v>166</v>
      </c>
      <c r="B108" s="1246">
        <v>0</v>
      </c>
      <c r="C108" s="1246">
        <v>0</v>
      </c>
      <c r="D108" s="1246">
        <v>0</v>
      </c>
      <c r="E108" s="1246">
        <v>1</v>
      </c>
      <c r="F108" s="1246">
        <v>0</v>
      </c>
      <c r="G108" s="1246">
        <v>1</v>
      </c>
      <c r="H108" s="1277">
        <f t="shared" si="18"/>
        <v>1</v>
      </c>
      <c r="I108" s="1278">
        <f t="shared" si="18"/>
        <v>0</v>
      </c>
      <c r="J108" s="1279">
        <f t="shared" si="19"/>
        <v>1</v>
      </c>
    </row>
    <row r="109" spans="1:10" ht="24.95" customHeight="1" x14ac:dyDescent="0.3">
      <c r="A109" s="2366" t="s">
        <v>276</v>
      </c>
      <c r="B109" s="1246">
        <v>1</v>
      </c>
      <c r="C109" s="1246">
        <v>0</v>
      </c>
      <c r="D109" s="1246">
        <v>1</v>
      </c>
      <c r="E109" s="1246">
        <v>0</v>
      </c>
      <c r="F109" s="1246">
        <v>0</v>
      </c>
      <c r="G109" s="1246">
        <v>0</v>
      </c>
      <c r="H109" s="1277">
        <f t="shared" si="18"/>
        <v>1</v>
      </c>
      <c r="I109" s="1278">
        <f t="shared" si="18"/>
        <v>0</v>
      </c>
      <c r="J109" s="1279">
        <f t="shared" si="19"/>
        <v>1</v>
      </c>
    </row>
    <row r="110" spans="1:10" ht="32.25" customHeight="1" thickBot="1" x14ac:dyDescent="0.35">
      <c r="A110" s="2366" t="s">
        <v>167</v>
      </c>
      <c r="B110" s="1246">
        <v>0</v>
      </c>
      <c r="C110" s="1246">
        <v>0</v>
      </c>
      <c r="D110" s="1246">
        <v>0</v>
      </c>
      <c r="E110" s="1246">
        <v>0</v>
      </c>
      <c r="F110" s="1246">
        <v>0</v>
      </c>
      <c r="G110" s="1246">
        <v>0</v>
      </c>
      <c r="H110" s="1277">
        <f t="shared" si="18"/>
        <v>0</v>
      </c>
      <c r="I110" s="1278">
        <f t="shared" si="18"/>
        <v>0</v>
      </c>
      <c r="J110" s="1279">
        <f t="shared" si="19"/>
        <v>0</v>
      </c>
    </row>
    <row r="111" spans="1:10" ht="29.25" customHeight="1" thickBot="1" x14ac:dyDescent="0.35">
      <c r="A111" s="2483" t="s">
        <v>13</v>
      </c>
      <c r="B111" s="2490">
        <f t="shared" ref="B111:J111" si="20">B78+B79+B80+B81+B82+B83+B84+B85+B86+B87+B88+B93+B94+B95+B96+B97+B105+B106+B107+B108+B109+B110</f>
        <v>13</v>
      </c>
      <c r="C111" s="2490">
        <f t="shared" si="20"/>
        <v>1</v>
      </c>
      <c r="D111" s="2490">
        <f t="shared" si="20"/>
        <v>14</v>
      </c>
      <c r="E111" s="2490">
        <f t="shared" si="20"/>
        <v>13</v>
      </c>
      <c r="F111" s="2490">
        <f t="shared" si="20"/>
        <v>3</v>
      </c>
      <c r="G111" s="2490">
        <f t="shared" si="20"/>
        <v>16</v>
      </c>
      <c r="H111" s="2490">
        <f t="shared" si="20"/>
        <v>26</v>
      </c>
      <c r="I111" s="2490">
        <f t="shared" si="20"/>
        <v>4</v>
      </c>
      <c r="J111" s="2495">
        <f t="shared" si="20"/>
        <v>30</v>
      </c>
    </row>
    <row r="112" spans="1:10" ht="35.25" customHeight="1" thickBot="1" x14ac:dyDescent="0.35">
      <c r="A112" s="2323" t="s">
        <v>277</v>
      </c>
      <c r="B112" s="2501">
        <f t="shared" ref="B112:J112" si="21">B76+B111</f>
        <v>422</v>
      </c>
      <c r="C112" s="2501">
        <f t="shared" si="21"/>
        <v>16</v>
      </c>
      <c r="D112" s="2501">
        <f t="shared" si="21"/>
        <v>438</v>
      </c>
      <c r="E112" s="2501">
        <f t="shared" si="21"/>
        <v>424</v>
      </c>
      <c r="F112" s="2501">
        <f t="shared" si="21"/>
        <v>7</v>
      </c>
      <c r="G112" s="2501">
        <f t="shared" si="21"/>
        <v>431</v>
      </c>
      <c r="H112" s="2501">
        <f t="shared" si="21"/>
        <v>846</v>
      </c>
      <c r="I112" s="2501">
        <f t="shared" si="21"/>
        <v>23</v>
      </c>
      <c r="J112" s="2502">
        <f t="shared" si="21"/>
        <v>869</v>
      </c>
    </row>
    <row r="113" spans="1:10" ht="25.5" hidden="1" customHeight="1" x14ac:dyDescent="0.3">
      <c r="A113" s="287"/>
      <c r="B113" s="1266"/>
      <c r="C113" s="1266"/>
      <c r="D113" s="1266"/>
      <c r="E113" s="1266"/>
      <c r="F113" s="1266"/>
      <c r="G113" s="1266"/>
      <c r="H113" s="1266"/>
      <c r="I113" s="1266"/>
      <c r="J113" s="1266"/>
    </row>
    <row r="114" spans="1:10" ht="51" customHeight="1" x14ac:dyDescent="0.3">
      <c r="A114" s="4222"/>
      <c r="B114" s="4222"/>
      <c r="C114" s="4222"/>
      <c r="D114" s="4222"/>
      <c r="E114" s="4222"/>
      <c r="F114" s="4222"/>
      <c r="G114" s="4222"/>
      <c r="H114" s="4222"/>
      <c r="I114" s="4222"/>
      <c r="J114" s="4222"/>
    </row>
  </sheetData>
  <mergeCells count="7">
    <mergeCell ref="A114:J11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topLeftCell="A40" zoomScale="50" zoomScaleNormal="50" workbookViewId="0">
      <selection activeCell="O28" sqref="O28"/>
    </sheetView>
  </sheetViews>
  <sheetFormatPr defaultRowHeight="20.25" x14ac:dyDescent="0.3"/>
  <cols>
    <col min="1" max="1" width="91.42578125" style="1188" customWidth="1"/>
    <col min="2" max="2" width="12.140625" style="1188" customWidth="1"/>
    <col min="3" max="3" width="12.7109375" style="1188" customWidth="1"/>
    <col min="4" max="4" width="12.42578125" style="1188" customWidth="1"/>
    <col min="5" max="5" width="12.140625" style="1188" customWidth="1"/>
    <col min="6" max="7" width="13.5703125" style="1188" customWidth="1"/>
    <col min="8" max="8" width="11.5703125" style="1188" customWidth="1"/>
    <col min="9" max="9" width="13.28515625" style="1188" customWidth="1"/>
    <col min="10" max="10" width="13.85546875" style="1188" customWidth="1"/>
    <col min="11" max="11" width="12" style="1188" customWidth="1"/>
    <col min="12" max="12" width="13.140625" style="1188" customWidth="1"/>
    <col min="13" max="13" width="12.7109375" style="1188" customWidth="1"/>
    <col min="14" max="256" width="9.140625" style="1188"/>
    <col min="257" max="257" width="91.42578125" style="1188" customWidth="1"/>
    <col min="258" max="258" width="13.85546875" style="1188" customWidth="1"/>
    <col min="259" max="259" width="12.140625" style="1188" customWidth="1"/>
    <col min="260" max="260" width="11" style="1188" customWidth="1"/>
    <col min="261" max="261" width="14.140625" style="1188" customWidth="1"/>
    <col min="262" max="262" width="11.85546875" style="1188" customWidth="1"/>
    <col min="263" max="263" width="9.5703125" style="1188" customWidth="1"/>
    <col min="264" max="264" width="14.7109375" style="1188" customWidth="1"/>
    <col min="265" max="266" width="9.5703125" style="1188" customWidth="1"/>
    <col min="267" max="267" width="14.28515625" style="1188" customWidth="1"/>
    <col min="268" max="268" width="13.140625" style="1188" customWidth="1"/>
    <col min="269" max="269" width="10.7109375" style="1188" customWidth="1"/>
    <col min="270" max="512" width="9.140625" style="1188"/>
    <col min="513" max="513" width="91.42578125" style="1188" customWidth="1"/>
    <col min="514" max="514" width="13.85546875" style="1188" customWidth="1"/>
    <col min="515" max="515" width="12.140625" style="1188" customWidth="1"/>
    <col min="516" max="516" width="11" style="1188" customWidth="1"/>
    <col min="517" max="517" width="14.140625" style="1188" customWidth="1"/>
    <col min="518" max="518" width="11.85546875" style="1188" customWidth="1"/>
    <col min="519" max="519" width="9.5703125" style="1188" customWidth="1"/>
    <col min="520" max="520" width="14.7109375" style="1188" customWidth="1"/>
    <col min="521" max="522" width="9.5703125" style="1188" customWidth="1"/>
    <col min="523" max="523" width="14.28515625" style="1188" customWidth="1"/>
    <col min="524" max="524" width="13.140625" style="1188" customWidth="1"/>
    <col min="525" max="525" width="10.7109375" style="1188" customWidth="1"/>
    <col min="526" max="768" width="9.140625" style="1188"/>
    <col min="769" max="769" width="91.42578125" style="1188" customWidth="1"/>
    <col min="770" max="770" width="13.85546875" style="1188" customWidth="1"/>
    <col min="771" max="771" width="12.140625" style="1188" customWidth="1"/>
    <col min="772" max="772" width="11" style="1188" customWidth="1"/>
    <col min="773" max="773" width="14.140625" style="1188" customWidth="1"/>
    <col min="774" max="774" width="11.85546875" style="1188" customWidth="1"/>
    <col min="775" max="775" width="9.5703125" style="1188" customWidth="1"/>
    <col min="776" max="776" width="14.7109375" style="1188" customWidth="1"/>
    <col min="777" max="778" width="9.5703125" style="1188" customWidth="1"/>
    <col min="779" max="779" width="14.28515625" style="1188" customWidth="1"/>
    <col min="780" max="780" width="13.140625" style="1188" customWidth="1"/>
    <col min="781" max="781" width="10.7109375" style="1188" customWidth="1"/>
    <col min="782" max="1024" width="9.140625" style="1188"/>
    <col min="1025" max="1025" width="91.42578125" style="1188" customWidth="1"/>
    <col min="1026" max="1026" width="13.85546875" style="1188" customWidth="1"/>
    <col min="1027" max="1027" width="12.140625" style="1188" customWidth="1"/>
    <col min="1028" max="1028" width="11" style="1188" customWidth="1"/>
    <col min="1029" max="1029" width="14.140625" style="1188" customWidth="1"/>
    <col min="1030" max="1030" width="11.85546875" style="1188" customWidth="1"/>
    <col min="1031" max="1031" width="9.5703125" style="1188" customWidth="1"/>
    <col min="1032" max="1032" width="14.7109375" style="1188" customWidth="1"/>
    <col min="1033" max="1034" width="9.5703125" style="1188" customWidth="1"/>
    <col min="1035" max="1035" width="14.28515625" style="1188" customWidth="1"/>
    <col min="1036" max="1036" width="13.140625" style="1188" customWidth="1"/>
    <col min="1037" max="1037" width="10.7109375" style="1188" customWidth="1"/>
    <col min="1038" max="1280" width="9.140625" style="1188"/>
    <col min="1281" max="1281" width="91.42578125" style="1188" customWidth="1"/>
    <col min="1282" max="1282" width="13.85546875" style="1188" customWidth="1"/>
    <col min="1283" max="1283" width="12.140625" style="1188" customWidth="1"/>
    <col min="1284" max="1284" width="11" style="1188" customWidth="1"/>
    <col min="1285" max="1285" width="14.140625" style="1188" customWidth="1"/>
    <col min="1286" max="1286" width="11.85546875" style="1188" customWidth="1"/>
    <col min="1287" max="1287" width="9.5703125" style="1188" customWidth="1"/>
    <col min="1288" max="1288" width="14.7109375" style="1188" customWidth="1"/>
    <col min="1289" max="1290" width="9.5703125" style="1188" customWidth="1"/>
    <col min="1291" max="1291" width="14.28515625" style="1188" customWidth="1"/>
    <col min="1292" max="1292" width="13.140625" style="1188" customWidth="1"/>
    <col min="1293" max="1293" width="10.7109375" style="1188" customWidth="1"/>
    <col min="1294" max="1536" width="9.140625" style="1188"/>
    <col min="1537" max="1537" width="91.42578125" style="1188" customWidth="1"/>
    <col min="1538" max="1538" width="13.85546875" style="1188" customWidth="1"/>
    <col min="1539" max="1539" width="12.140625" style="1188" customWidth="1"/>
    <col min="1540" max="1540" width="11" style="1188" customWidth="1"/>
    <col min="1541" max="1541" width="14.140625" style="1188" customWidth="1"/>
    <col min="1542" max="1542" width="11.85546875" style="1188" customWidth="1"/>
    <col min="1543" max="1543" width="9.5703125" style="1188" customWidth="1"/>
    <col min="1544" max="1544" width="14.7109375" style="1188" customWidth="1"/>
    <col min="1545" max="1546" width="9.5703125" style="1188" customWidth="1"/>
    <col min="1547" max="1547" width="14.28515625" style="1188" customWidth="1"/>
    <col min="1548" max="1548" width="13.140625" style="1188" customWidth="1"/>
    <col min="1549" max="1549" width="10.7109375" style="1188" customWidth="1"/>
    <col min="1550" max="1792" width="9.140625" style="1188"/>
    <col min="1793" max="1793" width="91.42578125" style="1188" customWidth="1"/>
    <col min="1794" max="1794" width="13.85546875" style="1188" customWidth="1"/>
    <col min="1795" max="1795" width="12.140625" style="1188" customWidth="1"/>
    <col min="1796" max="1796" width="11" style="1188" customWidth="1"/>
    <col min="1797" max="1797" width="14.140625" style="1188" customWidth="1"/>
    <col min="1798" max="1798" width="11.85546875" style="1188" customWidth="1"/>
    <col min="1799" max="1799" width="9.5703125" style="1188" customWidth="1"/>
    <col min="1800" max="1800" width="14.7109375" style="1188" customWidth="1"/>
    <col min="1801" max="1802" width="9.5703125" style="1188" customWidth="1"/>
    <col min="1803" max="1803" width="14.28515625" style="1188" customWidth="1"/>
    <col min="1804" max="1804" width="13.140625" style="1188" customWidth="1"/>
    <col min="1805" max="1805" width="10.7109375" style="1188" customWidth="1"/>
    <col min="1806" max="2048" width="9.140625" style="1188"/>
    <col min="2049" max="2049" width="91.42578125" style="1188" customWidth="1"/>
    <col min="2050" max="2050" width="13.85546875" style="1188" customWidth="1"/>
    <col min="2051" max="2051" width="12.140625" style="1188" customWidth="1"/>
    <col min="2052" max="2052" width="11" style="1188" customWidth="1"/>
    <col min="2053" max="2053" width="14.140625" style="1188" customWidth="1"/>
    <col min="2054" max="2054" width="11.85546875" style="1188" customWidth="1"/>
    <col min="2055" max="2055" width="9.5703125" style="1188" customWidth="1"/>
    <col min="2056" max="2056" width="14.7109375" style="1188" customWidth="1"/>
    <col min="2057" max="2058" width="9.5703125" style="1188" customWidth="1"/>
    <col min="2059" max="2059" width="14.28515625" style="1188" customWidth="1"/>
    <col min="2060" max="2060" width="13.140625" style="1188" customWidth="1"/>
    <col min="2061" max="2061" width="10.7109375" style="1188" customWidth="1"/>
    <col min="2062" max="2304" width="9.140625" style="1188"/>
    <col min="2305" max="2305" width="91.42578125" style="1188" customWidth="1"/>
    <col min="2306" max="2306" width="13.85546875" style="1188" customWidth="1"/>
    <col min="2307" max="2307" width="12.140625" style="1188" customWidth="1"/>
    <col min="2308" max="2308" width="11" style="1188" customWidth="1"/>
    <col min="2309" max="2309" width="14.140625" style="1188" customWidth="1"/>
    <col min="2310" max="2310" width="11.85546875" style="1188" customWidth="1"/>
    <col min="2311" max="2311" width="9.5703125" style="1188" customWidth="1"/>
    <col min="2312" max="2312" width="14.7109375" style="1188" customWidth="1"/>
    <col min="2313" max="2314" width="9.5703125" style="1188" customWidth="1"/>
    <col min="2315" max="2315" width="14.28515625" style="1188" customWidth="1"/>
    <col min="2316" max="2316" width="13.140625" style="1188" customWidth="1"/>
    <col min="2317" max="2317" width="10.7109375" style="1188" customWidth="1"/>
    <col min="2318" max="2560" width="9.140625" style="1188"/>
    <col min="2561" max="2561" width="91.42578125" style="1188" customWidth="1"/>
    <col min="2562" max="2562" width="13.85546875" style="1188" customWidth="1"/>
    <col min="2563" max="2563" width="12.140625" style="1188" customWidth="1"/>
    <col min="2564" max="2564" width="11" style="1188" customWidth="1"/>
    <col min="2565" max="2565" width="14.140625" style="1188" customWidth="1"/>
    <col min="2566" max="2566" width="11.85546875" style="1188" customWidth="1"/>
    <col min="2567" max="2567" width="9.5703125" style="1188" customWidth="1"/>
    <col min="2568" max="2568" width="14.7109375" style="1188" customWidth="1"/>
    <col min="2569" max="2570" width="9.5703125" style="1188" customWidth="1"/>
    <col min="2571" max="2571" width="14.28515625" style="1188" customWidth="1"/>
    <col min="2572" max="2572" width="13.140625" style="1188" customWidth="1"/>
    <col min="2573" max="2573" width="10.7109375" style="1188" customWidth="1"/>
    <col min="2574" max="2816" width="9.140625" style="1188"/>
    <col min="2817" max="2817" width="91.42578125" style="1188" customWidth="1"/>
    <col min="2818" max="2818" width="13.85546875" style="1188" customWidth="1"/>
    <col min="2819" max="2819" width="12.140625" style="1188" customWidth="1"/>
    <col min="2820" max="2820" width="11" style="1188" customWidth="1"/>
    <col min="2821" max="2821" width="14.140625" style="1188" customWidth="1"/>
    <col min="2822" max="2822" width="11.85546875" style="1188" customWidth="1"/>
    <col min="2823" max="2823" width="9.5703125" style="1188" customWidth="1"/>
    <col min="2824" max="2824" width="14.7109375" style="1188" customWidth="1"/>
    <col min="2825" max="2826" width="9.5703125" style="1188" customWidth="1"/>
    <col min="2827" max="2827" width="14.28515625" style="1188" customWidth="1"/>
    <col min="2828" max="2828" width="13.140625" style="1188" customWidth="1"/>
    <col min="2829" max="2829" width="10.7109375" style="1188" customWidth="1"/>
    <col min="2830" max="3072" width="9.140625" style="1188"/>
    <col min="3073" max="3073" width="91.42578125" style="1188" customWidth="1"/>
    <col min="3074" max="3074" width="13.85546875" style="1188" customWidth="1"/>
    <col min="3075" max="3075" width="12.140625" style="1188" customWidth="1"/>
    <col min="3076" max="3076" width="11" style="1188" customWidth="1"/>
    <col min="3077" max="3077" width="14.140625" style="1188" customWidth="1"/>
    <col min="3078" max="3078" width="11.85546875" style="1188" customWidth="1"/>
    <col min="3079" max="3079" width="9.5703125" style="1188" customWidth="1"/>
    <col min="3080" max="3080" width="14.7109375" style="1188" customWidth="1"/>
    <col min="3081" max="3082" width="9.5703125" style="1188" customWidth="1"/>
    <col min="3083" max="3083" width="14.28515625" style="1188" customWidth="1"/>
    <col min="3084" max="3084" width="13.140625" style="1188" customWidth="1"/>
    <col min="3085" max="3085" width="10.7109375" style="1188" customWidth="1"/>
    <col min="3086" max="3328" width="9.140625" style="1188"/>
    <col min="3329" max="3329" width="91.42578125" style="1188" customWidth="1"/>
    <col min="3330" max="3330" width="13.85546875" style="1188" customWidth="1"/>
    <col min="3331" max="3331" width="12.140625" style="1188" customWidth="1"/>
    <col min="3332" max="3332" width="11" style="1188" customWidth="1"/>
    <col min="3333" max="3333" width="14.140625" style="1188" customWidth="1"/>
    <col min="3334" max="3334" width="11.85546875" style="1188" customWidth="1"/>
    <col min="3335" max="3335" width="9.5703125" style="1188" customWidth="1"/>
    <col min="3336" max="3336" width="14.7109375" style="1188" customWidth="1"/>
    <col min="3337" max="3338" width="9.5703125" style="1188" customWidth="1"/>
    <col min="3339" max="3339" width="14.28515625" style="1188" customWidth="1"/>
    <col min="3340" max="3340" width="13.140625" style="1188" customWidth="1"/>
    <col min="3341" max="3341" width="10.7109375" style="1188" customWidth="1"/>
    <col min="3342" max="3584" width="9.140625" style="1188"/>
    <col min="3585" max="3585" width="91.42578125" style="1188" customWidth="1"/>
    <col min="3586" max="3586" width="13.85546875" style="1188" customWidth="1"/>
    <col min="3587" max="3587" width="12.140625" style="1188" customWidth="1"/>
    <col min="3588" max="3588" width="11" style="1188" customWidth="1"/>
    <col min="3589" max="3589" width="14.140625" style="1188" customWidth="1"/>
    <col min="3590" max="3590" width="11.85546875" style="1188" customWidth="1"/>
    <col min="3591" max="3591" width="9.5703125" style="1188" customWidth="1"/>
    <col min="3592" max="3592" width="14.7109375" style="1188" customWidth="1"/>
    <col min="3593" max="3594" width="9.5703125" style="1188" customWidth="1"/>
    <col min="3595" max="3595" width="14.28515625" style="1188" customWidth="1"/>
    <col min="3596" max="3596" width="13.140625" style="1188" customWidth="1"/>
    <col min="3597" max="3597" width="10.7109375" style="1188" customWidth="1"/>
    <col min="3598" max="3840" width="9.140625" style="1188"/>
    <col min="3841" max="3841" width="91.42578125" style="1188" customWidth="1"/>
    <col min="3842" max="3842" width="13.85546875" style="1188" customWidth="1"/>
    <col min="3843" max="3843" width="12.140625" style="1188" customWidth="1"/>
    <col min="3844" max="3844" width="11" style="1188" customWidth="1"/>
    <col min="3845" max="3845" width="14.140625" style="1188" customWidth="1"/>
    <col min="3846" max="3846" width="11.85546875" style="1188" customWidth="1"/>
    <col min="3847" max="3847" width="9.5703125" style="1188" customWidth="1"/>
    <col min="3848" max="3848" width="14.7109375" style="1188" customWidth="1"/>
    <col min="3849" max="3850" width="9.5703125" style="1188" customWidth="1"/>
    <col min="3851" max="3851" width="14.28515625" style="1188" customWidth="1"/>
    <col min="3852" max="3852" width="13.140625" style="1188" customWidth="1"/>
    <col min="3853" max="3853" width="10.7109375" style="1188" customWidth="1"/>
    <col min="3854" max="4096" width="9.140625" style="1188"/>
    <col min="4097" max="4097" width="91.42578125" style="1188" customWidth="1"/>
    <col min="4098" max="4098" width="13.85546875" style="1188" customWidth="1"/>
    <col min="4099" max="4099" width="12.140625" style="1188" customWidth="1"/>
    <col min="4100" max="4100" width="11" style="1188" customWidth="1"/>
    <col min="4101" max="4101" width="14.140625" style="1188" customWidth="1"/>
    <col min="4102" max="4102" width="11.85546875" style="1188" customWidth="1"/>
    <col min="4103" max="4103" width="9.5703125" style="1188" customWidth="1"/>
    <col min="4104" max="4104" width="14.7109375" style="1188" customWidth="1"/>
    <col min="4105" max="4106" width="9.5703125" style="1188" customWidth="1"/>
    <col min="4107" max="4107" width="14.28515625" style="1188" customWidth="1"/>
    <col min="4108" max="4108" width="13.140625" style="1188" customWidth="1"/>
    <col min="4109" max="4109" width="10.7109375" style="1188" customWidth="1"/>
    <col min="4110" max="4352" width="9.140625" style="1188"/>
    <col min="4353" max="4353" width="91.42578125" style="1188" customWidth="1"/>
    <col min="4354" max="4354" width="13.85546875" style="1188" customWidth="1"/>
    <col min="4355" max="4355" width="12.140625" style="1188" customWidth="1"/>
    <col min="4356" max="4356" width="11" style="1188" customWidth="1"/>
    <col min="4357" max="4357" width="14.140625" style="1188" customWidth="1"/>
    <col min="4358" max="4358" width="11.85546875" style="1188" customWidth="1"/>
    <col min="4359" max="4359" width="9.5703125" style="1188" customWidth="1"/>
    <col min="4360" max="4360" width="14.7109375" style="1188" customWidth="1"/>
    <col min="4361" max="4362" width="9.5703125" style="1188" customWidth="1"/>
    <col min="4363" max="4363" width="14.28515625" style="1188" customWidth="1"/>
    <col min="4364" max="4364" width="13.140625" style="1188" customWidth="1"/>
    <col min="4365" max="4365" width="10.7109375" style="1188" customWidth="1"/>
    <col min="4366" max="4608" width="9.140625" style="1188"/>
    <col min="4609" max="4609" width="91.42578125" style="1188" customWidth="1"/>
    <col min="4610" max="4610" width="13.85546875" style="1188" customWidth="1"/>
    <col min="4611" max="4611" width="12.140625" style="1188" customWidth="1"/>
    <col min="4612" max="4612" width="11" style="1188" customWidth="1"/>
    <col min="4613" max="4613" width="14.140625" style="1188" customWidth="1"/>
    <col min="4614" max="4614" width="11.85546875" style="1188" customWidth="1"/>
    <col min="4615" max="4615" width="9.5703125" style="1188" customWidth="1"/>
    <col min="4616" max="4616" width="14.7109375" style="1188" customWidth="1"/>
    <col min="4617" max="4618" width="9.5703125" style="1188" customWidth="1"/>
    <col min="4619" max="4619" width="14.28515625" style="1188" customWidth="1"/>
    <col min="4620" max="4620" width="13.140625" style="1188" customWidth="1"/>
    <col min="4621" max="4621" width="10.7109375" style="1188" customWidth="1"/>
    <col min="4622" max="4864" width="9.140625" style="1188"/>
    <col min="4865" max="4865" width="91.42578125" style="1188" customWidth="1"/>
    <col min="4866" max="4866" width="13.85546875" style="1188" customWidth="1"/>
    <col min="4867" max="4867" width="12.140625" style="1188" customWidth="1"/>
    <col min="4868" max="4868" width="11" style="1188" customWidth="1"/>
    <col min="4869" max="4869" width="14.140625" style="1188" customWidth="1"/>
    <col min="4870" max="4870" width="11.85546875" style="1188" customWidth="1"/>
    <col min="4871" max="4871" width="9.5703125" style="1188" customWidth="1"/>
    <col min="4872" max="4872" width="14.7109375" style="1188" customWidth="1"/>
    <col min="4873" max="4874" width="9.5703125" style="1188" customWidth="1"/>
    <col min="4875" max="4875" width="14.28515625" style="1188" customWidth="1"/>
    <col min="4876" max="4876" width="13.140625" style="1188" customWidth="1"/>
    <col min="4877" max="4877" width="10.7109375" style="1188" customWidth="1"/>
    <col min="4878" max="5120" width="9.140625" style="1188"/>
    <col min="5121" max="5121" width="91.42578125" style="1188" customWidth="1"/>
    <col min="5122" max="5122" width="13.85546875" style="1188" customWidth="1"/>
    <col min="5123" max="5123" width="12.140625" style="1188" customWidth="1"/>
    <col min="5124" max="5124" width="11" style="1188" customWidth="1"/>
    <col min="5125" max="5125" width="14.140625" style="1188" customWidth="1"/>
    <col min="5126" max="5126" width="11.85546875" style="1188" customWidth="1"/>
    <col min="5127" max="5127" width="9.5703125" style="1188" customWidth="1"/>
    <col min="5128" max="5128" width="14.7109375" style="1188" customWidth="1"/>
    <col min="5129" max="5130" width="9.5703125" style="1188" customWidth="1"/>
    <col min="5131" max="5131" width="14.28515625" style="1188" customWidth="1"/>
    <col min="5132" max="5132" width="13.140625" style="1188" customWidth="1"/>
    <col min="5133" max="5133" width="10.7109375" style="1188" customWidth="1"/>
    <col min="5134" max="5376" width="9.140625" style="1188"/>
    <col min="5377" max="5377" width="91.42578125" style="1188" customWidth="1"/>
    <col min="5378" max="5378" width="13.85546875" style="1188" customWidth="1"/>
    <col min="5379" max="5379" width="12.140625" style="1188" customWidth="1"/>
    <col min="5380" max="5380" width="11" style="1188" customWidth="1"/>
    <col min="5381" max="5381" width="14.140625" style="1188" customWidth="1"/>
    <col min="5382" max="5382" width="11.85546875" style="1188" customWidth="1"/>
    <col min="5383" max="5383" width="9.5703125" style="1188" customWidth="1"/>
    <col min="5384" max="5384" width="14.7109375" style="1188" customWidth="1"/>
    <col min="5385" max="5386" width="9.5703125" style="1188" customWidth="1"/>
    <col min="5387" max="5387" width="14.28515625" style="1188" customWidth="1"/>
    <col min="5388" max="5388" width="13.140625" style="1188" customWidth="1"/>
    <col min="5389" max="5389" width="10.7109375" style="1188" customWidth="1"/>
    <col min="5390" max="5632" width="9.140625" style="1188"/>
    <col min="5633" max="5633" width="91.42578125" style="1188" customWidth="1"/>
    <col min="5634" max="5634" width="13.85546875" style="1188" customWidth="1"/>
    <col min="5635" max="5635" width="12.140625" style="1188" customWidth="1"/>
    <col min="5636" max="5636" width="11" style="1188" customWidth="1"/>
    <col min="5637" max="5637" width="14.140625" style="1188" customWidth="1"/>
    <col min="5638" max="5638" width="11.85546875" style="1188" customWidth="1"/>
    <col min="5639" max="5639" width="9.5703125" style="1188" customWidth="1"/>
    <col min="5640" max="5640" width="14.7109375" style="1188" customWidth="1"/>
    <col min="5641" max="5642" width="9.5703125" style="1188" customWidth="1"/>
    <col min="5643" max="5643" width="14.28515625" style="1188" customWidth="1"/>
    <col min="5644" max="5644" width="13.140625" style="1188" customWidth="1"/>
    <col min="5645" max="5645" width="10.7109375" style="1188" customWidth="1"/>
    <col min="5646" max="5888" width="9.140625" style="1188"/>
    <col min="5889" max="5889" width="91.42578125" style="1188" customWidth="1"/>
    <col min="5890" max="5890" width="13.85546875" style="1188" customWidth="1"/>
    <col min="5891" max="5891" width="12.140625" style="1188" customWidth="1"/>
    <col min="5892" max="5892" width="11" style="1188" customWidth="1"/>
    <col min="5893" max="5893" width="14.140625" style="1188" customWidth="1"/>
    <col min="5894" max="5894" width="11.85546875" style="1188" customWidth="1"/>
    <col min="5895" max="5895" width="9.5703125" style="1188" customWidth="1"/>
    <col min="5896" max="5896" width="14.7109375" style="1188" customWidth="1"/>
    <col min="5897" max="5898" width="9.5703125" style="1188" customWidth="1"/>
    <col min="5899" max="5899" width="14.28515625" style="1188" customWidth="1"/>
    <col min="5900" max="5900" width="13.140625" style="1188" customWidth="1"/>
    <col min="5901" max="5901" width="10.7109375" style="1188" customWidth="1"/>
    <col min="5902" max="6144" width="9.140625" style="1188"/>
    <col min="6145" max="6145" width="91.42578125" style="1188" customWidth="1"/>
    <col min="6146" max="6146" width="13.85546875" style="1188" customWidth="1"/>
    <col min="6147" max="6147" width="12.140625" style="1188" customWidth="1"/>
    <col min="6148" max="6148" width="11" style="1188" customWidth="1"/>
    <col min="6149" max="6149" width="14.140625" style="1188" customWidth="1"/>
    <col min="6150" max="6150" width="11.85546875" style="1188" customWidth="1"/>
    <col min="6151" max="6151" width="9.5703125" style="1188" customWidth="1"/>
    <col min="6152" max="6152" width="14.7109375" style="1188" customWidth="1"/>
    <col min="6153" max="6154" width="9.5703125" style="1188" customWidth="1"/>
    <col min="6155" max="6155" width="14.28515625" style="1188" customWidth="1"/>
    <col min="6156" max="6156" width="13.140625" style="1188" customWidth="1"/>
    <col min="6157" max="6157" width="10.7109375" style="1188" customWidth="1"/>
    <col min="6158" max="6400" width="9.140625" style="1188"/>
    <col min="6401" max="6401" width="91.42578125" style="1188" customWidth="1"/>
    <col min="6402" max="6402" width="13.85546875" style="1188" customWidth="1"/>
    <col min="6403" max="6403" width="12.140625" style="1188" customWidth="1"/>
    <col min="6404" max="6404" width="11" style="1188" customWidth="1"/>
    <col min="6405" max="6405" width="14.140625" style="1188" customWidth="1"/>
    <col min="6406" max="6406" width="11.85546875" style="1188" customWidth="1"/>
    <col min="6407" max="6407" width="9.5703125" style="1188" customWidth="1"/>
    <col min="6408" max="6408" width="14.7109375" style="1188" customWidth="1"/>
    <col min="6409" max="6410" width="9.5703125" style="1188" customWidth="1"/>
    <col min="6411" max="6411" width="14.28515625" style="1188" customWidth="1"/>
    <col min="6412" max="6412" width="13.140625" style="1188" customWidth="1"/>
    <col min="6413" max="6413" width="10.7109375" style="1188" customWidth="1"/>
    <col min="6414" max="6656" width="9.140625" style="1188"/>
    <col min="6657" max="6657" width="91.42578125" style="1188" customWidth="1"/>
    <col min="6658" max="6658" width="13.85546875" style="1188" customWidth="1"/>
    <col min="6659" max="6659" width="12.140625" style="1188" customWidth="1"/>
    <col min="6660" max="6660" width="11" style="1188" customWidth="1"/>
    <col min="6661" max="6661" width="14.140625" style="1188" customWidth="1"/>
    <col min="6662" max="6662" width="11.85546875" style="1188" customWidth="1"/>
    <col min="6663" max="6663" width="9.5703125" style="1188" customWidth="1"/>
    <col min="6664" max="6664" width="14.7109375" style="1188" customWidth="1"/>
    <col min="6665" max="6666" width="9.5703125" style="1188" customWidth="1"/>
    <col min="6667" max="6667" width="14.28515625" style="1188" customWidth="1"/>
    <col min="6668" max="6668" width="13.140625" style="1188" customWidth="1"/>
    <col min="6669" max="6669" width="10.7109375" style="1188" customWidth="1"/>
    <col min="6670" max="6912" width="9.140625" style="1188"/>
    <col min="6913" max="6913" width="91.42578125" style="1188" customWidth="1"/>
    <col min="6914" max="6914" width="13.85546875" style="1188" customWidth="1"/>
    <col min="6915" max="6915" width="12.140625" style="1188" customWidth="1"/>
    <col min="6916" max="6916" width="11" style="1188" customWidth="1"/>
    <col min="6917" max="6917" width="14.140625" style="1188" customWidth="1"/>
    <col min="6918" max="6918" width="11.85546875" style="1188" customWidth="1"/>
    <col min="6919" max="6919" width="9.5703125" style="1188" customWidth="1"/>
    <col min="6920" max="6920" width="14.7109375" style="1188" customWidth="1"/>
    <col min="6921" max="6922" width="9.5703125" style="1188" customWidth="1"/>
    <col min="6923" max="6923" width="14.28515625" style="1188" customWidth="1"/>
    <col min="6924" max="6924" width="13.140625" style="1188" customWidth="1"/>
    <col min="6925" max="6925" width="10.7109375" style="1188" customWidth="1"/>
    <col min="6926" max="7168" width="9.140625" style="1188"/>
    <col min="7169" max="7169" width="91.42578125" style="1188" customWidth="1"/>
    <col min="7170" max="7170" width="13.85546875" style="1188" customWidth="1"/>
    <col min="7171" max="7171" width="12.140625" style="1188" customWidth="1"/>
    <col min="7172" max="7172" width="11" style="1188" customWidth="1"/>
    <col min="7173" max="7173" width="14.140625" style="1188" customWidth="1"/>
    <col min="7174" max="7174" width="11.85546875" style="1188" customWidth="1"/>
    <col min="7175" max="7175" width="9.5703125" style="1188" customWidth="1"/>
    <col min="7176" max="7176" width="14.7109375" style="1188" customWidth="1"/>
    <col min="7177" max="7178" width="9.5703125" style="1188" customWidth="1"/>
    <col min="7179" max="7179" width="14.28515625" style="1188" customWidth="1"/>
    <col min="7180" max="7180" width="13.140625" style="1188" customWidth="1"/>
    <col min="7181" max="7181" width="10.7109375" style="1188" customWidth="1"/>
    <col min="7182" max="7424" width="9.140625" style="1188"/>
    <col min="7425" max="7425" width="91.42578125" style="1188" customWidth="1"/>
    <col min="7426" max="7426" width="13.85546875" style="1188" customWidth="1"/>
    <col min="7427" max="7427" width="12.140625" style="1188" customWidth="1"/>
    <col min="7428" max="7428" width="11" style="1188" customWidth="1"/>
    <col min="7429" max="7429" width="14.140625" style="1188" customWidth="1"/>
    <col min="7430" max="7430" width="11.85546875" style="1188" customWidth="1"/>
    <col min="7431" max="7431" width="9.5703125" style="1188" customWidth="1"/>
    <col min="7432" max="7432" width="14.7109375" style="1188" customWidth="1"/>
    <col min="7433" max="7434" width="9.5703125" style="1188" customWidth="1"/>
    <col min="7435" max="7435" width="14.28515625" style="1188" customWidth="1"/>
    <col min="7436" max="7436" width="13.140625" style="1188" customWidth="1"/>
    <col min="7437" max="7437" width="10.7109375" style="1188" customWidth="1"/>
    <col min="7438" max="7680" width="9.140625" style="1188"/>
    <col min="7681" max="7681" width="91.42578125" style="1188" customWidth="1"/>
    <col min="7682" max="7682" width="13.85546875" style="1188" customWidth="1"/>
    <col min="7683" max="7683" width="12.140625" style="1188" customWidth="1"/>
    <col min="7684" max="7684" width="11" style="1188" customWidth="1"/>
    <col min="7685" max="7685" width="14.140625" style="1188" customWidth="1"/>
    <col min="7686" max="7686" width="11.85546875" style="1188" customWidth="1"/>
    <col min="7687" max="7687" width="9.5703125" style="1188" customWidth="1"/>
    <col min="7688" max="7688" width="14.7109375" style="1188" customWidth="1"/>
    <col min="7689" max="7690" width="9.5703125" style="1188" customWidth="1"/>
    <col min="7691" max="7691" width="14.28515625" style="1188" customWidth="1"/>
    <col min="7692" max="7692" width="13.140625" style="1188" customWidth="1"/>
    <col min="7693" max="7693" width="10.7109375" style="1188" customWidth="1"/>
    <col min="7694" max="7936" width="9.140625" style="1188"/>
    <col min="7937" max="7937" width="91.42578125" style="1188" customWidth="1"/>
    <col min="7938" max="7938" width="13.85546875" style="1188" customWidth="1"/>
    <col min="7939" max="7939" width="12.140625" style="1188" customWidth="1"/>
    <col min="7940" max="7940" width="11" style="1188" customWidth="1"/>
    <col min="7941" max="7941" width="14.140625" style="1188" customWidth="1"/>
    <col min="7942" max="7942" width="11.85546875" style="1188" customWidth="1"/>
    <col min="7943" max="7943" width="9.5703125" style="1188" customWidth="1"/>
    <col min="7944" max="7944" width="14.7109375" style="1188" customWidth="1"/>
    <col min="7945" max="7946" width="9.5703125" style="1188" customWidth="1"/>
    <col min="7947" max="7947" width="14.28515625" style="1188" customWidth="1"/>
    <col min="7948" max="7948" width="13.140625" style="1188" customWidth="1"/>
    <col min="7949" max="7949" width="10.7109375" style="1188" customWidth="1"/>
    <col min="7950" max="8192" width="9.140625" style="1188"/>
    <col min="8193" max="8193" width="91.42578125" style="1188" customWidth="1"/>
    <col min="8194" max="8194" width="13.85546875" style="1188" customWidth="1"/>
    <col min="8195" max="8195" width="12.140625" style="1188" customWidth="1"/>
    <col min="8196" max="8196" width="11" style="1188" customWidth="1"/>
    <col min="8197" max="8197" width="14.140625" style="1188" customWidth="1"/>
    <col min="8198" max="8198" width="11.85546875" style="1188" customWidth="1"/>
    <col min="8199" max="8199" width="9.5703125" style="1188" customWidth="1"/>
    <col min="8200" max="8200" width="14.7109375" style="1188" customWidth="1"/>
    <col min="8201" max="8202" width="9.5703125" style="1188" customWidth="1"/>
    <col min="8203" max="8203" width="14.28515625" style="1188" customWidth="1"/>
    <col min="8204" max="8204" width="13.140625" style="1188" customWidth="1"/>
    <col min="8205" max="8205" width="10.7109375" style="1188" customWidth="1"/>
    <col min="8206" max="8448" width="9.140625" style="1188"/>
    <col min="8449" max="8449" width="91.42578125" style="1188" customWidth="1"/>
    <col min="8450" max="8450" width="13.85546875" style="1188" customWidth="1"/>
    <col min="8451" max="8451" width="12.140625" style="1188" customWidth="1"/>
    <col min="8452" max="8452" width="11" style="1188" customWidth="1"/>
    <col min="8453" max="8453" width="14.140625" style="1188" customWidth="1"/>
    <col min="8454" max="8454" width="11.85546875" style="1188" customWidth="1"/>
    <col min="8455" max="8455" width="9.5703125" style="1188" customWidth="1"/>
    <col min="8456" max="8456" width="14.7109375" style="1188" customWidth="1"/>
    <col min="8457" max="8458" width="9.5703125" style="1188" customWidth="1"/>
    <col min="8459" max="8459" width="14.28515625" style="1188" customWidth="1"/>
    <col min="8460" max="8460" width="13.140625" style="1188" customWidth="1"/>
    <col min="8461" max="8461" width="10.7109375" style="1188" customWidth="1"/>
    <col min="8462" max="8704" width="9.140625" style="1188"/>
    <col min="8705" max="8705" width="91.42578125" style="1188" customWidth="1"/>
    <col min="8706" max="8706" width="13.85546875" style="1188" customWidth="1"/>
    <col min="8707" max="8707" width="12.140625" style="1188" customWidth="1"/>
    <col min="8708" max="8708" width="11" style="1188" customWidth="1"/>
    <col min="8709" max="8709" width="14.140625" style="1188" customWidth="1"/>
    <col min="8710" max="8710" width="11.85546875" style="1188" customWidth="1"/>
    <col min="8711" max="8711" width="9.5703125" style="1188" customWidth="1"/>
    <col min="8712" max="8712" width="14.7109375" style="1188" customWidth="1"/>
    <col min="8713" max="8714" width="9.5703125" style="1188" customWidth="1"/>
    <col min="8715" max="8715" width="14.28515625" style="1188" customWidth="1"/>
    <col min="8716" max="8716" width="13.140625" style="1188" customWidth="1"/>
    <col min="8717" max="8717" width="10.7109375" style="1188" customWidth="1"/>
    <col min="8718" max="8960" width="9.140625" style="1188"/>
    <col min="8961" max="8961" width="91.42578125" style="1188" customWidth="1"/>
    <col min="8962" max="8962" width="13.85546875" style="1188" customWidth="1"/>
    <col min="8963" max="8963" width="12.140625" style="1188" customWidth="1"/>
    <col min="8964" max="8964" width="11" style="1188" customWidth="1"/>
    <col min="8965" max="8965" width="14.140625" style="1188" customWidth="1"/>
    <col min="8966" max="8966" width="11.85546875" style="1188" customWidth="1"/>
    <col min="8967" max="8967" width="9.5703125" style="1188" customWidth="1"/>
    <col min="8968" max="8968" width="14.7109375" style="1188" customWidth="1"/>
    <col min="8969" max="8970" width="9.5703125" style="1188" customWidth="1"/>
    <col min="8971" max="8971" width="14.28515625" style="1188" customWidth="1"/>
    <col min="8972" max="8972" width="13.140625" style="1188" customWidth="1"/>
    <col min="8973" max="8973" width="10.7109375" style="1188" customWidth="1"/>
    <col min="8974" max="9216" width="9.140625" style="1188"/>
    <col min="9217" max="9217" width="91.42578125" style="1188" customWidth="1"/>
    <col min="9218" max="9218" width="13.85546875" style="1188" customWidth="1"/>
    <col min="9219" max="9219" width="12.140625" style="1188" customWidth="1"/>
    <col min="9220" max="9220" width="11" style="1188" customWidth="1"/>
    <col min="9221" max="9221" width="14.140625" style="1188" customWidth="1"/>
    <col min="9222" max="9222" width="11.85546875" style="1188" customWidth="1"/>
    <col min="9223" max="9223" width="9.5703125" style="1188" customWidth="1"/>
    <col min="9224" max="9224" width="14.7109375" style="1188" customWidth="1"/>
    <col min="9225" max="9226" width="9.5703125" style="1188" customWidth="1"/>
    <col min="9227" max="9227" width="14.28515625" style="1188" customWidth="1"/>
    <col min="9228" max="9228" width="13.140625" style="1188" customWidth="1"/>
    <col min="9229" max="9229" width="10.7109375" style="1188" customWidth="1"/>
    <col min="9230" max="9472" width="9.140625" style="1188"/>
    <col min="9473" max="9473" width="91.42578125" style="1188" customWidth="1"/>
    <col min="9474" max="9474" width="13.85546875" style="1188" customWidth="1"/>
    <col min="9475" max="9475" width="12.140625" style="1188" customWidth="1"/>
    <col min="9476" max="9476" width="11" style="1188" customWidth="1"/>
    <col min="9477" max="9477" width="14.140625" style="1188" customWidth="1"/>
    <col min="9478" max="9478" width="11.85546875" style="1188" customWidth="1"/>
    <col min="9479" max="9479" width="9.5703125" style="1188" customWidth="1"/>
    <col min="9480" max="9480" width="14.7109375" style="1188" customWidth="1"/>
    <col min="9481" max="9482" width="9.5703125" style="1188" customWidth="1"/>
    <col min="9483" max="9483" width="14.28515625" style="1188" customWidth="1"/>
    <col min="9484" max="9484" width="13.140625" style="1188" customWidth="1"/>
    <col min="9485" max="9485" width="10.7109375" style="1188" customWidth="1"/>
    <col min="9486" max="9728" width="9.140625" style="1188"/>
    <col min="9729" max="9729" width="91.42578125" style="1188" customWidth="1"/>
    <col min="9730" max="9730" width="13.85546875" style="1188" customWidth="1"/>
    <col min="9731" max="9731" width="12.140625" style="1188" customWidth="1"/>
    <col min="9732" max="9732" width="11" style="1188" customWidth="1"/>
    <col min="9733" max="9733" width="14.140625" style="1188" customWidth="1"/>
    <col min="9734" max="9734" width="11.85546875" style="1188" customWidth="1"/>
    <col min="9735" max="9735" width="9.5703125" style="1188" customWidth="1"/>
    <col min="9736" max="9736" width="14.7109375" style="1188" customWidth="1"/>
    <col min="9737" max="9738" width="9.5703125" style="1188" customWidth="1"/>
    <col min="9739" max="9739" width="14.28515625" style="1188" customWidth="1"/>
    <col min="9740" max="9740" width="13.140625" style="1188" customWidth="1"/>
    <col min="9741" max="9741" width="10.7109375" style="1188" customWidth="1"/>
    <col min="9742" max="9984" width="9.140625" style="1188"/>
    <col min="9985" max="9985" width="91.42578125" style="1188" customWidth="1"/>
    <col min="9986" max="9986" width="13.85546875" style="1188" customWidth="1"/>
    <col min="9987" max="9987" width="12.140625" style="1188" customWidth="1"/>
    <col min="9988" max="9988" width="11" style="1188" customWidth="1"/>
    <col min="9989" max="9989" width="14.140625" style="1188" customWidth="1"/>
    <col min="9990" max="9990" width="11.85546875" style="1188" customWidth="1"/>
    <col min="9991" max="9991" width="9.5703125" style="1188" customWidth="1"/>
    <col min="9992" max="9992" width="14.7109375" style="1188" customWidth="1"/>
    <col min="9993" max="9994" width="9.5703125" style="1188" customWidth="1"/>
    <col min="9995" max="9995" width="14.28515625" style="1188" customWidth="1"/>
    <col min="9996" max="9996" width="13.140625" style="1188" customWidth="1"/>
    <col min="9997" max="9997" width="10.7109375" style="1188" customWidth="1"/>
    <col min="9998" max="10240" width="9.140625" style="1188"/>
    <col min="10241" max="10241" width="91.42578125" style="1188" customWidth="1"/>
    <col min="10242" max="10242" width="13.85546875" style="1188" customWidth="1"/>
    <col min="10243" max="10243" width="12.140625" style="1188" customWidth="1"/>
    <col min="10244" max="10244" width="11" style="1188" customWidth="1"/>
    <col min="10245" max="10245" width="14.140625" style="1188" customWidth="1"/>
    <col min="10246" max="10246" width="11.85546875" style="1188" customWidth="1"/>
    <col min="10247" max="10247" width="9.5703125" style="1188" customWidth="1"/>
    <col min="10248" max="10248" width="14.7109375" style="1188" customWidth="1"/>
    <col min="10249" max="10250" width="9.5703125" style="1188" customWidth="1"/>
    <col min="10251" max="10251" width="14.28515625" style="1188" customWidth="1"/>
    <col min="10252" max="10252" width="13.140625" style="1188" customWidth="1"/>
    <col min="10253" max="10253" width="10.7109375" style="1188" customWidth="1"/>
    <col min="10254" max="10496" width="9.140625" style="1188"/>
    <col min="10497" max="10497" width="91.42578125" style="1188" customWidth="1"/>
    <col min="10498" max="10498" width="13.85546875" style="1188" customWidth="1"/>
    <col min="10499" max="10499" width="12.140625" style="1188" customWidth="1"/>
    <col min="10500" max="10500" width="11" style="1188" customWidth="1"/>
    <col min="10501" max="10501" width="14.140625" style="1188" customWidth="1"/>
    <col min="10502" max="10502" width="11.85546875" style="1188" customWidth="1"/>
    <col min="10503" max="10503" width="9.5703125" style="1188" customWidth="1"/>
    <col min="10504" max="10504" width="14.7109375" style="1188" customWidth="1"/>
    <col min="10505" max="10506" width="9.5703125" style="1188" customWidth="1"/>
    <col min="10507" max="10507" width="14.28515625" style="1188" customWidth="1"/>
    <col min="10508" max="10508" width="13.140625" style="1188" customWidth="1"/>
    <col min="10509" max="10509" width="10.7109375" style="1188" customWidth="1"/>
    <col min="10510" max="10752" width="9.140625" style="1188"/>
    <col min="10753" max="10753" width="91.42578125" style="1188" customWidth="1"/>
    <col min="10754" max="10754" width="13.85546875" style="1188" customWidth="1"/>
    <col min="10755" max="10755" width="12.140625" style="1188" customWidth="1"/>
    <col min="10756" max="10756" width="11" style="1188" customWidth="1"/>
    <col min="10757" max="10757" width="14.140625" style="1188" customWidth="1"/>
    <col min="10758" max="10758" width="11.85546875" style="1188" customWidth="1"/>
    <col min="10759" max="10759" width="9.5703125" style="1188" customWidth="1"/>
    <col min="10760" max="10760" width="14.7109375" style="1188" customWidth="1"/>
    <col min="10761" max="10762" width="9.5703125" style="1188" customWidth="1"/>
    <col min="10763" max="10763" width="14.28515625" style="1188" customWidth="1"/>
    <col min="10764" max="10764" width="13.140625" style="1188" customWidth="1"/>
    <col min="10765" max="10765" width="10.7109375" style="1188" customWidth="1"/>
    <col min="10766" max="11008" width="9.140625" style="1188"/>
    <col min="11009" max="11009" width="91.42578125" style="1188" customWidth="1"/>
    <col min="11010" max="11010" width="13.85546875" style="1188" customWidth="1"/>
    <col min="11011" max="11011" width="12.140625" style="1188" customWidth="1"/>
    <col min="11012" max="11012" width="11" style="1188" customWidth="1"/>
    <col min="11013" max="11013" width="14.140625" style="1188" customWidth="1"/>
    <col min="11014" max="11014" width="11.85546875" style="1188" customWidth="1"/>
    <col min="11015" max="11015" width="9.5703125" style="1188" customWidth="1"/>
    <col min="11016" max="11016" width="14.7109375" style="1188" customWidth="1"/>
    <col min="11017" max="11018" width="9.5703125" style="1188" customWidth="1"/>
    <col min="11019" max="11019" width="14.28515625" style="1188" customWidth="1"/>
    <col min="11020" max="11020" width="13.140625" style="1188" customWidth="1"/>
    <col min="11021" max="11021" width="10.7109375" style="1188" customWidth="1"/>
    <col min="11022" max="11264" width="9.140625" style="1188"/>
    <col min="11265" max="11265" width="91.42578125" style="1188" customWidth="1"/>
    <col min="11266" max="11266" width="13.85546875" style="1188" customWidth="1"/>
    <col min="11267" max="11267" width="12.140625" style="1188" customWidth="1"/>
    <col min="11268" max="11268" width="11" style="1188" customWidth="1"/>
    <col min="11269" max="11269" width="14.140625" style="1188" customWidth="1"/>
    <col min="11270" max="11270" width="11.85546875" style="1188" customWidth="1"/>
    <col min="11271" max="11271" width="9.5703125" style="1188" customWidth="1"/>
    <col min="11272" max="11272" width="14.7109375" style="1188" customWidth="1"/>
    <col min="11273" max="11274" width="9.5703125" style="1188" customWidth="1"/>
    <col min="11275" max="11275" width="14.28515625" style="1188" customWidth="1"/>
    <col min="11276" max="11276" width="13.140625" style="1188" customWidth="1"/>
    <col min="11277" max="11277" width="10.7109375" style="1188" customWidth="1"/>
    <col min="11278" max="11520" width="9.140625" style="1188"/>
    <col min="11521" max="11521" width="91.42578125" style="1188" customWidth="1"/>
    <col min="11522" max="11522" width="13.85546875" style="1188" customWidth="1"/>
    <col min="11523" max="11523" width="12.140625" style="1188" customWidth="1"/>
    <col min="11524" max="11524" width="11" style="1188" customWidth="1"/>
    <col min="11525" max="11525" width="14.140625" style="1188" customWidth="1"/>
    <col min="11526" max="11526" width="11.85546875" style="1188" customWidth="1"/>
    <col min="11527" max="11527" width="9.5703125" style="1188" customWidth="1"/>
    <col min="11528" max="11528" width="14.7109375" style="1188" customWidth="1"/>
    <col min="11529" max="11530" width="9.5703125" style="1188" customWidth="1"/>
    <col min="11531" max="11531" width="14.28515625" style="1188" customWidth="1"/>
    <col min="11532" max="11532" width="13.140625" style="1188" customWidth="1"/>
    <col min="11533" max="11533" width="10.7109375" style="1188" customWidth="1"/>
    <col min="11534" max="11776" width="9.140625" style="1188"/>
    <col min="11777" max="11777" width="91.42578125" style="1188" customWidth="1"/>
    <col min="11778" max="11778" width="13.85546875" style="1188" customWidth="1"/>
    <col min="11779" max="11779" width="12.140625" style="1188" customWidth="1"/>
    <col min="11780" max="11780" width="11" style="1188" customWidth="1"/>
    <col min="11781" max="11781" width="14.140625" style="1188" customWidth="1"/>
    <col min="11782" max="11782" width="11.85546875" style="1188" customWidth="1"/>
    <col min="11783" max="11783" width="9.5703125" style="1188" customWidth="1"/>
    <col min="11784" max="11784" width="14.7109375" style="1188" customWidth="1"/>
    <col min="11785" max="11786" width="9.5703125" style="1188" customWidth="1"/>
    <col min="11787" max="11787" width="14.28515625" style="1188" customWidth="1"/>
    <col min="11788" max="11788" width="13.140625" style="1188" customWidth="1"/>
    <col min="11789" max="11789" width="10.7109375" style="1188" customWidth="1"/>
    <col min="11790" max="12032" width="9.140625" style="1188"/>
    <col min="12033" max="12033" width="91.42578125" style="1188" customWidth="1"/>
    <col min="12034" max="12034" width="13.85546875" style="1188" customWidth="1"/>
    <col min="12035" max="12035" width="12.140625" style="1188" customWidth="1"/>
    <col min="12036" max="12036" width="11" style="1188" customWidth="1"/>
    <col min="12037" max="12037" width="14.140625" style="1188" customWidth="1"/>
    <col min="12038" max="12038" width="11.85546875" style="1188" customWidth="1"/>
    <col min="12039" max="12039" width="9.5703125" style="1188" customWidth="1"/>
    <col min="12040" max="12040" width="14.7109375" style="1188" customWidth="1"/>
    <col min="12041" max="12042" width="9.5703125" style="1188" customWidth="1"/>
    <col min="12043" max="12043" width="14.28515625" style="1188" customWidth="1"/>
    <col min="12044" max="12044" width="13.140625" style="1188" customWidth="1"/>
    <col min="12045" max="12045" width="10.7109375" style="1188" customWidth="1"/>
    <col min="12046" max="12288" width="9.140625" style="1188"/>
    <col min="12289" max="12289" width="91.42578125" style="1188" customWidth="1"/>
    <col min="12290" max="12290" width="13.85546875" style="1188" customWidth="1"/>
    <col min="12291" max="12291" width="12.140625" style="1188" customWidth="1"/>
    <col min="12292" max="12292" width="11" style="1188" customWidth="1"/>
    <col min="12293" max="12293" width="14.140625" style="1188" customWidth="1"/>
    <col min="12294" max="12294" width="11.85546875" style="1188" customWidth="1"/>
    <col min="12295" max="12295" width="9.5703125" style="1188" customWidth="1"/>
    <col min="12296" max="12296" width="14.7109375" style="1188" customWidth="1"/>
    <col min="12297" max="12298" width="9.5703125" style="1188" customWidth="1"/>
    <col min="12299" max="12299" width="14.28515625" style="1188" customWidth="1"/>
    <col min="12300" max="12300" width="13.140625" style="1188" customWidth="1"/>
    <col min="12301" max="12301" width="10.7109375" style="1188" customWidth="1"/>
    <col min="12302" max="12544" width="9.140625" style="1188"/>
    <col min="12545" max="12545" width="91.42578125" style="1188" customWidth="1"/>
    <col min="12546" max="12546" width="13.85546875" style="1188" customWidth="1"/>
    <col min="12547" max="12547" width="12.140625" style="1188" customWidth="1"/>
    <col min="12548" max="12548" width="11" style="1188" customWidth="1"/>
    <col min="12549" max="12549" width="14.140625" style="1188" customWidth="1"/>
    <col min="12550" max="12550" width="11.85546875" style="1188" customWidth="1"/>
    <col min="12551" max="12551" width="9.5703125" style="1188" customWidth="1"/>
    <col min="12552" max="12552" width="14.7109375" style="1188" customWidth="1"/>
    <col min="12553" max="12554" width="9.5703125" style="1188" customWidth="1"/>
    <col min="12555" max="12555" width="14.28515625" style="1188" customWidth="1"/>
    <col min="12556" max="12556" width="13.140625" style="1188" customWidth="1"/>
    <col min="12557" max="12557" width="10.7109375" style="1188" customWidth="1"/>
    <col min="12558" max="12800" width="9.140625" style="1188"/>
    <col min="12801" max="12801" width="91.42578125" style="1188" customWidth="1"/>
    <col min="12802" max="12802" width="13.85546875" style="1188" customWidth="1"/>
    <col min="12803" max="12803" width="12.140625" style="1188" customWidth="1"/>
    <col min="12804" max="12804" width="11" style="1188" customWidth="1"/>
    <col min="12805" max="12805" width="14.140625" style="1188" customWidth="1"/>
    <col min="12806" max="12806" width="11.85546875" style="1188" customWidth="1"/>
    <col min="12807" max="12807" width="9.5703125" style="1188" customWidth="1"/>
    <col min="12808" max="12808" width="14.7109375" style="1188" customWidth="1"/>
    <col min="12809" max="12810" width="9.5703125" style="1188" customWidth="1"/>
    <col min="12811" max="12811" width="14.28515625" style="1188" customWidth="1"/>
    <col min="12812" max="12812" width="13.140625" style="1188" customWidth="1"/>
    <col min="12813" max="12813" width="10.7109375" style="1188" customWidth="1"/>
    <col min="12814" max="13056" width="9.140625" style="1188"/>
    <col min="13057" max="13057" width="91.42578125" style="1188" customWidth="1"/>
    <col min="13058" max="13058" width="13.85546875" style="1188" customWidth="1"/>
    <col min="13059" max="13059" width="12.140625" style="1188" customWidth="1"/>
    <col min="13060" max="13060" width="11" style="1188" customWidth="1"/>
    <col min="13061" max="13061" width="14.140625" style="1188" customWidth="1"/>
    <col min="13062" max="13062" width="11.85546875" style="1188" customWidth="1"/>
    <col min="13063" max="13063" width="9.5703125" style="1188" customWidth="1"/>
    <col min="13064" max="13064" width="14.7109375" style="1188" customWidth="1"/>
    <col min="13065" max="13066" width="9.5703125" style="1188" customWidth="1"/>
    <col min="13067" max="13067" width="14.28515625" style="1188" customWidth="1"/>
    <col min="13068" max="13068" width="13.140625" style="1188" customWidth="1"/>
    <col min="13069" max="13069" width="10.7109375" style="1188" customWidth="1"/>
    <col min="13070" max="13312" width="9.140625" style="1188"/>
    <col min="13313" max="13313" width="91.42578125" style="1188" customWidth="1"/>
    <col min="13314" max="13314" width="13.85546875" style="1188" customWidth="1"/>
    <col min="13315" max="13315" width="12.140625" style="1188" customWidth="1"/>
    <col min="13316" max="13316" width="11" style="1188" customWidth="1"/>
    <col min="13317" max="13317" width="14.140625" style="1188" customWidth="1"/>
    <col min="13318" max="13318" width="11.85546875" style="1188" customWidth="1"/>
    <col min="13319" max="13319" width="9.5703125" style="1188" customWidth="1"/>
    <col min="13320" max="13320" width="14.7109375" style="1188" customWidth="1"/>
    <col min="13321" max="13322" width="9.5703125" style="1188" customWidth="1"/>
    <col min="13323" max="13323" width="14.28515625" style="1188" customWidth="1"/>
    <col min="13324" max="13324" width="13.140625" style="1188" customWidth="1"/>
    <col min="13325" max="13325" width="10.7109375" style="1188" customWidth="1"/>
    <col min="13326" max="13568" width="9.140625" style="1188"/>
    <col min="13569" max="13569" width="91.42578125" style="1188" customWidth="1"/>
    <col min="13570" max="13570" width="13.85546875" style="1188" customWidth="1"/>
    <col min="13571" max="13571" width="12.140625" style="1188" customWidth="1"/>
    <col min="13572" max="13572" width="11" style="1188" customWidth="1"/>
    <col min="13573" max="13573" width="14.140625" style="1188" customWidth="1"/>
    <col min="13574" max="13574" width="11.85546875" style="1188" customWidth="1"/>
    <col min="13575" max="13575" width="9.5703125" style="1188" customWidth="1"/>
    <col min="13576" max="13576" width="14.7109375" style="1188" customWidth="1"/>
    <col min="13577" max="13578" width="9.5703125" style="1188" customWidth="1"/>
    <col min="13579" max="13579" width="14.28515625" style="1188" customWidth="1"/>
    <col min="13580" max="13580" width="13.140625" style="1188" customWidth="1"/>
    <col min="13581" max="13581" width="10.7109375" style="1188" customWidth="1"/>
    <col min="13582" max="13824" width="9.140625" style="1188"/>
    <col min="13825" max="13825" width="91.42578125" style="1188" customWidth="1"/>
    <col min="13826" max="13826" width="13.85546875" style="1188" customWidth="1"/>
    <col min="13827" max="13827" width="12.140625" style="1188" customWidth="1"/>
    <col min="13828" max="13828" width="11" style="1188" customWidth="1"/>
    <col min="13829" max="13829" width="14.140625" style="1188" customWidth="1"/>
    <col min="13830" max="13830" width="11.85546875" style="1188" customWidth="1"/>
    <col min="13831" max="13831" width="9.5703125" style="1188" customWidth="1"/>
    <col min="13832" max="13832" width="14.7109375" style="1188" customWidth="1"/>
    <col min="13833" max="13834" width="9.5703125" style="1188" customWidth="1"/>
    <col min="13835" max="13835" width="14.28515625" style="1188" customWidth="1"/>
    <col min="13836" max="13836" width="13.140625" style="1188" customWidth="1"/>
    <col min="13837" max="13837" width="10.7109375" style="1188" customWidth="1"/>
    <col min="13838" max="14080" width="9.140625" style="1188"/>
    <col min="14081" max="14081" width="91.42578125" style="1188" customWidth="1"/>
    <col min="14082" max="14082" width="13.85546875" style="1188" customWidth="1"/>
    <col min="14083" max="14083" width="12.140625" style="1188" customWidth="1"/>
    <col min="14084" max="14084" width="11" style="1188" customWidth="1"/>
    <col min="14085" max="14085" width="14.140625" style="1188" customWidth="1"/>
    <col min="14086" max="14086" width="11.85546875" style="1188" customWidth="1"/>
    <col min="14087" max="14087" width="9.5703125" style="1188" customWidth="1"/>
    <col min="14088" max="14088" width="14.7109375" style="1188" customWidth="1"/>
    <col min="14089" max="14090" width="9.5703125" style="1188" customWidth="1"/>
    <col min="14091" max="14091" width="14.28515625" style="1188" customWidth="1"/>
    <col min="14092" max="14092" width="13.140625" style="1188" customWidth="1"/>
    <col min="14093" max="14093" width="10.7109375" style="1188" customWidth="1"/>
    <col min="14094" max="14336" width="9.140625" style="1188"/>
    <col min="14337" max="14337" width="91.42578125" style="1188" customWidth="1"/>
    <col min="14338" max="14338" width="13.85546875" style="1188" customWidth="1"/>
    <col min="14339" max="14339" width="12.140625" style="1188" customWidth="1"/>
    <col min="14340" max="14340" width="11" style="1188" customWidth="1"/>
    <col min="14341" max="14341" width="14.140625" style="1188" customWidth="1"/>
    <col min="14342" max="14342" width="11.85546875" style="1188" customWidth="1"/>
    <col min="14343" max="14343" width="9.5703125" style="1188" customWidth="1"/>
    <col min="14344" max="14344" width="14.7109375" style="1188" customWidth="1"/>
    <col min="14345" max="14346" width="9.5703125" style="1188" customWidth="1"/>
    <col min="14347" max="14347" width="14.28515625" style="1188" customWidth="1"/>
    <col min="14348" max="14348" width="13.140625" style="1188" customWidth="1"/>
    <col min="14349" max="14349" width="10.7109375" style="1188" customWidth="1"/>
    <col min="14350" max="14592" width="9.140625" style="1188"/>
    <col min="14593" max="14593" width="91.42578125" style="1188" customWidth="1"/>
    <col min="14594" max="14594" width="13.85546875" style="1188" customWidth="1"/>
    <col min="14595" max="14595" width="12.140625" style="1188" customWidth="1"/>
    <col min="14596" max="14596" width="11" style="1188" customWidth="1"/>
    <col min="14597" max="14597" width="14.140625" style="1188" customWidth="1"/>
    <col min="14598" max="14598" width="11.85546875" style="1188" customWidth="1"/>
    <col min="14599" max="14599" width="9.5703125" style="1188" customWidth="1"/>
    <col min="14600" max="14600" width="14.7109375" style="1188" customWidth="1"/>
    <col min="14601" max="14602" width="9.5703125" style="1188" customWidth="1"/>
    <col min="14603" max="14603" width="14.28515625" style="1188" customWidth="1"/>
    <col min="14604" max="14604" width="13.140625" style="1188" customWidth="1"/>
    <col min="14605" max="14605" width="10.7109375" style="1188" customWidth="1"/>
    <col min="14606" max="14848" width="9.140625" style="1188"/>
    <col min="14849" max="14849" width="91.42578125" style="1188" customWidth="1"/>
    <col min="14850" max="14850" width="13.85546875" style="1188" customWidth="1"/>
    <col min="14851" max="14851" width="12.140625" style="1188" customWidth="1"/>
    <col min="14852" max="14852" width="11" style="1188" customWidth="1"/>
    <col min="14853" max="14853" width="14.140625" style="1188" customWidth="1"/>
    <col min="14854" max="14854" width="11.85546875" style="1188" customWidth="1"/>
    <col min="14855" max="14855" width="9.5703125" style="1188" customWidth="1"/>
    <col min="14856" max="14856" width="14.7109375" style="1188" customWidth="1"/>
    <col min="14857" max="14858" width="9.5703125" style="1188" customWidth="1"/>
    <col min="14859" max="14859" width="14.28515625" style="1188" customWidth="1"/>
    <col min="14860" max="14860" width="13.140625" style="1188" customWidth="1"/>
    <col min="14861" max="14861" width="10.7109375" style="1188" customWidth="1"/>
    <col min="14862" max="15104" width="9.140625" style="1188"/>
    <col min="15105" max="15105" width="91.42578125" style="1188" customWidth="1"/>
    <col min="15106" max="15106" width="13.85546875" style="1188" customWidth="1"/>
    <col min="15107" max="15107" width="12.140625" style="1188" customWidth="1"/>
    <col min="15108" max="15108" width="11" style="1188" customWidth="1"/>
    <col min="15109" max="15109" width="14.140625" style="1188" customWidth="1"/>
    <col min="15110" max="15110" width="11.85546875" style="1188" customWidth="1"/>
    <col min="15111" max="15111" width="9.5703125" style="1188" customWidth="1"/>
    <col min="15112" max="15112" width="14.7109375" style="1188" customWidth="1"/>
    <col min="15113" max="15114" width="9.5703125" style="1188" customWidth="1"/>
    <col min="15115" max="15115" width="14.28515625" style="1188" customWidth="1"/>
    <col min="15116" max="15116" width="13.140625" style="1188" customWidth="1"/>
    <col min="15117" max="15117" width="10.7109375" style="1188" customWidth="1"/>
    <col min="15118" max="15360" width="9.140625" style="1188"/>
    <col min="15361" max="15361" width="91.42578125" style="1188" customWidth="1"/>
    <col min="15362" max="15362" width="13.85546875" style="1188" customWidth="1"/>
    <col min="15363" max="15363" width="12.140625" style="1188" customWidth="1"/>
    <col min="15364" max="15364" width="11" style="1188" customWidth="1"/>
    <col min="15365" max="15365" width="14.140625" style="1188" customWidth="1"/>
    <col min="15366" max="15366" width="11.85546875" style="1188" customWidth="1"/>
    <col min="15367" max="15367" width="9.5703125" style="1188" customWidth="1"/>
    <col min="15368" max="15368" width="14.7109375" style="1188" customWidth="1"/>
    <col min="15369" max="15370" width="9.5703125" style="1188" customWidth="1"/>
    <col min="15371" max="15371" width="14.28515625" style="1188" customWidth="1"/>
    <col min="15372" max="15372" width="13.140625" style="1188" customWidth="1"/>
    <col min="15373" max="15373" width="10.7109375" style="1188" customWidth="1"/>
    <col min="15374" max="15616" width="9.140625" style="1188"/>
    <col min="15617" max="15617" width="91.42578125" style="1188" customWidth="1"/>
    <col min="15618" max="15618" width="13.85546875" style="1188" customWidth="1"/>
    <col min="15619" max="15619" width="12.140625" style="1188" customWidth="1"/>
    <col min="15620" max="15620" width="11" style="1188" customWidth="1"/>
    <col min="15621" max="15621" width="14.140625" style="1188" customWidth="1"/>
    <col min="15622" max="15622" width="11.85546875" style="1188" customWidth="1"/>
    <col min="15623" max="15623" width="9.5703125" style="1188" customWidth="1"/>
    <col min="15624" max="15624" width="14.7109375" style="1188" customWidth="1"/>
    <col min="15625" max="15626" width="9.5703125" style="1188" customWidth="1"/>
    <col min="15627" max="15627" width="14.28515625" style="1188" customWidth="1"/>
    <col min="15628" max="15628" width="13.140625" style="1188" customWidth="1"/>
    <col min="15629" max="15629" width="10.7109375" style="1188" customWidth="1"/>
    <col min="15630" max="15872" width="9.140625" style="1188"/>
    <col min="15873" max="15873" width="91.42578125" style="1188" customWidth="1"/>
    <col min="15874" max="15874" width="13.85546875" style="1188" customWidth="1"/>
    <col min="15875" max="15875" width="12.140625" style="1188" customWidth="1"/>
    <col min="15876" max="15876" width="11" style="1188" customWidth="1"/>
    <col min="15877" max="15877" width="14.140625" style="1188" customWidth="1"/>
    <col min="15878" max="15878" width="11.85546875" style="1188" customWidth="1"/>
    <col min="15879" max="15879" width="9.5703125" style="1188" customWidth="1"/>
    <col min="15880" max="15880" width="14.7109375" style="1188" customWidth="1"/>
    <col min="15881" max="15882" width="9.5703125" style="1188" customWidth="1"/>
    <col min="15883" max="15883" width="14.28515625" style="1188" customWidth="1"/>
    <col min="15884" max="15884" width="13.140625" style="1188" customWidth="1"/>
    <col min="15885" max="15885" width="10.7109375" style="1188" customWidth="1"/>
    <col min="15886" max="16128" width="9.140625" style="1188"/>
    <col min="16129" max="16129" width="91.42578125" style="1188" customWidth="1"/>
    <col min="16130" max="16130" width="13.85546875" style="1188" customWidth="1"/>
    <col min="16131" max="16131" width="12.140625" style="1188" customWidth="1"/>
    <col min="16132" max="16132" width="11" style="1188" customWidth="1"/>
    <col min="16133" max="16133" width="14.140625" style="1188" customWidth="1"/>
    <col min="16134" max="16134" width="11.85546875" style="1188" customWidth="1"/>
    <col min="16135" max="16135" width="9.5703125" style="1188" customWidth="1"/>
    <col min="16136" max="16136" width="14.7109375" style="1188" customWidth="1"/>
    <col min="16137" max="16138" width="9.5703125" style="1188" customWidth="1"/>
    <col min="16139" max="16139" width="14.28515625" style="1188" customWidth="1"/>
    <col min="16140" max="16140" width="13.140625" style="1188" customWidth="1"/>
    <col min="16141" max="16141" width="10.7109375" style="1188" customWidth="1"/>
    <col min="16142" max="16384" width="9.140625" style="1188"/>
  </cols>
  <sheetData>
    <row r="1" spans="1:13" ht="39.75" customHeight="1" x14ac:dyDescent="0.3">
      <c r="A1" s="4193" t="s">
        <v>139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</row>
    <row r="2" spans="1:13" ht="33.75" customHeight="1" x14ac:dyDescent="0.3">
      <c r="A2" s="4226" t="s">
        <v>380</v>
      </c>
      <c r="B2" s="4226"/>
      <c r="C2" s="4226"/>
      <c r="D2" s="4226"/>
      <c r="E2" s="4226"/>
      <c r="F2" s="4226"/>
      <c r="G2" s="4226"/>
      <c r="H2" s="4226"/>
      <c r="I2" s="4226"/>
      <c r="J2" s="4226"/>
      <c r="K2" s="4226"/>
      <c r="L2" s="4226"/>
      <c r="M2" s="4226"/>
    </row>
    <row r="3" spans="1:13" ht="20.25" customHeight="1" thickBot="1" x14ac:dyDescent="0.35">
      <c r="A3" s="3464"/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</row>
    <row r="4" spans="1:13" ht="33" customHeight="1" thickBot="1" x14ac:dyDescent="0.35">
      <c r="A4" s="4194" t="s">
        <v>9</v>
      </c>
      <c r="B4" s="4223" t="s">
        <v>19</v>
      </c>
      <c r="C4" s="4224"/>
      <c r="D4" s="4225"/>
      <c r="E4" s="4223" t="s">
        <v>20</v>
      </c>
      <c r="F4" s="4224"/>
      <c r="G4" s="4225"/>
      <c r="H4" s="4223" t="s">
        <v>29</v>
      </c>
      <c r="I4" s="4224"/>
      <c r="J4" s="4225"/>
      <c r="K4" s="4186" t="s">
        <v>21</v>
      </c>
      <c r="L4" s="4228"/>
      <c r="M4" s="4188"/>
    </row>
    <row r="5" spans="1:13" ht="173.25" customHeight="1" thickBot="1" x14ac:dyDescent="0.35">
      <c r="A5" s="4227"/>
      <c r="B5" s="2652" t="s">
        <v>26</v>
      </c>
      <c r="C5" s="2652" t="s">
        <v>27</v>
      </c>
      <c r="D5" s="2652" t="s">
        <v>4</v>
      </c>
      <c r="E5" s="2652" t="s">
        <v>26</v>
      </c>
      <c r="F5" s="2652" t="s">
        <v>27</v>
      </c>
      <c r="G5" s="2652" t="s">
        <v>4</v>
      </c>
      <c r="H5" s="2652" t="s">
        <v>26</v>
      </c>
      <c r="I5" s="2652" t="s">
        <v>27</v>
      </c>
      <c r="J5" s="2652" t="s">
        <v>4</v>
      </c>
      <c r="K5" s="2652" t="s">
        <v>26</v>
      </c>
      <c r="L5" s="2652" t="s">
        <v>27</v>
      </c>
      <c r="M5" s="2664" t="s">
        <v>4</v>
      </c>
    </row>
    <row r="6" spans="1:13" ht="27.75" customHeight="1" thickBot="1" x14ac:dyDescent="0.35">
      <c r="A6" s="2504" t="s">
        <v>22</v>
      </c>
      <c r="B6" s="2653"/>
      <c r="C6" s="3591"/>
      <c r="D6" s="2654"/>
      <c r="E6" s="2653"/>
      <c r="F6" s="3591"/>
      <c r="G6" s="2654"/>
      <c r="H6" s="3593"/>
      <c r="I6" s="3591"/>
      <c r="J6" s="3592"/>
      <c r="K6" s="2655"/>
      <c r="L6" s="3594"/>
      <c r="M6" s="2656"/>
    </row>
    <row r="7" spans="1:13" ht="27.75" customHeight="1" x14ac:dyDescent="0.3">
      <c r="A7" s="2330" t="s">
        <v>156</v>
      </c>
      <c r="B7" s="2481">
        <f t="shared" ref="B7:M22" si="0">B29+B50</f>
        <v>0</v>
      </c>
      <c r="C7" s="3639">
        <f t="shared" si="0"/>
        <v>0</v>
      </c>
      <c r="D7" s="3640">
        <f t="shared" si="0"/>
        <v>0</v>
      </c>
      <c r="E7" s="2481">
        <f t="shared" si="0"/>
        <v>7</v>
      </c>
      <c r="F7" s="3639">
        <f t="shared" si="0"/>
        <v>0</v>
      </c>
      <c r="G7" s="3640">
        <f t="shared" si="0"/>
        <v>7</v>
      </c>
      <c r="H7" s="2481">
        <f t="shared" si="0"/>
        <v>11</v>
      </c>
      <c r="I7" s="3639">
        <f t="shared" si="0"/>
        <v>0</v>
      </c>
      <c r="J7" s="3640">
        <f t="shared" si="0"/>
        <v>11</v>
      </c>
      <c r="K7" s="2481">
        <f t="shared" si="0"/>
        <v>18</v>
      </c>
      <c r="L7" s="3639">
        <f t="shared" si="0"/>
        <v>0</v>
      </c>
      <c r="M7" s="3640">
        <f t="shared" si="0"/>
        <v>18</v>
      </c>
    </row>
    <row r="8" spans="1:13" ht="24.75" customHeight="1" x14ac:dyDescent="0.3">
      <c r="A8" s="2330" t="s">
        <v>341</v>
      </c>
      <c r="B8" s="1288">
        <f t="shared" si="0"/>
        <v>0</v>
      </c>
      <c r="C8" s="1368">
        <f t="shared" si="0"/>
        <v>0</v>
      </c>
      <c r="D8" s="1369">
        <f t="shared" si="0"/>
        <v>0</v>
      </c>
      <c r="E8" s="1288">
        <f t="shared" si="0"/>
        <v>5</v>
      </c>
      <c r="F8" s="1368">
        <f t="shared" si="0"/>
        <v>1</v>
      </c>
      <c r="G8" s="1369">
        <f t="shared" si="0"/>
        <v>6</v>
      </c>
      <c r="H8" s="1288">
        <f t="shared" si="0"/>
        <v>0</v>
      </c>
      <c r="I8" s="1368">
        <f t="shared" si="0"/>
        <v>0</v>
      </c>
      <c r="J8" s="1369">
        <f t="shared" si="0"/>
        <v>0</v>
      </c>
      <c r="K8" s="1288">
        <f t="shared" si="0"/>
        <v>5</v>
      </c>
      <c r="L8" s="1368">
        <f t="shared" si="0"/>
        <v>1</v>
      </c>
      <c r="M8" s="1369">
        <f t="shared" si="0"/>
        <v>6</v>
      </c>
    </row>
    <row r="9" spans="1:13" ht="24.75" customHeight="1" thickBot="1" x14ac:dyDescent="0.35">
      <c r="A9" s="2330" t="s">
        <v>158</v>
      </c>
      <c r="B9" s="1289">
        <f t="shared" si="0"/>
        <v>0</v>
      </c>
      <c r="C9" s="1370">
        <f t="shared" si="0"/>
        <v>27</v>
      </c>
      <c r="D9" s="1371">
        <f t="shared" si="0"/>
        <v>27</v>
      </c>
      <c r="E9" s="1289">
        <f t="shared" si="0"/>
        <v>5</v>
      </c>
      <c r="F9" s="1370">
        <f t="shared" si="0"/>
        <v>22</v>
      </c>
      <c r="G9" s="1371">
        <f t="shared" si="0"/>
        <v>27</v>
      </c>
      <c r="H9" s="1289">
        <f t="shared" si="0"/>
        <v>4</v>
      </c>
      <c r="I9" s="1370">
        <f t="shared" si="0"/>
        <v>29</v>
      </c>
      <c r="J9" s="1371">
        <f t="shared" si="0"/>
        <v>33</v>
      </c>
      <c r="K9" s="1289">
        <f t="shared" si="0"/>
        <v>9</v>
      </c>
      <c r="L9" s="1370">
        <f t="shared" si="0"/>
        <v>78</v>
      </c>
      <c r="M9" s="1371">
        <f t="shared" si="0"/>
        <v>87</v>
      </c>
    </row>
    <row r="10" spans="1:13" ht="36" customHeight="1" thickBot="1" x14ac:dyDescent="0.35">
      <c r="A10" s="2535" t="s">
        <v>159</v>
      </c>
      <c r="B10" s="2482">
        <f t="shared" si="0"/>
        <v>8</v>
      </c>
      <c r="C10" s="3617">
        <f t="shared" si="0"/>
        <v>174</v>
      </c>
      <c r="D10" s="3618">
        <f t="shared" si="0"/>
        <v>182</v>
      </c>
      <c r="E10" s="2482">
        <f t="shared" si="0"/>
        <v>21</v>
      </c>
      <c r="F10" s="3617">
        <f t="shared" si="0"/>
        <v>137</v>
      </c>
      <c r="G10" s="3618">
        <f t="shared" si="0"/>
        <v>158</v>
      </c>
      <c r="H10" s="2482">
        <f t="shared" si="0"/>
        <v>32</v>
      </c>
      <c r="I10" s="3617">
        <f t="shared" si="0"/>
        <v>143</v>
      </c>
      <c r="J10" s="3618">
        <f t="shared" si="0"/>
        <v>175</v>
      </c>
      <c r="K10" s="2482">
        <f t="shared" si="0"/>
        <v>61</v>
      </c>
      <c r="L10" s="3617">
        <f t="shared" si="0"/>
        <v>454</v>
      </c>
      <c r="M10" s="3618">
        <f t="shared" si="0"/>
        <v>515</v>
      </c>
    </row>
    <row r="11" spans="1:13" ht="30.75" customHeight="1" x14ac:dyDescent="0.3">
      <c r="A11" s="3595" t="s">
        <v>290</v>
      </c>
      <c r="B11" s="3613">
        <f t="shared" si="0"/>
        <v>0</v>
      </c>
      <c r="C11" s="3623">
        <f t="shared" si="0"/>
        <v>0</v>
      </c>
      <c r="D11" s="3624">
        <f t="shared" si="0"/>
        <v>0</v>
      </c>
      <c r="E11" s="3613">
        <f t="shared" si="0"/>
        <v>7</v>
      </c>
      <c r="F11" s="3623">
        <f t="shared" si="0"/>
        <v>50</v>
      </c>
      <c r="G11" s="3624">
        <f t="shared" si="0"/>
        <v>57</v>
      </c>
      <c r="H11" s="3613">
        <f t="shared" si="0"/>
        <v>11</v>
      </c>
      <c r="I11" s="3623">
        <f t="shared" si="0"/>
        <v>44</v>
      </c>
      <c r="J11" s="3624">
        <f t="shared" si="0"/>
        <v>55</v>
      </c>
      <c r="K11" s="3613">
        <f t="shared" si="0"/>
        <v>18</v>
      </c>
      <c r="L11" s="3623">
        <f t="shared" si="0"/>
        <v>94</v>
      </c>
      <c r="M11" s="3624">
        <f t="shared" si="0"/>
        <v>112</v>
      </c>
    </row>
    <row r="12" spans="1:13" ht="24.75" customHeight="1" x14ac:dyDescent="0.3">
      <c r="A12" s="3596" t="s">
        <v>292</v>
      </c>
      <c r="B12" s="1386">
        <f t="shared" si="0"/>
        <v>8</v>
      </c>
      <c r="C12" s="3625">
        <f t="shared" si="0"/>
        <v>173</v>
      </c>
      <c r="D12" s="3626">
        <f t="shared" si="0"/>
        <v>181</v>
      </c>
      <c r="E12" s="1386">
        <f t="shared" si="0"/>
        <v>0</v>
      </c>
      <c r="F12" s="3625">
        <f t="shared" si="0"/>
        <v>0</v>
      </c>
      <c r="G12" s="3626">
        <f t="shared" si="0"/>
        <v>0</v>
      </c>
      <c r="H12" s="1386">
        <f t="shared" si="0"/>
        <v>0</v>
      </c>
      <c r="I12" s="3625">
        <f t="shared" si="0"/>
        <v>1</v>
      </c>
      <c r="J12" s="3626">
        <f t="shared" si="0"/>
        <v>1</v>
      </c>
      <c r="K12" s="1386">
        <f t="shared" si="0"/>
        <v>8</v>
      </c>
      <c r="L12" s="3625">
        <f t="shared" si="0"/>
        <v>174</v>
      </c>
      <c r="M12" s="3626">
        <f t="shared" si="0"/>
        <v>182</v>
      </c>
    </row>
    <row r="13" spans="1:13" ht="69.75" customHeight="1" x14ac:dyDescent="0.3">
      <c r="A13" s="2510" t="s">
        <v>320</v>
      </c>
      <c r="B13" s="1386">
        <f t="shared" si="0"/>
        <v>0</v>
      </c>
      <c r="C13" s="3625">
        <f t="shared" si="0"/>
        <v>0</v>
      </c>
      <c r="D13" s="3626">
        <f t="shared" si="0"/>
        <v>0</v>
      </c>
      <c r="E13" s="1386">
        <f t="shared" si="0"/>
        <v>8</v>
      </c>
      <c r="F13" s="3625">
        <f t="shared" si="0"/>
        <v>47</v>
      </c>
      <c r="G13" s="3626">
        <f t="shared" si="0"/>
        <v>55</v>
      </c>
      <c r="H13" s="1386">
        <f t="shared" si="0"/>
        <v>10</v>
      </c>
      <c r="I13" s="3625">
        <f t="shared" si="0"/>
        <v>45</v>
      </c>
      <c r="J13" s="3626">
        <f t="shared" si="0"/>
        <v>55</v>
      </c>
      <c r="K13" s="1386">
        <f t="shared" si="0"/>
        <v>18</v>
      </c>
      <c r="L13" s="3625">
        <f t="shared" si="0"/>
        <v>92</v>
      </c>
      <c r="M13" s="3626">
        <f t="shared" si="0"/>
        <v>110</v>
      </c>
    </row>
    <row r="14" spans="1:13" ht="24.75" customHeight="1" thickBot="1" x14ac:dyDescent="0.35">
      <c r="A14" s="2513" t="s">
        <v>293</v>
      </c>
      <c r="B14" s="1387">
        <f t="shared" si="0"/>
        <v>0</v>
      </c>
      <c r="C14" s="3627">
        <f t="shared" si="0"/>
        <v>1</v>
      </c>
      <c r="D14" s="3628">
        <f t="shared" si="0"/>
        <v>1</v>
      </c>
      <c r="E14" s="1387">
        <f t="shared" si="0"/>
        <v>6</v>
      </c>
      <c r="F14" s="3627">
        <f t="shared" si="0"/>
        <v>40</v>
      </c>
      <c r="G14" s="3628">
        <f t="shared" si="0"/>
        <v>46</v>
      </c>
      <c r="H14" s="1387">
        <f t="shared" si="0"/>
        <v>11</v>
      </c>
      <c r="I14" s="3627">
        <f t="shared" si="0"/>
        <v>53</v>
      </c>
      <c r="J14" s="3628">
        <f t="shared" si="0"/>
        <v>64</v>
      </c>
      <c r="K14" s="1387">
        <f t="shared" si="0"/>
        <v>17</v>
      </c>
      <c r="L14" s="3627">
        <f t="shared" si="0"/>
        <v>94</v>
      </c>
      <c r="M14" s="3628">
        <f t="shared" si="0"/>
        <v>111</v>
      </c>
    </row>
    <row r="15" spans="1:13" ht="24.75" customHeight="1" x14ac:dyDescent="0.3">
      <c r="A15" s="3597" t="s">
        <v>160</v>
      </c>
      <c r="B15" s="1291">
        <f t="shared" si="0"/>
        <v>0</v>
      </c>
      <c r="C15" s="3619">
        <f t="shared" si="0"/>
        <v>0</v>
      </c>
      <c r="D15" s="3620">
        <f t="shared" si="0"/>
        <v>0</v>
      </c>
      <c r="E15" s="1291">
        <f t="shared" si="0"/>
        <v>0</v>
      </c>
      <c r="F15" s="3619">
        <f t="shared" si="0"/>
        <v>0</v>
      </c>
      <c r="G15" s="3620">
        <f t="shared" si="0"/>
        <v>0</v>
      </c>
      <c r="H15" s="1291">
        <f t="shared" si="0"/>
        <v>0</v>
      </c>
      <c r="I15" s="3619">
        <f t="shared" si="0"/>
        <v>0</v>
      </c>
      <c r="J15" s="3620">
        <f t="shared" si="0"/>
        <v>0</v>
      </c>
      <c r="K15" s="1291">
        <f t="shared" si="0"/>
        <v>0</v>
      </c>
      <c r="L15" s="3619">
        <f t="shared" si="0"/>
        <v>0</v>
      </c>
      <c r="M15" s="3620">
        <f t="shared" si="0"/>
        <v>0</v>
      </c>
    </row>
    <row r="16" spans="1:13" ht="24.75" customHeight="1" x14ac:dyDescent="0.3">
      <c r="A16" s="3598" t="s">
        <v>327</v>
      </c>
      <c r="B16" s="1291">
        <f t="shared" si="0"/>
        <v>0</v>
      </c>
      <c r="C16" s="3619">
        <f t="shared" si="0"/>
        <v>0</v>
      </c>
      <c r="D16" s="3620">
        <f t="shared" si="0"/>
        <v>0</v>
      </c>
      <c r="E16" s="1291">
        <f t="shared" si="0"/>
        <v>0</v>
      </c>
      <c r="F16" s="3619">
        <f t="shared" si="0"/>
        <v>5</v>
      </c>
      <c r="G16" s="3620">
        <f t="shared" si="0"/>
        <v>5</v>
      </c>
      <c r="H16" s="1291">
        <f t="shared" si="0"/>
        <v>0</v>
      </c>
      <c r="I16" s="3619">
        <f t="shared" si="0"/>
        <v>7</v>
      </c>
      <c r="J16" s="3620">
        <f t="shared" si="0"/>
        <v>7</v>
      </c>
      <c r="K16" s="1291">
        <f t="shared" si="0"/>
        <v>0</v>
      </c>
      <c r="L16" s="3619">
        <f t="shared" si="0"/>
        <v>12</v>
      </c>
      <c r="M16" s="3620">
        <f t="shared" si="0"/>
        <v>12</v>
      </c>
    </row>
    <row r="17" spans="1:13" ht="24.75" customHeight="1" x14ac:dyDescent="0.3">
      <c r="A17" s="3598" t="s">
        <v>161</v>
      </c>
      <c r="B17" s="1288">
        <f t="shared" si="0"/>
        <v>0</v>
      </c>
      <c r="C17" s="1368">
        <f t="shared" si="0"/>
        <v>0</v>
      </c>
      <c r="D17" s="1369">
        <f t="shared" si="0"/>
        <v>0</v>
      </c>
      <c r="E17" s="1288">
        <f t="shared" si="0"/>
        <v>0</v>
      </c>
      <c r="F17" s="1368">
        <f t="shared" si="0"/>
        <v>4</v>
      </c>
      <c r="G17" s="1369">
        <f t="shared" si="0"/>
        <v>4</v>
      </c>
      <c r="H17" s="1288">
        <f t="shared" si="0"/>
        <v>0</v>
      </c>
      <c r="I17" s="1368">
        <f t="shared" si="0"/>
        <v>3</v>
      </c>
      <c r="J17" s="1369">
        <f t="shared" si="0"/>
        <v>3</v>
      </c>
      <c r="K17" s="1288">
        <f t="shared" si="0"/>
        <v>0</v>
      </c>
      <c r="L17" s="1368">
        <f t="shared" si="0"/>
        <v>7</v>
      </c>
      <c r="M17" s="1369">
        <f t="shared" si="0"/>
        <v>7</v>
      </c>
    </row>
    <row r="18" spans="1:13" ht="24.75" customHeight="1" thickBot="1" x14ac:dyDescent="0.35">
      <c r="A18" s="3599" t="s">
        <v>162</v>
      </c>
      <c r="B18" s="1289">
        <f t="shared" si="0"/>
        <v>0</v>
      </c>
      <c r="C18" s="1370">
        <f t="shared" si="0"/>
        <v>0</v>
      </c>
      <c r="D18" s="1371">
        <f t="shared" si="0"/>
        <v>0</v>
      </c>
      <c r="E18" s="1289">
        <f t="shared" si="0"/>
        <v>12</v>
      </c>
      <c r="F18" s="1370">
        <f t="shared" si="0"/>
        <v>0</v>
      </c>
      <c r="G18" s="1371">
        <f t="shared" si="0"/>
        <v>12</v>
      </c>
      <c r="H18" s="1289">
        <f t="shared" si="0"/>
        <v>13</v>
      </c>
      <c r="I18" s="1370">
        <f t="shared" si="0"/>
        <v>0</v>
      </c>
      <c r="J18" s="1371">
        <f t="shared" si="0"/>
        <v>13</v>
      </c>
      <c r="K18" s="1289">
        <f t="shared" si="0"/>
        <v>25</v>
      </c>
      <c r="L18" s="1370">
        <f t="shared" si="0"/>
        <v>0</v>
      </c>
      <c r="M18" s="1371">
        <f t="shared" si="0"/>
        <v>25</v>
      </c>
    </row>
    <row r="19" spans="1:13" ht="23.25" customHeight="1" thickBot="1" x14ac:dyDescent="0.35">
      <c r="A19" s="3600" t="s">
        <v>163</v>
      </c>
      <c r="B19" s="3612">
        <f t="shared" si="0"/>
        <v>20</v>
      </c>
      <c r="C19" s="3621">
        <f t="shared" si="0"/>
        <v>0</v>
      </c>
      <c r="D19" s="3622">
        <f t="shared" si="0"/>
        <v>20</v>
      </c>
      <c r="E19" s="3612">
        <f t="shared" si="0"/>
        <v>12</v>
      </c>
      <c r="F19" s="3621">
        <f t="shared" si="0"/>
        <v>0</v>
      </c>
      <c r="G19" s="3622">
        <f t="shared" si="0"/>
        <v>12</v>
      </c>
      <c r="H19" s="3612">
        <f t="shared" si="0"/>
        <v>14</v>
      </c>
      <c r="I19" s="3621">
        <f t="shared" si="0"/>
        <v>2</v>
      </c>
      <c r="J19" s="3622">
        <f t="shared" si="0"/>
        <v>16</v>
      </c>
      <c r="K19" s="3612">
        <f t="shared" si="0"/>
        <v>46</v>
      </c>
      <c r="L19" s="3621">
        <f t="shared" si="0"/>
        <v>2</v>
      </c>
      <c r="M19" s="3622">
        <f t="shared" si="0"/>
        <v>48</v>
      </c>
    </row>
    <row r="20" spans="1:13" ht="23.25" customHeight="1" x14ac:dyDescent="0.3">
      <c r="A20" s="2512" t="s">
        <v>295</v>
      </c>
      <c r="B20" s="3613">
        <f t="shared" si="0"/>
        <v>15</v>
      </c>
      <c r="C20" s="3623">
        <f t="shared" si="0"/>
        <v>0</v>
      </c>
      <c r="D20" s="3624">
        <f t="shared" si="0"/>
        <v>15</v>
      </c>
      <c r="E20" s="3613">
        <f t="shared" si="0"/>
        <v>8</v>
      </c>
      <c r="F20" s="3623">
        <f t="shared" si="0"/>
        <v>0</v>
      </c>
      <c r="G20" s="3624">
        <f t="shared" si="0"/>
        <v>8</v>
      </c>
      <c r="H20" s="3613">
        <f t="shared" si="0"/>
        <v>9</v>
      </c>
      <c r="I20" s="3623">
        <f t="shared" si="0"/>
        <v>2</v>
      </c>
      <c r="J20" s="3624">
        <f t="shared" si="0"/>
        <v>11</v>
      </c>
      <c r="K20" s="3613">
        <f t="shared" si="0"/>
        <v>32</v>
      </c>
      <c r="L20" s="3623">
        <f t="shared" si="0"/>
        <v>2</v>
      </c>
      <c r="M20" s="3624">
        <f t="shared" si="0"/>
        <v>34</v>
      </c>
    </row>
    <row r="21" spans="1:13" ht="23.25" customHeight="1" x14ac:dyDescent="0.3">
      <c r="A21" s="2513" t="s">
        <v>296</v>
      </c>
      <c r="B21" s="1386">
        <f t="shared" si="0"/>
        <v>0</v>
      </c>
      <c r="C21" s="3625">
        <f t="shared" si="0"/>
        <v>0</v>
      </c>
      <c r="D21" s="3626">
        <f t="shared" si="0"/>
        <v>0</v>
      </c>
      <c r="E21" s="1386">
        <f t="shared" si="0"/>
        <v>0</v>
      </c>
      <c r="F21" s="3625">
        <f t="shared" si="0"/>
        <v>0</v>
      </c>
      <c r="G21" s="3626">
        <f t="shared" si="0"/>
        <v>0</v>
      </c>
      <c r="H21" s="1386">
        <f t="shared" si="0"/>
        <v>0</v>
      </c>
      <c r="I21" s="3625">
        <f t="shared" si="0"/>
        <v>0</v>
      </c>
      <c r="J21" s="3626">
        <f t="shared" si="0"/>
        <v>0</v>
      </c>
      <c r="K21" s="1386">
        <f t="shared" si="0"/>
        <v>0</v>
      </c>
      <c r="L21" s="3625">
        <f t="shared" si="0"/>
        <v>0</v>
      </c>
      <c r="M21" s="3626">
        <f t="shared" si="0"/>
        <v>0</v>
      </c>
    </row>
    <row r="22" spans="1:13" ht="27.75" customHeight="1" thickBot="1" x14ac:dyDescent="0.35">
      <c r="A22" s="3601" t="s">
        <v>298</v>
      </c>
      <c r="B22" s="1387">
        <f t="shared" si="0"/>
        <v>5</v>
      </c>
      <c r="C22" s="3627">
        <f t="shared" si="0"/>
        <v>0</v>
      </c>
      <c r="D22" s="3628">
        <f t="shared" si="0"/>
        <v>5</v>
      </c>
      <c r="E22" s="1387">
        <f t="shared" si="0"/>
        <v>4</v>
      </c>
      <c r="F22" s="3627">
        <f t="shared" si="0"/>
        <v>0</v>
      </c>
      <c r="G22" s="3628">
        <f t="shared" si="0"/>
        <v>4</v>
      </c>
      <c r="H22" s="1387">
        <f t="shared" si="0"/>
        <v>5</v>
      </c>
      <c r="I22" s="3627">
        <f t="shared" si="0"/>
        <v>0</v>
      </c>
      <c r="J22" s="3628">
        <f t="shared" si="0"/>
        <v>5</v>
      </c>
      <c r="K22" s="1387">
        <f t="shared" si="0"/>
        <v>14</v>
      </c>
      <c r="L22" s="3627">
        <f t="shared" si="0"/>
        <v>0</v>
      </c>
      <c r="M22" s="3628">
        <f t="shared" si="0"/>
        <v>14</v>
      </c>
    </row>
    <row r="23" spans="1:13" x14ac:dyDescent="0.3">
      <c r="A23" s="2330" t="s">
        <v>164</v>
      </c>
      <c r="B23" s="1288">
        <f t="shared" ref="B23:M25" si="1">B45+B66</f>
        <v>1</v>
      </c>
      <c r="C23" s="1368">
        <f t="shared" si="1"/>
        <v>0</v>
      </c>
      <c r="D23" s="1369">
        <f t="shared" si="1"/>
        <v>1</v>
      </c>
      <c r="E23" s="1288">
        <f t="shared" si="1"/>
        <v>11</v>
      </c>
      <c r="F23" s="1368">
        <f t="shared" si="1"/>
        <v>2</v>
      </c>
      <c r="G23" s="1369">
        <f t="shared" si="1"/>
        <v>13</v>
      </c>
      <c r="H23" s="1288">
        <f t="shared" si="1"/>
        <v>13</v>
      </c>
      <c r="I23" s="1368">
        <f t="shared" si="1"/>
        <v>1</v>
      </c>
      <c r="J23" s="1369">
        <f t="shared" si="1"/>
        <v>14</v>
      </c>
      <c r="K23" s="1288">
        <f t="shared" si="1"/>
        <v>25</v>
      </c>
      <c r="L23" s="1368">
        <f t="shared" si="1"/>
        <v>3</v>
      </c>
      <c r="M23" s="1369">
        <f t="shared" si="1"/>
        <v>28</v>
      </c>
    </row>
    <row r="24" spans="1:13" x14ac:dyDescent="0.3">
      <c r="A24" s="2330" t="s">
        <v>165</v>
      </c>
      <c r="B24" s="1288">
        <f t="shared" si="1"/>
        <v>0</v>
      </c>
      <c r="C24" s="1368">
        <f t="shared" si="1"/>
        <v>8</v>
      </c>
      <c r="D24" s="1369">
        <f t="shared" si="1"/>
        <v>8</v>
      </c>
      <c r="E24" s="1288">
        <f t="shared" si="1"/>
        <v>16</v>
      </c>
      <c r="F24" s="1368">
        <f t="shared" si="1"/>
        <v>4</v>
      </c>
      <c r="G24" s="1369">
        <f t="shared" si="1"/>
        <v>20</v>
      </c>
      <c r="H24" s="1288">
        <f t="shared" si="1"/>
        <v>14</v>
      </c>
      <c r="I24" s="1368">
        <f t="shared" si="1"/>
        <v>1</v>
      </c>
      <c r="J24" s="1369">
        <f t="shared" si="1"/>
        <v>15</v>
      </c>
      <c r="K24" s="1288">
        <f t="shared" si="1"/>
        <v>30</v>
      </c>
      <c r="L24" s="1368">
        <f t="shared" si="1"/>
        <v>13</v>
      </c>
      <c r="M24" s="1369">
        <f t="shared" si="1"/>
        <v>43</v>
      </c>
    </row>
    <row r="25" spans="1:13" ht="54" customHeight="1" thickBot="1" x14ac:dyDescent="0.35">
      <c r="A25" s="2330" t="s">
        <v>166</v>
      </c>
      <c r="B25" s="1288">
        <f t="shared" si="1"/>
        <v>16</v>
      </c>
      <c r="C25" s="1368">
        <f t="shared" si="1"/>
        <v>3</v>
      </c>
      <c r="D25" s="1369">
        <f t="shared" si="1"/>
        <v>19</v>
      </c>
      <c r="E25" s="1288">
        <f t="shared" si="1"/>
        <v>8</v>
      </c>
      <c r="F25" s="1368">
        <f t="shared" si="1"/>
        <v>4</v>
      </c>
      <c r="G25" s="1369">
        <f t="shared" si="1"/>
        <v>12</v>
      </c>
      <c r="H25" s="1288">
        <f t="shared" si="1"/>
        <v>9</v>
      </c>
      <c r="I25" s="1368">
        <f t="shared" si="1"/>
        <v>2</v>
      </c>
      <c r="J25" s="1369">
        <f t="shared" si="1"/>
        <v>11</v>
      </c>
      <c r="K25" s="1288">
        <f t="shared" si="1"/>
        <v>33</v>
      </c>
      <c r="L25" s="1368">
        <f t="shared" si="1"/>
        <v>9</v>
      </c>
      <c r="M25" s="1369">
        <f t="shared" si="1"/>
        <v>42</v>
      </c>
    </row>
    <row r="26" spans="1:13" ht="31.5" customHeight="1" thickBot="1" x14ac:dyDescent="0.35">
      <c r="A26" s="2445" t="s">
        <v>12</v>
      </c>
      <c r="B26" s="2624">
        <f>B7+B8+B9+B10+B15+B16+B17+B18+B19+B23+B24+B25</f>
        <v>45</v>
      </c>
      <c r="C26" s="3629">
        <f t="shared" ref="C26:M26" si="2">C7+C8+C9+C10+C15+C16+C17+C18+C19+C23+C24+C25</f>
        <v>212</v>
      </c>
      <c r="D26" s="3630">
        <f t="shared" si="2"/>
        <v>257</v>
      </c>
      <c r="E26" s="2624">
        <f t="shared" si="2"/>
        <v>97</v>
      </c>
      <c r="F26" s="3629">
        <f t="shared" si="2"/>
        <v>179</v>
      </c>
      <c r="G26" s="3630">
        <f t="shared" si="2"/>
        <v>276</v>
      </c>
      <c r="H26" s="2624">
        <f t="shared" si="2"/>
        <v>110</v>
      </c>
      <c r="I26" s="3629">
        <f t="shared" si="2"/>
        <v>188</v>
      </c>
      <c r="J26" s="3630">
        <f t="shared" si="2"/>
        <v>298</v>
      </c>
      <c r="K26" s="2624">
        <f t="shared" si="2"/>
        <v>252</v>
      </c>
      <c r="L26" s="3629">
        <f t="shared" si="2"/>
        <v>579</v>
      </c>
      <c r="M26" s="3630">
        <f t="shared" si="2"/>
        <v>831</v>
      </c>
    </row>
    <row r="27" spans="1:13" ht="27.75" customHeight="1" thickBot="1" x14ac:dyDescent="0.35">
      <c r="A27" s="2522" t="s">
        <v>23</v>
      </c>
      <c r="B27" s="2423"/>
      <c r="C27" s="2424"/>
      <c r="D27" s="2425"/>
      <c r="E27" s="2423"/>
      <c r="F27" s="2424"/>
      <c r="G27" s="2425"/>
      <c r="H27" s="2423"/>
      <c r="I27" s="2424"/>
      <c r="J27" s="2425"/>
      <c r="K27" s="3602"/>
      <c r="L27" s="3603"/>
      <c r="M27" s="2659"/>
    </row>
    <row r="28" spans="1:13" ht="24.95" customHeight="1" thickBot="1" x14ac:dyDescent="0.35">
      <c r="A28" s="2446" t="s">
        <v>11</v>
      </c>
      <c r="B28" s="2657"/>
      <c r="C28" s="2658"/>
      <c r="D28" s="3633"/>
      <c r="E28" s="2657"/>
      <c r="F28" s="2658"/>
      <c r="G28" s="3633"/>
      <c r="H28" s="2657"/>
      <c r="I28" s="2658"/>
      <c r="J28" s="3633"/>
      <c r="K28" s="2648"/>
      <c r="L28" s="3636"/>
      <c r="M28" s="2649"/>
    </row>
    <row r="29" spans="1:13" ht="24.95" customHeight="1" thickBot="1" x14ac:dyDescent="0.35">
      <c r="A29" s="2330" t="s">
        <v>156</v>
      </c>
      <c r="B29" s="1240">
        <v>0</v>
      </c>
      <c r="C29" s="1261">
        <v>0</v>
      </c>
      <c r="D29" s="1262">
        <v>0</v>
      </c>
      <c r="E29" s="1240">
        <v>7</v>
      </c>
      <c r="F29" s="1261">
        <v>0</v>
      </c>
      <c r="G29" s="1262">
        <v>7</v>
      </c>
      <c r="H29" s="1240">
        <v>11</v>
      </c>
      <c r="I29" s="1261">
        <v>0</v>
      </c>
      <c r="J29" s="1262">
        <v>11</v>
      </c>
      <c r="K29" s="3614">
        <f t="shared" ref="K29:L31" si="3">B29+E29+H29</f>
        <v>18</v>
      </c>
      <c r="L29" s="3615">
        <f t="shared" si="3"/>
        <v>0</v>
      </c>
      <c r="M29" s="3616">
        <f>K29+L29</f>
        <v>18</v>
      </c>
    </row>
    <row r="30" spans="1:13" ht="24.95" customHeight="1" x14ac:dyDescent="0.3">
      <c r="A30" s="2330" t="s">
        <v>341</v>
      </c>
      <c r="B30" s="3604">
        <v>0</v>
      </c>
      <c r="C30" s="3634">
        <v>0</v>
      </c>
      <c r="D30" s="3635">
        <v>0</v>
      </c>
      <c r="E30" s="3604">
        <v>5</v>
      </c>
      <c r="F30" s="3634">
        <v>1</v>
      </c>
      <c r="G30" s="3635">
        <v>6</v>
      </c>
      <c r="H30" s="3604">
        <v>0</v>
      </c>
      <c r="I30" s="3634">
        <v>0</v>
      </c>
      <c r="J30" s="3635">
        <v>0</v>
      </c>
      <c r="K30" s="3614">
        <f t="shared" si="3"/>
        <v>5</v>
      </c>
      <c r="L30" s="3615">
        <f t="shared" si="3"/>
        <v>1</v>
      </c>
      <c r="M30" s="3616">
        <f>K30+L30</f>
        <v>6</v>
      </c>
    </row>
    <row r="31" spans="1:13" ht="24.95" customHeight="1" thickBot="1" x14ac:dyDescent="0.35">
      <c r="A31" s="2330" t="s">
        <v>158</v>
      </c>
      <c r="B31" s="2456">
        <v>0</v>
      </c>
      <c r="C31" s="2465">
        <v>27</v>
      </c>
      <c r="D31" s="2466">
        <v>27</v>
      </c>
      <c r="E31" s="2456">
        <v>5</v>
      </c>
      <c r="F31" s="2465">
        <v>22</v>
      </c>
      <c r="G31" s="2466">
        <v>27</v>
      </c>
      <c r="H31" s="2456">
        <v>4</v>
      </c>
      <c r="I31" s="2465">
        <v>28</v>
      </c>
      <c r="J31" s="2466">
        <v>32</v>
      </c>
      <c r="K31" s="1280">
        <f t="shared" si="3"/>
        <v>9</v>
      </c>
      <c r="L31" s="1281">
        <f t="shared" si="3"/>
        <v>77</v>
      </c>
      <c r="M31" s="1282">
        <f>K31+L31</f>
        <v>86</v>
      </c>
    </row>
    <row r="32" spans="1:13" ht="32.25" customHeight="1" thickBot="1" x14ac:dyDescent="0.35">
      <c r="A32" s="2535" t="s">
        <v>159</v>
      </c>
      <c r="B32" s="2482">
        <f t="shared" ref="B32:M32" si="4">SUM(B33:B36)</f>
        <v>8</v>
      </c>
      <c r="C32" s="3617">
        <f t="shared" si="4"/>
        <v>173</v>
      </c>
      <c r="D32" s="3618">
        <f t="shared" si="4"/>
        <v>181</v>
      </c>
      <c r="E32" s="2482">
        <f t="shared" si="4"/>
        <v>21</v>
      </c>
      <c r="F32" s="3617">
        <f t="shared" si="4"/>
        <v>134</v>
      </c>
      <c r="G32" s="3618">
        <f t="shared" si="4"/>
        <v>155</v>
      </c>
      <c r="H32" s="2482">
        <f t="shared" si="4"/>
        <v>32</v>
      </c>
      <c r="I32" s="3617">
        <f t="shared" si="4"/>
        <v>140</v>
      </c>
      <c r="J32" s="3618">
        <f t="shared" si="4"/>
        <v>172</v>
      </c>
      <c r="K32" s="3612">
        <f t="shared" si="4"/>
        <v>61</v>
      </c>
      <c r="L32" s="3621">
        <f t="shared" si="4"/>
        <v>447</v>
      </c>
      <c r="M32" s="3622">
        <f t="shared" si="4"/>
        <v>508</v>
      </c>
    </row>
    <row r="33" spans="1:13" ht="24.95" customHeight="1" x14ac:dyDescent="0.3">
      <c r="A33" s="3595" t="s">
        <v>290</v>
      </c>
      <c r="B33" s="3641">
        <v>0</v>
      </c>
      <c r="C33" s="3642">
        <v>0</v>
      </c>
      <c r="D33" s="3643">
        <v>0</v>
      </c>
      <c r="E33" s="3641">
        <v>7</v>
      </c>
      <c r="F33" s="3642">
        <v>48</v>
      </c>
      <c r="G33" s="3643">
        <v>55</v>
      </c>
      <c r="H33" s="3641">
        <v>11</v>
      </c>
      <c r="I33" s="3642">
        <v>44</v>
      </c>
      <c r="J33" s="3643">
        <v>55</v>
      </c>
      <c r="K33" s="3614">
        <f t="shared" ref="K33:L40" si="5">B33+E33+H33</f>
        <v>18</v>
      </c>
      <c r="L33" s="3615">
        <f t="shared" si="5"/>
        <v>92</v>
      </c>
      <c r="M33" s="3616">
        <f t="shared" ref="M33:M40" si="6">K33+L33</f>
        <v>110</v>
      </c>
    </row>
    <row r="34" spans="1:13" ht="24.95" customHeight="1" x14ac:dyDescent="0.3">
      <c r="A34" s="3596" t="s">
        <v>292</v>
      </c>
      <c r="B34" s="3644">
        <v>8</v>
      </c>
      <c r="C34" s="3645">
        <v>172</v>
      </c>
      <c r="D34" s="3646">
        <v>180</v>
      </c>
      <c r="E34" s="3644">
        <v>0</v>
      </c>
      <c r="F34" s="3645">
        <v>0</v>
      </c>
      <c r="G34" s="3646">
        <v>0</v>
      </c>
      <c r="H34" s="3644">
        <v>0</v>
      </c>
      <c r="I34" s="3645">
        <v>0</v>
      </c>
      <c r="J34" s="3646">
        <v>0</v>
      </c>
      <c r="K34" s="1277">
        <f t="shared" si="5"/>
        <v>8</v>
      </c>
      <c r="L34" s="1278">
        <f t="shared" si="5"/>
        <v>172</v>
      </c>
      <c r="M34" s="1279">
        <f t="shared" si="6"/>
        <v>180</v>
      </c>
    </row>
    <row r="35" spans="1:13" ht="64.5" customHeight="1" x14ac:dyDescent="0.3">
      <c r="A35" s="2510" t="s">
        <v>320</v>
      </c>
      <c r="B35" s="3644">
        <v>0</v>
      </c>
      <c r="C35" s="3645">
        <v>0</v>
      </c>
      <c r="D35" s="3646">
        <v>0</v>
      </c>
      <c r="E35" s="3644">
        <v>8</v>
      </c>
      <c r="F35" s="3645">
        <v>46</v>
      </c>
      <c r="G35" s="3646">
        <v>54</v>
      </c>
      <c r="H35" s="3644">
        <v>10</v>
      </c>
      <c r="I35" s="3645">
        <v>44</v>
      </c>
      <c r="J35" s="3646">
        <v>54</v>
      </c>
      <c r="K35" s="1277">
        <f t="shared" si="5"/>
        <v>18</v>
      </c>
      <c r="L35" s="1278">
        <f t="shared" si="5"/>
        <v>90</v>
      </c>
      <c r="M35" s="1279">
        <f t="shared" si="6"/>
        <v>108</v>
      </c>
    </row>
    <row r="36" spans="1:13" ht="24.95" customHeight="1" thickBot="1" x14ac:dyDescent="0.35">
      <c r="A36" s="3601" t="s">
        <v>293</v>
      </c>
      <c r="B36" s="3647">
        <v>0</v>
      </c>
      <c r="C36" s="3648">
        <v>1</v>
      </c>
      <c r="D36" s="3649">
        <v>1</v>
      </c>
      <c r="E36" s="3647">
        <v>6</v>
      </c>
      <c r="F36" s="3648">
        <v>40</v>
      </c>
      <c r="G36" s="3649">
        <v>46</v>
      </c>
      <c r="H36" s="3647">
        <v>11</v>
      </c>
      <c r="I36" s="3648">
        <v>52</v>
      </c>
      <c r="J36" s="3649">
        <v>63</v>
      </c>
      <c r="K36" s="2492">
        <f t="shared" si="5"/>
        <v>17</v>
      </c>
      <c r="L36" s="2493">
        <f t="shared" si="5"/>
        <v>93</v>
      </c>
      <c r="M36" s="2494">
        <f t="shared" si="6"/>
        <v>110</v>
      </c>
    </row>
    <row r="37" spans="1:13" ht="24.95" customHeight="1" x14ac:dyDescent="0.3">
      <c r="A37" s="3606" t="s">
        <v>160</v>
      </c>
      <c r="B37" s="1240">
        <v>0</v>
      </c>
      <c r="C37" s="1261">
        <v>0</v>
      </c>
      <c r="D37" s="1262">
        <v>0</v>
      </c>
      <c r="E37" s="1240">
        <v>0</v>
      </c>
      <c r="F37" s="1261">
        <v>0</v>
      </c>
      <c r="G37" s="1262">
        <v>0</v>
      </c>
      <c r="H37" s="1240">
        <v>0</v>
      </c>
      <c r="I37" s="1261">
        <v>0</v>
      </c>
      <c r="J37" s="1262">
        <v>0</v>
      </c>
      <c r="K37" s="3614">
        <f t="shared" si="5"/>
        <v>0</v>
      </c>
      <c r="L37" s="3615">
        <f t="shared" si="5"/>
        <v>0</v>
      </c>
      <c r="M37" s="3616">
        <f t="shared" si="6"/>
        <v>0</v>
      </c>
    </row>
    <row r="38" spans="1:13" ht="24.95" customHeight="1" x14ac:dyDescent="0.3">
      <c r="A38" s="3598" t="s">
        <v>327</v>
      </c>
      <c r="B38" s="1240">
        <v>0</v>
      </c>
      <c r="C38" s="1261">
        <v>0</v>
      </c>
      <c r="D38" s="1262">
        <v>0</v>
      </c>
      <c r="E38" s="1240">
        <v>0</v>
      </c>
      <c r="F38" s="1261">
        <v>5</v>
      </c>
      <c r="G38" s="1262">
        <v>5</v>
      </c>
      <c r="H38" s="1240">
        <v>0</v>
      </c>
      <c r="I38" s="1261">
        <v>7</v>
      </c>
      <c r="J38" s="1262">
        <v>7</v>
      </c>
      <c r="K38" s="1277">
        <f t="shared" si="5"/>
        <v>0</v>
      </c>
      <c r="L38" s="1278">
        <f t="shared" si="5"/>
        <v>12</v>
      </c>
      <c r="M38" s="1279">
        <f t="shared" si="6"/>
        <v>12</v>
      </c>
    </row>
    <row r="39" spans="1:13" ht="24.95" customHeight="1" x14ac:dyDescent="0.3">
      <c r="A39" s="2330" t="s">
        <v>161</v>
      </c>
      <c r="B39" s="1241">
        <v>0</v>
      </c>
      <c r="C39" s="1242">
        <v>0</v>
      </c>
      <c r="D39" s="1243">
        <v>0</v>
      </c>
      <c r="E39" s="1241">
        <v>0</v>
      </c>
      <c r="F39" s="1242">
        <v>4</v>
      </c>
      <c r="G39" s="1243">
        <v>4</v>
      </c>
      <c r="H39" s="1241">
        <v>0</v>
      </c>
      <c r="I39" s="1242">
        <v>2</v>
      </c>
      <c r="J39" s="1243">
        <v>2</v>
      </c>
      <c r="K39" s="1277">
        <f t="shared" si="5"/>
        <v>0</v>
      </c>
      <c r="L39" s="1278">
        <f t="shared" si="5"/>
        <v>6</v>
      </c>
      <c r="M39" s="1279">
        <f t="shared" si="6"/>
        <v>6</v>
      </c>
    </row>
    <row r="40" spans="1:13" ht="24.95" customHeight="1" thickBot="1" x14ac:dyDescent="0.35">
      <c r="A40" s="2330" t="s">
        <v>162</v>
      </c>
      <c r="B40" s="2456">
        <v>0</v>
      </c>
      <c r="C40" s="2465">
        <v>0</v>
      </c>
      <c r="D40" s="2466">
        <v>0</v>
      </c>
      <c r="E40" s="2456">
        <v>11</v>
      </c>
      <c r="F40" s="2465">
        <v>0</v>
      </c>
      <c r="G40" s="2466">
        <v>11</v>
      </c>
      <c r="H40" s="2456">
        <v>13</v>
      </c>
      <c r="I40" s="2465">
        <v>0</v>
      </c>
      <c r="J40" s="2466">
        <v>13</v>
      </c>
      <c r="K40" s="1280">
        <f t="shared" si="5"/>
        <v>24</v>
      </c>
      <c r="L40" s="1281">
        <f t="shared" si="5"/>
        <v>0</v>
      </c>
      <c r="M40" s="1282">
        <f t="shared" si="6"/>
        <v>24</v>
      </c>
    </row>
    <row r="41" spans="1:13" ht="34.5" customHeight="1" thickBot="1" x14ac:dyDescent="0.35">
      <c r="A41" s="2511" t="s">
        <v>163</v>
      </c>
      <c r="B41" s="2482">
        <f>SUM(B42:B44)</f>
        <v>20</v>
      </c>
      <c r="C41" s="3617">
        <f t="shared" ref="C41:M41" si="7">SUM(C42:C44)</f>
        <v>0</v>
      </c>
      <c r="D41" s="3618">
        <f t="shared" si="7"/>
        <v>20</v>
      </c>
      <c r="E41" s="2482">
        <f t="shared" si="7"/>
        <v>12</v>
      </c>
      <c r="F41" s="3617">
        <f t="shared" si="7"/>
        <v>0</v>
      </c>
      <c r="G41" s="3618">
        <f t="shared" si="7"/>
        <v>12</v>
      </c>
      <c r="H41" s="2482">
        <f t="shared" si="7"/>
        <v>14</v>
      </c>
      <c r="I41" s="3617">
        <f t="shared" si="7"/>
        <v>2</v>
      </c>
      <c r="J41" s="3618">
        <f t="shared" si="7"/>
        <v>16</v>
      </c>
      <c r="K41" s="2482">
        <f t="shared" si="7"/>
        <v>46</v>
      </c>
      <c r="L41" s="3617">
        <f t="shared" si="7"/>
        <v>2</v>
      </c>
      <c r="M41" s="3618">
        <f t="shared" si="7"/>
        <v>48</v>
      </c>
    </row>
    <row r="42" spans="1:13" ht="21" customHeight="1" x14ac:dyDescent="0.3">
      <c r="A42" s="3595" t="s">
        <v>295</v>
      </c>
      <c r="B42" s="3607">
        <v>15</v>
      </c>
      <c r="C42" s="3608">
        <v>0</v>
      </c>
      <c r="D42" s="3609">
        <v>15</v>
      </c>
      <c r="E42" s="3607">
        <v>8</v>
      </c>
      <c r="F42" s="3608">
        <v>0</v>
      </c>
      <c r="G42" s="3609">
        <v>8</v>
      </c>
      <c r="H42" s="3607">
        <v>9</v>
      </c>
      <c r="I42" s="3608">
        <v>2</v>
      </c>
      <c r="J42" s="3609">
        <v>11</v>
      </c>
      <c r="K42" s="3614">
        <f t="shared" ref="K42:L47" si="8">B42+E42+H42</f>
        <v>32</v>
      </c>
      <c r="L42" s="3615">
        <f t="shared" si="8"/>
        <v>2</v>
      </c>
      <c r="M42" s="3616">
        <f t="shared" ref="M42:M47" si="9">K42+L42</f>
        <v>34</v>
      </c>
    </row>
    <row r="43" spans="1:13" ht="21" customHeight="1" x14ac:dyDescent="0.3">
      <c r="A43" s="3596" t="s">
        <v>296</v>
      </c>
      <c r="B43" s="1241">
        <v>0</v>
      </c>
      <c r="C43" s="1242">
        <v>0</v>
      </c>
      <c r="D43" s="1243">
        <v>0</v>
      </c>
      <c r="E43" s="1241">
        <v>0</v>
      </c>
      <c r="F43" s="1242">
        <v>0</v>
      </c>
      <c r="G43" s="1243">
        <v>0</v>
      </c>
      <c r="H43" s="1241">
        <v>0</v>
      </c>
      <c r="I43" s="1242">
        <v>0</v>
      </c>
      <c r="J43" s="1243">
        <v>0</v>
      </c>
      <c r="K43" s="1277">
        <f t="shared" si="8"/>
        <v>0</v>
      </c>
      <c r="L43" s="1278">
        <f t="shared" si="8"/>
        <v>0</v>
      </c>
      <c r="M43" s="1279">
        <f t="shared" si="9"/>
        <v>0</v>
      </c>
    </row>
    <row r="44" spans="1:13" ht="25.5" customHeight="1" thickBot="1" x14ac:dyDescent="0.35">
      <c r="A44" s="3601" t="s">
        <v>298</v>
      </c>
      <c r="B44" s="1247">
        <v>5</v>
      </c>
      <c r="C44" s="1248">
        <v>0</v>
      </c>
      <c r="D44" s="1249">
        <v>5</v>
      </c>
      <c r="E44" s="1247">
        <v>4</v>
      </c>
      <c r="F44" s="1248">
        <v>0</v>
      </c>
      <c r="G44" s="1249">
        <v>4</v>
      </c>
      <c r="H44" s="1247">
        <v>5</v>
      </c>
      <c r="I44" s="1248">
        <v>0</v>
      </c>
      <c r="J44" s="1249">
        <v>5</v>
      </c>
      <c r="K44" s="2492">
        <f t="shared" si="8"/>
        <v>14</v>
      </c>
      <c r="L44" s="2493">
        <f t="shared" si="8"/>
        <v>0</v>
      </c>
      <c r="M44" s="2494">
        <f t="shared" si="9"/>
        <v>14</v>
      </c>
    </row>
    <row r="45" spans="1:13" ht="27.75" customHeight="1" x14ac:dyDescent="0.3">
      <c r="A45" s="2330" t="s">
        <v>164</v>
      </c>
      <c r="B45" s="1241">
        <v>0</v>
      </c>
      <c r="C45" s="1242">
        <v>0</v>
      </c>
      <c r="D45" s="1243">
        <v>0</v>
      </c>
      <c r="E45" s="1241">
        <v>11</v>
      </c>
      <c r="F45" s="1242">
        <v>2</v>
      </c>
      <c r="G45" s="1243">
        <v>13</v>
      </c>
      <c r="H45" s="1241">
        <v>13</v>
      </c>
      <c r="I45" s="1242">
        <v>1</v>
      </c>
      <c r="J45" s="1243">
        <v>14</v>
      </c>
      <c r="K45" s="3614">
        <f t="shared" si="8"/>
        <v>24</v>
      </c>
      <c r="L45" s="3615">
        <f t="shared" si="8"/>
        <v>3</v>
      </c>
      <c r="M45" s="3616">
        <f t="shared" si="9"/>
        <v>27</v>
      </c>
    </row>
    <row r="46" spans="1:13" x14ac:dyDescent="0.3">
      <c r="A46" s="2330" t="s">
        <v>165</v>
      </c>
      <c r="B46" s="1241">
        <v>0</v>
      </c>
      <c r="C46" s="1242">
        <v>8</v>
      </c>
      <c r="D46" s="1243">
        <v>8</v>
      </c>
      <c r="E46" s="1241">
        <v>16</v>
      </c>
      <c r="F46" s="1242">
        <v>4</v>
      </c>
      <c r="G46" s="1243">
        <v>20</v>
      </c>
      <c r="H46" s="1241">
        <v>14</v>
      </c>
      <c r="I46" s="1242">
        <v>1</v>
      </c>
      <c r="J46" s="1243">
        <v>15</v>
      </c>
      <c r="K46" s="1277">
        <f t="shared" si="8"/>
        <v>30</v>
      </c>
      <c r="L46" s="1278">
        <f t="shared" si="8"/>
        <v>13</v>
      </c>
      <c r="M46" s="1279">
        <f t="shared" si="9"/>
        <v>43</v>
      </c>
    </row>
    <row r="47" spans="1:13" ht="47.25" customHeight="1" thickBot="1" x14ac:dyDescent="0.35">
      <c r="A47" s="2330" t="s">
        <v>166</v>
      </c>
      <c r="B47" s="1241">
        <v>16</v>
      </c>
      <c r="C47" s="1242">
        <v>3</v>
      </c>
      <c r="D47" s="1243">
        <v>19</v>
      </c>
      <c r="E47" s="1241">
        <v>8</v>
      </c>
      <c r="F47" s="1242">
        <v>3</v>
      </c>
      <c r="G47" s="1243">
        <v>11</v>
      </c>
      <c r="H47" s="1241">
        <v>8</v>
      </c>
      <c r="I47" s="1242">
        <v>2</v>
      </c>
      <c r="J47" s="1243">
        <v>10</v>
      </c>
      <c r="K47" s="1277">
        <f t="shared" si="8"/>
        <v>32</v>
      </c>
      <c r="L47" s="1278">
        <f t="shared" si="8"/>
        <v>8</v>
      </c>
      <c r="M47" s="1279">
        <f t="shared" si="9"/>
        <v>40</v>
      </c>
    </row>
    <row r="48" spans="1:13" ht="31.5" customHeight="1" thickBot="1" x14ac:dyDescent="0.35">
      <c r="A48" s="2504" t="s">
        <v>8</v>
      </c>
      <c r="B48" s="2665">
        <f>B29+B30+B31+B32+B37+B38+B39+B40+B41+B45+B46+B47</f>
        <v>44</v>
      </c>
      <c r="C48" s="3631">
        <f t="shared" ref="C48:M48" si="10">C29+C30+C31+C32+C37+C38+C39+C40+C41+C45+C46+C47</f>
        <v>211</v>
      </c>
      <c r="D48" s="3632">
        <f t="shared" si="10"/>
        <v>255</v>
      </c>
      <c r="E48" s="2665">
        <f t="shared" si="10"/>
        <v>96</v>
      </c>
      <c r="F48" s="3631">
        <f t="shared" si="10"/>
        <v>175</v>
      </c>
      <c r="G48" s="3632">
        <f t="shared" si="10"/>
        <v>271</v>
      </c>
      <c r="H48" s="2665">
        <f t="shared" si="10"/>
        <v>109</v>
      </c>
      <c r="I48" s="3631">
        <f t="shared" si="10"/>
        <v>183</v>
      </c>
      <c r="J48" s="3632">
        <f t="shared" si="10"/>
        <v>292</v>
      </c>
      <c r="K48" s="2665">
        <f t="shared" si="10"/>
        <v>249</v>
      </c>
      <c r="L48" s="3631">
        <f t="shared" si="10"/>
        <v>569</v>
      </c>
      <c r="M48" s="3632">
        <f t="shared" si="10"/>
        <v>818</v>
      </c>
    </row>
    <row r="49" spans="1:13" ht="24.95" customHeight="1" thickBot="1" x14ac:dyDescent="0.35">
      <c r="A49" s="2660" t="s">
        <v>25</v>
      </c>
      <c r="B49" s="2661"/>
      <c r="C49" s="2662"/>
      <c r="D49" s="2663"/>
      <c r="E49" s="2661"/>
      <c r="F49" s="2662"/>
      <c r="G49" s="2663"/>
      <c r="H49" s="2661"/>
      <c r="I49" s="2662"/>
      <c r="J49" s="2663"/>
      <c r="K49" s="3602"/>
      <c r="L49" s="3603"/>
      <c r="M49" s="2659"/>
    </row>
    <row r="50" spans="1:13" ht="24.95" customHeight="1" x14ac:dyDescent="0.3">
      <c r="A50" s="2330" t="s">
        <v>156</v>
      </c>
      <c r="B50" s="3607">
        <v>0</v>
      </c>
      <c r="C50" s="3608">
        <v>0</v>
      </c>
      <c r="D50" s="3609">
        <v>0</v>
      </c>
      <c r="E50" s="3607">
        <v>0</v>
      </c>
      <c r="F50" s="3608">
        <v>0</v>
      </c>
      <c r="G50" s="3609">
        <v>0</v>
      </c>
      <c r="H50" s="1240">
        <v>0</v>
      </c>
      <c r="I50" s="1261">
        <v>0</v>
      </c>
      <c r="J50" s="1262">
        <v>0</v>
      </c>
      <c r="K50" s="3614">
        <f t="shared" ref="K50:L52" si="11">B50+E50+H50</f>
        <v>0</v>
      </c>
      <c r="L50" s="3615">
        <f t="shared" si="11"/>
        <v>0</v>
      </c>
      <c r="M50" s="3616">
        <f>K50+L50</f>
        <v>0</v>
      </c>
    </row>
    <row r="51" spans="1:13" ht="24.95" customHeight="1" x14ac:dyDescent="0.3">
      <c r="A51" s="2330" t="s">
        <v>341</v>
      </c>
      <c r="B51" s="3604">
        <v>0</v>
      </c>
      <c r="C51" s="3634">
        <v>0</v>
      </c>
      <c r="D51" s="3635">
        <v>0</v>
      </c>
      <c r="E51" s="3604">
        <v>0</v>
      </c>
      <c r="F51" s="3634">
        <v>0</v>
      </c>
      <c r="G51" s="3635">
        <v>0</v>
      </c>
      <c r="H51" s="3604">
        <v>0</v>
      </c>
      <c r="I51" s="3634">
        <v>0</v>
      </c>
      <c r="J51" s="3635">
        <v>0</v>
      </c>
      <c r="K51" s="1285">
        <f t="shared" si="11"/>
        <v>0</v>
      </c>
      <c r="L51" s="1286">
        <f t="shared" si="11"/>
        <v>0</v>
      </c>
      <c r="M51" s="1287">
        <f>K51+L51</f>
        <v>0</v>
      </c>
    </row>
    <row r="52" spans="1:13" ht="24.95" customHeight="1" thickBot="1" x14ac:dyDescent="0.35">
      <c r="A52" s="2330" t="s">
        <v>158</v>
      </c>
      <c r="B52" s="2456">
        <v>0</v>
      </c>
      <c r="C52" s="2465">
        <v>0</v>
      </c>
      <c r="D52" s="2466">
        <v>0</v>
      </c>
      <c r="E52" s="2456">
        <v>0</v>
      </c>
      <c r="F52" s="2465">
        <v>0</v>
      </c>
      <c r="G52" s="2466">
        <v>0</v>
      </c>
      <c r="H52" s="2456">
        <v>0</v>
      </c>
      <c r="I52" s="2465">
        <v>1</v>
      </c>
      <c r="J52" s="2466">
        <v>1</v>
      </c>
      <c r="K52" s="1280">
        <f t="shared" si="11"/>
        <v>0</v>
      </c>
      <c r="L52" s="1281">
        <f t="shared" si="11"/>
        <v>1</v>
      </c>
      <c r="M52" s="1282">
        <f>K52+L52</f>
        <v>1</v>
      </c>
    </row>
    <row r="53" spans="1:13" ht="24.95" customHeight="1" thickBot="1" x14ac:dyDescent="0.35">
      <c r="A53" s="2535" t="s">
        <v>159</v>
      </c>
      <c r="B53" s="2482">
        <f t="shared" ref="B53:M53" si="12">SUM(B54:B57)</f>
        <v>0</v>
      </c>
      <c r="C53" s="3617">
        <f t="shared" si="12"/>
        <v>1</v>
      </c>
      <c r="D53" s="3618">
        <f t="shared" si="12"/>
        <v>1</v>
      </c>
      <c r="E53" s="2482">
        <f t="shared" si="12"/>
        <v>0</v>
      </c>
      <c r="F53" s="3617">
        <f t="shared" si="12"/>
        <v>3</v>
      </c>
      <c r="G53" s="3618">
        <f t="shared" si="12"/>
        <v>3</v>
      </c>
      <c r="H53" s="2482">
        <f t="shared" si="12"/>
        <v>0</v>
      </c>
      <c r="I53" s="3617">
        <f t="shared" si="12"/>
        <v>3</v>
      </c>
      <c r="J53" s="3618">
        <f t="shared" si="12"/>
        <v>3</v>
      </c>
      <c r="K53" s="2482">
        <f t="shared" si="12"/>
        <v>0</v>
      </c>
      <c r="L53" s="3617">
        <f t="shared" si="12"/>
        <v>7</v>
      </c>
      <c r="M53" s="3618">
        <f t="shared" si="12"/>
        <v>7</v>
      </c>
    </row>
    <row r="54" spans="1:13" ht="24.95" customHeight="1" x14ac:dyDescent="0.3">
      <c r="A54" s="3595" t="s">
        <v>290</v>
      </c>
      <c r="B54" s="3605">
        <v>0</v>
      </c>
      <c r="C54" s="3610">
        <v>0</v>
      </c>
      <c r="D54" s="3611">
        <v>0</v>
      </c>
      <c r="E54" s="3605">
        <v>0</v>
      </c>
      <c r="F54" s="3610">
        <v>2</v>
      </c>
      <c r="G54" s="3611">
        <v>2</v>
      </c>
      <c r="H54" s="3605">
        <v>0</v>
      </c>
      <c r="I54" s="3610">
        <v>0</v>
      </c>
      <c r="J54" s="3611">
        <v>0</v>
      </c>
      <c r="K54" s="3614">
        <f t="shared" ref="K54:L61" si="13">B54+E54+H54</f>
        <v>0</v>
      </c>
      <c r="L54" s="3615">
        <f t="shared" si="13"/>
        <v>2</v>
      </c>
      <c r="M54" s="3616">
        <f t="shared" ref="M54:M61" si="14">K54+L54</f>
        <v>2</v>
      </c>
    </row>
    <row r="55" spans="1:13" ht="24.95" customHeight="1" x14ac:dyDescent="0.3">
      <c r="A55" s="3596" t="s">
        <v>292</v>
      </c>
      <c r="B55" s="1132">
        <v>0</v>
      </c>
      <c r="C55" s="1133">
        <v>1</v>
      </c>
      <c r="D55" s="1134">
        <v>1</v>
      </c>
      <c r="E55" s="1132">
        <v>0</v>
      </c>
      <c r="F55" s="1133">
        <v>0</v>
      </c>
      <c r="G55" s="1134">
        <v>0</v>
      </c>
      <c r="H55" s="1132">
        <v>0</v>
      </c>
      <c r="I55" s="1133">
        <v>1</v>
      </c>
      <c r="J55" s="1134">
        <v>1</v>
      </c>
      <c r="K55" s="1277">
        <f t="shared" si="13"/>
        <v>0</v>
      </c>
      <c r="L55" s="1278">
        <f t="shared" si="13"/>
        <v>2</v>
      </c>
      <c r="M55" s="1279">
        <f t="shared" si="14"/>
        <v>2</v>
      </c>
    </row>
    <row r="56" spans="1:13" ht="62.25" customHeight="1" x14ac:dyDescent="0.3">
      <c r="A56" s="2510" t="s">
        <v>320</v>
      </c>
      <c r="B56" s="1132">
        <v>0</v>
      </c>
      <c r="C56" s="1133">
        <v>0</v>
      </c>
      <c r="D56" s="1134">
        <v>0</v>
      </c>
      <c r="E56" s="1132">
        <v>0</v>
      </c>
      <c r="F56" s="1133">
        <v>1</v>
      </c>
      <c r="G56" s="1134">
        <v>1</v>
      </c>
      <c r="H56" s="1132">
        <v>0</v>
      </c>
      <c r="I56" s="1133">
        <v>1</v>
      </c>
      <c r="J56" s="1134">
        <v>1</v>
      </c>
      <c r="K56" s="1277">
        <f t="shared" si="13"/>
        <v>0</v>
      </c>
      <c r="L56" s="1278">
        <f t="shared" si="13"/>
        <v>2</v>
      </c>
      <c r="M56" s="1279">
        <f t="shared" si="14"/>
        <v>2</v>
      </c>
    </row>
    <row r="57" spans="1:13" ht="24.95" customHeight="1" thickBot="1" x14ac:dyDescent="0.35">
      <c r="A57" s="3601" t="s">
        <v>293</v>
      </c>
      <c r="B57" s="1138">
        <v>0</v>
      </c>
      <c r="C57" s="1139">
        <v>0</v>
      </c>
      <c r="D57" s="1140">
        <v>0</v>
      </c>
      <c r="E57" s="1138">
        <v>0</v>
      </c>
      <c r="F57" s="1139">
        <v>0</v>
      </c>
      <c r="G57" s="1140">
        <v>0</v>
      </c>
      <c r="H57" s="1138">
        <v>0</v>
      </c>
      <c r="I57" s="1139">
        <v>1</v>
      </c>
      <c r="J57" s="1140">
        <v>1</v>
      </c>
      <c r="K57" s="2492">
        <f t="shared" si="13"/>
        <v>0</v>
      </c>
      <c r="L57" s="2493">
        <f t="shared" si="13"/>
        <v>1</v>
      </c>
      <c r="M57" s="2494">
        <f t="shared" si="14"/>
        <v>1</v>
      </c>
    </row>
    <row r="58" spans="1:13" ht="24.75" customHeight="1" x14ac:dyDescent="0.3">
      <c r="A58" s="3606" t="s">
        <v>160</v>
      </c>
      <c r="B58" s="1240">
        <v>0</v>
      </c>
      <c r="C58" s="1261">
        <v>0</v>
      </c>
      <c r="D58" s="1262">
        <v>0</v>
      </c>
      <c r="E58" s="1240">
        <v>0</v>
      </c>
      <c r="F58" s="1261">
        <v>0</v>
      </c>
      <c r="G58" s="1262">
        <v>0</v>
      </c>
      <c r="H58" s="1240">
        <v>0</v>
      </c>
      <c r="I58" s="1261">
        <v>0</v>
      </c>
      <c r="J58" s="1262">
        <v>0</v>
      </c>
      <c r="K58" s="3614">
        <f t="shared" si="13"/>
        <v>0</v>
      </c>
      <c r="L58" s="3615">
        <f t="shared" si="13"/>
        <v>0</v>
      </c>
      <c r="M58" s="3616">
        <f t="shared" si="14"/>
        <v>0</v>
      </c>
    </row>
    <row r="59" spans="1:13" ht="24.75" customHeight="1" x14ac:dyDescent="0.3">
      <c r="A59" s="3598" t="s">
        <v>327</v>
      </c>
      <c r="B59" s="1240">
        <v>0</v>
      </c>
      <c r="C59" s="1261">
        <v>0</v>
      </c>
      <c r="D59" s="1262">
        <v>0</v>
      </c>
      <c r="E59" s="1240">
        <v>0</v>
      </c>
      <c r="F59" s="1261">
        <v>0</v>
      </c>
      <c r="G59" s="1262">
        <v>0</v>
      </c>
      <c r="H59" s="1240">
        <v>0</v>
      </c>
      <c r="I59" s="1261">
        <v>0</v>
      </c>
      <c r="J59" s="1262">
        <v>0</v>
      </c>
      <c r="K59" s="1277">
        <f t="shared" si="13"/>
        <v>0</v>
      </c>
      <c r="L59" s="1278">
        <f t="shared" si="13"/>
        <v>0</v>
      </c>
      <c r="M59" s="1279">
        <f t="shared" si="14"/>
        <v>0</v>
      </c>
    </row>
    <row r="60" spans="1:13" ht="24.75" customHeight="1" x14ac:dyDescent="0.3">
      <c r="A60" s="2330" t="s">
        <v>161</v>
      </c>
      <c r="B60" s="1240">
        <v>0</v>
      </c>
      <c r="C60" s="1261">
        <v>0</v>
      </c>
      <c r="D60" s="1262">
        <v>0</v>
      </c>
      <c r="E60" s="1240">
        <v>0</v>
      </c>
      <c r="F60" s="1261">
        <v>0</v>
      </c>
      <c r="G60" s="1262">
        <v>0</v>
      </c>
      <c r="H60" s="1240">
        <v>0</v>
      </c>
      <c r="I60" s="1261">
        <v>1</v>
      </c>
      <c r="J60" s="1262">
        <v>1</v>
      </c>
      <c r="K60" s="1277">
        <f t="shared" si="13"/>
        <v>0</v>
      </c>
      <c r="L60" s="1278">
        <f t="shared" si="13"/>
        <v>1</v>
      </c>
      <c r="M60" s="1279">
        <f t="shared" si="14"/>
        <v>1</v>
      </c>
    </row>
    <row r="61" spans="1:13" ht="30.75" customHeight="1" thickBot="1" x14ac:dyDescent="0.35">
      <c r="A61" s="2330" t="s">
        <v>162</v>
      </c>
      <c r="B61" s="1240">
        <v>0</v>
      </c>
      <c r="C61" s="1261">
        <v>0</v>
      </c>
      <c r="D61" s="1262">
        <v>0</v>
      </c>
      <c r="E61" s="1240">
        <v>1</v>
      </c>
      <c r="F61" s="1261">
        <v>0</v>
      </c>
      <c r="G61" s="1262">
        <v>1</v>
      </c>
      <c r="H61" s="1240">
        <v>0</v>
      </c>
      <c r="I61" s="1261">
        <v>0</v>
      </c>
      <c r="J61" s="1262">
        <v>0</v>
      </c>
      <c r="K61" s="1280">
        <f t="shared" si="13"/>
        <v>1</v>
      </c>
      <c r="L61" s="1281">
        <f t="shared" si="13"/>
        <v>0</v>
      </c>
      <c r="M61" s="1282">
        <f t="shared" si="14"/>
        <v>1</v>
      </c>
    </row>
    <row r="62" spans="1:13" ht="32.25" customHeight="1" thickBot="1" x14ac:dyDescent="0.35">
      <c r="A62" s="2511" t="s">
        <v>163</v>
      </c>
      <c r="B62" s="2665">
        <f>SUM(B63:B65)</f>
        <v>0</v>
      </c>
      <c r="C62" s="3631">
        <f t="shared" ref="C62:M62" si="15">SUM(C63:C65)</f>
        <v>0</v>
      </c>
      <c r="D62" s="3632">
        <f t="shared" si="15"/>
        <v>0</v>
      </c>
      <c r="E62" s="2665">
        <f t="shared" si="15"/>
        <v>0</v>
      </c>
      <c r="F62" s="3631">
        <f t="shared" si="15"/>
        <v>0</v>
      </c>
      <c r="G62" s="3632">
        <f t="shared" si="15"/>
        <v>0</v>
      </c>
      <c r="H62" s="2665">
        <f t="shared" si="15"/>
        <v>0</v>
      </c>
      <c r="I62" s="3631">
        <f t="shared" si="15"/>
        <v>0</v>
      </c>
      <c r="J62" s="3632">
        <f t="shared" si="15"/>
        <v>0</v>
      </c>
      <c r="K62" s="2665">
        <f t="shared" si="15"/>
        <v>0</v>
      </c>
      <c r="L62" s="3631">
        <f t="shared" si="15"/>
        <v>0</v>
      </c>
      <c r="M62" s="3632">
        <f t="shared" si="15"/>
        <v>0</v>
      </c>
    </row>
    <row r="63" spans="1:13" ht="24.95" customHeight="1" thickBot="1" x14ac:dyDescent="0.35">
      <c r="A63" s="2512" t="s">
        <v>295</v>
      </c>
      <c r="B63" s="1247">
        <v>0</v>
      </c>
      <c r="C63" s="1248">
        <v>0</v>
      </c>
      <c r="D63" s="1249">
        <v>0</v>
      </c>
      <c r="E63" s="1247">
        <v>0</v>
      </c>
      <c r="F63" s="1248">
        <v>0</v>
      </c>
      <c r="G63" s="1249">
        <v>0</v>
      </c>
      <c r="H63" s="1247">
        <v>0</v>
      </c>
      <c r="I63" s="1248">
        <v>0</v>
      </c>
      <c r="J63" s="1249">
        <v>0</v>
      </c>
      <c r="K63" s="3614">
        <f t="shared" ref="K63:L68" si="16">B63+E63+H63</f>
        <v>0</v>
      </c>
      <c r="L63" s="3615">
        <f t="shared" si="16"/>
        <v>0</v>
      </c>
      <c r="M63" s="3616">
        <f t="shared" ref="M63:M68" si="17">K63+L63</f>
        <v>0</v>
      </c>
    </row>
    <row r="64" spans="1:13" ht="24.95" customHeight="1" thickBot="1" x14ac:dyDescent="0.35">
      <c r="A64" s="2513" t="s">
        <v>296</v>
      </c>
      <c r="B64" s="1247">
        <v>0</v>
      </c>
      <c r="C64" s="1248">
        <v>0</v>
      </c>
      <c r="D64" s="1249">
        <v>0</v>
      </c>
      <c r="E64" s="1247">
        <v>0</v>
      </c>
      <c r="F64" s="1248">
        <v>0</v>
      </c>
      <c r="G64" s="1249">
        <v>0</v>
      </c>
      <c r="H64" s="1247">
        <v>0</v>
      </c>
      <c r="I64" s="1248">
        <v>0</v>
      </c>
      <c r="J64" s="1249">
        <v>0</v>
      </c>
      <c r="K64" s="1277">
        <f t="shared" si="16"/>
        <v>0</v>
      </c>
      <c r="L64" s="1278">
        <f t="shared" si="16"/>
        <v>0</v>
      </c>
      <c r="M64" s="1279">
        <f t="shared" si="17"/>
        <v>0</v>
      </c>
    </row>
    <row r="65" spans="1:13" ht="24.95" customHeight="1" thickBot="1" x14ac:dyDescent="0.35">
      <c r="A65" s="3601" t="s">
        <v>298</v>
      </c>
      <c r="B65" s="1247">
        <v>0</v>
      </c>
      <c r="C65" s="1248">
        <v>0</v>
      </c>
      <c r="D65" s="1249">
        <v>0</v>
      </c>
      <c r="E65" s="1247">
        <v>0</v>
      </c>
      <c r="F65" s="1248">
        <v>0</v>
      </c>
      <c r="G65" s="1249">
        <v>0</v>
      </c>
      <c r="H65" s="1247">
        <v>0</v>
      </c>
      <c r="I65" s="1248">
        <v>0</v>
      </c>
      <c r="J65" s="1249">
        <v>0</v>
      </c>
      <c r="K65" s="1280">
        <f t="shared" si="16"/>
        <v>0</v>
      </c>
      <c r="L65" s="1281">
        <f t="shared" si="16"/>
        <v>0</v>
      </c>
      <c r="M65" s="1282">
        <f t="shared" si="17"/>
        <v>0</v>
      </c>
    </row>
    <row r="66" spans="1:13" ht="25.5" customHeight="1" thickBot="1" x14ac:dyDescent="0.35">
      <c r="A66" s="2330" t="s">
        <v>164</v>
      </c>
      <c r="B66" s="1247">
        <v>1</v>
      </c>
      <c r="C66" s="1248">
        <v>0</v>
      </c>
      <c r="D66" s="1249">
        <v>1</v>
      </c>
      <c r="E66" s="1247">
        <v>0</v>
      </c>
      <c r="F66" s="1248">
        <v>0</v>
      </c>
      <c r="G66" s="1249">
        <v>0</v>
      </c>
      <c r="H66" s="1247">
        <v>0</v>
      </c>
      <c r="I66" s="1248">
        <v>0</v>
      </c>
      <c r="J66" s="1249">
        <v>0</v>
      </c>
      <c r="K66" s="1277">
        <f t="shared" si="16"/>
        <v>1</v>
      </c>
      <c r="L66" s="1278">
        <f t="shared" si="16"/>
        <v>0</v>
      </c>
      <c r="M66" s="1279">
        <f t="shared" si="17"/>
        <v>1</v>
      </c>
    </row>
    <row r="67" spans="1:13" ht="27.75" customHeight="1" x14ac:dyDescent="0.3">
      <c r="A67" s="2330" t="s">
        <v>165</v>
      </c>
      <c r="B67" s="1241">
        <v>0</v>
      </c>
      <c r="C67" s="1242">
        <v>0</v>
      </c>
      <c r="D67" s="1243">
        <v>0</v>
      </c>
      <c r="E67" s="1241">
        <v>0</v>
      </c>
      <c r="F67" s="1242">
        <v>0</v>
      </c>
      <c r="G67" s="1243">
        <v>0</v>
      </c>
      <c r="H67" s="1241">
        <v>0</v>
      </c>
      <c r="I67" s="1242">
        <v>0</v>
      </c>
      <c r="J67" s="1243">
        <v>0</v>
      </c>
      <c r="K67" s="1277">
        <f t="shared" si="16"/>
        <v>0</v>
      </c>
      <c r="L67" s="1278">
        <f t="shared" si="16"/>
        <v>0</v>
      </c>
      <c r="M67" s="1279">
        <f t="shared" si="17"/>
        <v>0</v>
      </c>
    </row>
    <row r="68" spans="1:13" ht="54.75" customHeight="1" thickBot="1" x14ac:dyDescent="0.35">
      <c r="A68" s="2330" t="s">
        <v>166</v>
      </c>
      <c r="B68" s="1241">
        <v>0</v>
      </c>
      <c r="C68" s="1242">
        <v>0</v>
      </c>
      <c r="D68" s="1243">
        <v>0</v>
      </c>
      <c r="E68" s="1241">
        <v>0</v>
      </c>
      <c r="F68" s="1242">
        <v>1</v>
      </c>
      <c r="G68" s="1243">
        <v>1</v>
      </c>
      <c r="H68" s="1241">
        <v>1</v>
      </c>
      <c r="I68" s="1242">
        <v>0</v>
      </c>
      <c r="J68" s="1243">
        <v>1</v>
      </c>
      <c r="K68" s="1277">
        <f t="shared" si="16"/>
        <v>1</v>
      </c>
      <c r="L68" s="1278">
        <f t="shared" si="16"/>
        <v>1</v>
      </c>
      <c r="M68" s="1279">
        <f t="shared" si="17"/>
        <v>2</v>
      </c>
    </row>
    <row r="69" spans="1:13" ht="30" customHeight="1" thickBot="1" x14ac:dyDescent="0.35">
      <c r="A69" s="2504" t="s">
        <v>13</v>
      </c>
      <c r="B69" s="2665">
        <f>B50+B51+B52+B53+B58+B59+B60+B61+B62+B66+B67+B68</f>
        <v>1</v>
      </c>
      <c r="C69" s="3631">
        <f t="shared" ref="C69:M69" si="18">C50+C51+C52+C53+C58+C59+C60+C61+C62+C66+C67+C68</f>
        <v>1</v>
      </c>
      <c r="D69" s="3632">
        <f t="shared" si="18"/>
        <v>2</v>
      </c>
      <c r="E69" s="2665">
        <f t="shared" si="18"/>
        <v>1</v>
      </c>
      <c r="F69" s="3631">
        <f t="shared" si="18"/>
        <v>4</v>
      </c>
      <c r="G69" s="3632">
        <f t="shared" si="18"/>
        <v>5</v>
      </c>
      <c r="H69" s="2665">
        <f t="shared" si="18"/>
        <v>1</v>
      </c>
      <c r="I69" s="3631">
        <f t="shared" si="18"/>
        <v>5</v>
      </c>
      <c r="J69" s="3632">
        <f t="shared" si="18"/>
        <v>6</v>
      </c>
      <c r="K69" s="2665">
        <f t="shared" si="18"/>
        <v>3</v>
      </c>
      <c r="L69" s="3631">
        <f t="shared" si="18"/>
        <v>10</v>
      </c>
      <c r="M69" s="3632">
        <f t="shared" si="18"/>
        <v>13</v>
      </c>
    </row>
    <row r="70" spans="1:13" ht="32.25" customHeight="1" thickBot="1" x14ac:dyDescent="0.35">
      <c r="A70" s="2323" t="s">
        <v>177</v>
      </c>
      <c r="B70" s="2666">
        <f t="shared" ref="B70:M70" si="19">B48+B69</f>
        <v>45</v>
      </c>
      <c r="C70" s="3637">
        <f t="shared" si="19"/>
        <v>212</v>
      </c>
      <c r="D70" s="3638">
        <f t="shared" si="19"/>
        <v>257</v>
      </c>
      <c r="E70" s="2666">
        <f t="shared" si="19"/>
        <v>97</v>
      </c>
      <c r="F70" s="3637">
        <f t="shared" si="19"/>
        <v>179</v>
      </c>
      <c r="G70" s="3638">
        <f t="shared" si="19"/>
        <v>276</v>
      </c>
      <c r="H70" s="2666">
        <f t="shared" si="19"/>
        <v>110</v>
      </c>
      <c r="I70" s="3637">
        <f t="shared" si="19"/>
        <v>188</v>
      </c>
      <c r="J70" s="3638">
        <f t="shared" si="19"/>
        <v>298</v>
      </c>
      <c r="K70" s="2666">
        <f t="shared" si="19"/>
        <v>252</v>
      </c>
      <c r="L70" s="3637">
        <f t="shared" si="19"/>
        <v>579</v>
      </c>
      <c r="M70" s="3638">
        <f t="shared" si="19"/>
        <v>831</v>
      </c>
    </row>
    <row r="71" spans="1:13" ht="37.5" customHeight="1" x14ac:dyDescent="0.3">
      <c r="A71" s="287"/>
      <c r="B71" s="1266"/>
      <c r="C71" s="1266"/>
      <c r="D71" s="1266"/>
      <c r="E71" s="1266"/>
      <c r="F71" s="1266"/>
      <c r="G71" s="1266"/>
      <c r="H71" s="1266"/>
      <c r="I71" s="1266"/>
      <c r="J71" s="1266"/>
      <c r="K71" s="1266"/>
      <c r="L71" s="1266"/>
      <c r="M71" s="1266"/>
    </row>
    <row r="72" spans="1:13" ht="26.25" customHeight="1" x14ac:dyDescent="0.3">
      <c r="A72" s="287"/>
      <c r="B72" s="1266"/>
      <c r="C72" s="1266"/>
      <c r="D72" s="1266"/>
      <c r="E72" s="1266"/>
      <c r="F72" s="1266"/>
      <c r="G72" s="1266"/>
      <c r="H72" s="1266"/>
      <c r="I72" s="1266"/>
      <c r="J72" s="1266"/>
      <c r="K72" s="1266"/>
      <c r="L72" s="1266"/>
      <c r="M72" s="126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Q7" sqref="Q7"/>
    </sheetView>
  </sheetViews>
  <sheetFormatPr defaultRowHeight="20.25" x14ac:dyDescent="0.3"/>
  <cols>
    <col min="1" max="1" width="75.140625" style="450" customWidth="1"/>
    <col min="2" max="2" width="9.140625" style="450"/>
    <col min="3" max="3" width="10.5703125" style="450" customWidth="1"/>
    <col min="4" max="5" width="9.140625" style="450"/>
    <col min="6" max="6" width="11.28515625" style="450" customWidth="1"/>
    <col min="7" max="8" width="9.140625" style="450"/>
    <col min="9" max="9" width="10.85546875" style="450" customWidth="1"/>
    <col min="10" max="11" width="9.140625" style="450"/>
    <col min="12" max="12" width="10.85546875" style="450" customWidth="1"/>
    <col min="13" max="16384" width="9.140625" style="450"/>
  </cols>
  <sheetData>
    <row r="1" spans="1:19" ht="51" customHeight="1" x14ac:dyDescent="0.3">
      <c r="A1" s="4229" t="s">
        <v>139</v>
      </c>
      <c r="B1" s="4229"/>
      <c r="C1" s="4229"/>
      <c r="D1" s="4229"/>
      <c r="E1" s="4229"/>
      <c r="F1" s="4229"/>
      <c r="G1" s="4229"/>
      <c r="H1" s="4229"/>
      <c r="I1" s="4229"/>
      <c r="J1" s="4229"/>
      <c r="K1" s="4229"/>
      <c r="L1" s="4229"/>
      <c r="M1" s="4229"/>
      <c r="N1" s="457"/>
      <c r="O1" s="457"/>
      <c r="P1" s="455"/>
      <c r="Q1" s="455"/>
      <c r="R1" s="455"/>
      <c r="S1" s="455"/>
    </row>
    <row r="2" spans="1:19" ht="22.5" customHeight="1" x14ac:dyDescent="0.3">
      <c r="A2" s="4229" t="s">
        <v>379</v>
      </c>
      <c r="B2" s="4229"/>
      <c r="C2" s="4229"/>
      <c r="D2" s="4229"/>
      <c r="E2" s="4229"/>
      <c r="F2" s="4229"/>
      <c r="G2" s="4229"/>
      <c r="H2" s="4229"/>
      <c r="I2" s="4229"/>
      <c r="J2" s="4229"/>
      <c r="K2" s="4229"/>
      <c r="L2" s="4229"/>
      <c r="M2" s="4229"/>
      <c r="N2" s="451"/>
      <c r="O2" s="455"/>
      <c r="P2" s="455"/>
      <c r="Q2" s="455"/>
      <c r="R2" s="455"/>
      <c r="S2" s="455"/>
    </row>
    <row r="3" spans="1:19" ht="21" thickBot="1" x14ac:dyDescent="0.35">
      <c r="A3" s="451"/>
      <c r="B3" s="452"/>
      <c r="C3" s="452"/>
      <c r="D3" s="452"/>
      <c r="E3" s="452"/>
      <c r="F3" s="452"/>
      <c r="G3" s="452"/>
      <c r="H3" s="452"/>
      <c r="I3" s="452"/>
      <c r="J3" s="452"/>
      <c r="K3" s="452"/>
      <c r="L3" s="452"/>
      <c r="M3" s="452"/>
      <c r="N3" s="452"/>
      <c r="O3" s="452"/>
      <c r="P3" s="452"/>
      <c r="Q3" s="452"/>
      <c r="R3" s="452"/>
      <c r="S3" s="452"/>
    </row>
    <row r="4" spans="1:19" ht="26.25" customHeight="1" thickBot="1" x14ac:dyDescent="0.35">
      <c r="A4" s="4236" t="s">
        <v>9</v>
      </c>
      <c r="B4" s="4230" t="s">
        <v>19</v>
      </c>
      <c r="C4" s="4231"/>
      <c r="D4" s="4232"/>
      <c r="E4" s="4230" t="s">
        <v>20</v>
      </c>
      <c r="F4" s="4231"/>
      <c r="G4" s="4232"/>
      <c r="H4" s="4230" t="s">
        <v>29</v>
      </c>
      <c r="I4" s="4231"/>
      <c r="J4" s="4232"/>
      <c r="K4" s="4233" t="s">
        <v>21</v>
      </c>
      <c r="L4" s="4234"/>
      <c r="M4" s="4235"/>
      <c r="N4" s="458"/>
      <c r="O4" s="452"/>
      <c r="P4" s="452"/>
      <c r="Q4" s="452"/>
      <c r="R4" s="452"/>
      <c r="S4" s="452"/>
    </row>
    <row r="5" spans="1:19" ht="135.75" customHeight="1" thickBot="1" x14ac:dyDescent="0.35">
      <c r="A5" s="4237"/>
      <c r="B5" s="454" t="s">
        <v>26</v>
      </c>
      <c r="C5" s="454" t="s">
        <v>27</v>
      </c>
      <c r="D5" s="454" t="s">
        <v>4</v>
      </c>
      <c r="E5" s="454" t="s">
        <v>26</v>
      </c>
      <c r="F5" s="454" t="s">
        <v>27</v>
      </c>
      <c r="G5" s="454" t="s">
        <v>4</v>
      </c>
      <c r="H5" s="454" t="s">
        <v>26</v>
      </c>
      <c r="I5" s="454" t="s">
        <v>27</v>
      </c>
      <c r="J5" s="454" t="s">
        <v>4</v>
      </c>
      <c r="K5" s="454" t="s">
        <v>26</v>
      </c>
      <c r="L5" s="454" t="s">
        <v>27</v>
      </c>
      <c r="M5" s="454" t="s">
        <v>4</v>
      </c>
      <c r="N5" s="458"/>
      <c r="O5" s="452"/>
      <c r="P5" s="452"/>
      <c r="Q5" s="452"/>
      <c r="R5" s="452"/>
      <c r="S5" s="452"/>
    </row>
    <row r="6" spans="1:19" ht="21" thickBot="1" x14ac:dyDescent="0.35">
      <c r="A6" s="453" t="s">
        <v>22</v>
      </c>
      <c r="B6" s="459"/>
      <c r="C6" s="460"/>
      <c r="D6" s="461"/>
      <c r="E6" s="459"/>
      <c r="F6" s="460"/>
      <c r="G6" s="462"/>
      <c r="H6" s="459"/>
      <c r="I6" s="460"/>
      <c r="J6" s="461"/>
      <c r="K6" s="463"/>
      <c r="L6" s="464"/>
      <c r="M6" s="465"/>
      <c r="N6" s="458"/>
      <c r="O6" s="452"/>
      <c r="P6" s="452"/>
      <c r="Q6" s="452"/>
      <c r="R6" s="452"/>
      <c r="S6" s="452"/>
    </row>
    <row r="7" spans="1:19" ht="28.5" customHeight="1" thickBot="1" x14ac:dyDescent="0.35">
      <c r="A7" s="2329" t="s">
        <v>157</v>
      </c>
      <c r="B7" s="2650">
        <f>B11+B14</f>
        <v>0</v>
      </c>
      <c r="C7" s="2650">
        <f t="shared" ref="C7:M7" si="0">C11+C14</f>
        <v>9</v>
      </c>
      <c r="D7" s="2650">
        <f t="shared" si="0"/>
        <v>9</v>
      </c>
      <c r="E7" s="2650">
        <f t="shared" si="0"/>
        <v>0</v>
      </c>
      <c r="F7" s="2650">
        <f t="shared" si="0"/>
        <v>17</v>
      </c>
      <c r="G7" s="2650">
        <f t="shared" si="0"/>
        <v>17</v>
      </c>
      <c r="H7" s="2650">
        <f t="shared" si="0"/>
        <v>11</v>
      </c>
      <c r="I7" s="2650">
        <f t="shared" si="0"/>
        <v>4</v>
      </c>
      <c r="J7" s="2650">
        <f t="shared" si="0"/>
        <v>15</v>
      </c>
      <c r="K7" s="2650">
        <f t="shared" si="0"/>
        <v>11</v>
      </c>
      <c r="L7" s="2650">
        <f t="shared" si="0"/>
        <v>30</v>
      </c>
      <c r="M7" s="2651">
        <f t="shared" si="0"/>
        <v>41</v>
      </c>
      <c r="N7" s="458"/>
      <c r="O7" s="452"/>
      <c r="P7" s="452"/>
      <c r="Q7" s="452"/>
      <c r="R7" s="452"/>
      <c r="S7" s="452"/>
    </row>
    <row r="8" spans="1:19" ht="29.25" customHeight="1" thickBot="1" x14ac:dyDescent="0.35">
      <c r="A8" s="2445" t="s">
        <v>12</v>
      </c>
      <c r="B8" s="1215">
        <f>B7</f>
        <v>0</v>
      </c>
      <c r="C8" s="1215">
        <f t="shared" ref="C8:M8" si="1">C7</f>
        <v>9</v>
      </c>
      <c r="D8" s="1215">
        <f t="shared" si="1"/>
        <v>9</v>
      </c>
      <c r="E8" s="1215">
        <f t="shared" si="1"/>
        <v>0</v>
      </c>
      <c r="F8" s="1215">
        <f t="shared" si="1"/>
        <v>17</v>
      </c>
      <c r="G8" s="1215">
        <f t="shared" si="1"/>
        <v>17</v>
      </c>
      <c r="H8" s="1215">
        <f t="shared" si="1"/>
        <v>11</v>
      </c>
      <c r="I8" s="1215">
        <f t="shared" si="1"/>
        <v>4</v>
      </c>
      <c r="J8" s="1215">
        <f t="shared" si="1"/>
        <v>15</v>
      </c>
      <c r="K8" s="1215">
        <f t="shared" si="1"/>
        <v>11</v>
      </c>
      <c r="L8" s="1215">
        <f t="shared" si="1"/>
        <v>30</v>
      </c>
      <c r="M8" s="1217">
        <f t="shared" si="1"/>
        <v>41</v>
      </c>
      <c r="N8" s="458"/>
      <c r="O8" s="452"/>
      <c r="P8" s="452"/>
      <c r="Q8" s="452"/>
      <c r="R8" s="452"/>
      <c r="S8" s="452"/>
    </row>
    <row r="9" spans="1:19" ht="21" thickBot="1" x14ac:dyDescent="0.35">
      <c r="A9" s="2630" t="s">
        <v>23</v>
      </c>
      <c r="B9" s="2423"/>
      <c r="C9" s="2631"/>
      <c r="D9" s="2632"/>
      <c r="E9" s="2423"/>
      <c r="F9" s="2631"/>
      <c r="G9" s="2632"/>
      <c r="H9" s="2423"/>
      <c r="I9" s="2631"/>
      <c r="J9" s="2632"/>
      <c r="K9" s="2416"/>
      <c r="L9" s="2631"/>
      <c r="M9" s="2633"/>
      <c r="N9" s="458"/>
      <c r="O9" s="452"/>
      <c r="P9" s="452"/>
      <c r="Q9" s="452"/>
      <c r="R9" s="452"/>
      <c r="S9" s="452"/>
    </row>
    <row r="10" spans="1:19" ht="19.5" customHeight="1" thickBot="1" x14ac:dyDescent="0.35">
      <c r="A10" s="2446" t="s">
        <v>11</v>
      </c>
      <c r="B10" s="2447"/>
      <c r="C10" s="2448"/>
      <c r="D10" s="2449"/>
      <c r="E10" s="2447"/>
      <c r="F10" s="2448"/>
      <c r="G10" s="2449"/>
      <c r="H10" s="2447"/>
      <c r="I10" s="2448"/>
      <c r="J10" s="2449"/>
      <c r="K10" s="2634"/>
      <c r="L10" s="2635"/>
      <c r="M10" s="2464"/>
      <c r="N10" s="466"/>
      <c r="O10" s="452"/>
      <c r="P10" s="452"/>
      <c r="Q10" s="452"/>
      <c r="R10" s="452"/>
      <c r="S10" s="452"/>
    </row>
    <row r="11" spans="1:19" ht="29.25" customHeight="1" thickBot="1" x14ac:dyDescent="0.35">
      <c r="A11" s="2636" t="s">
        <v>157</v>
      </c>
      <c r="B11" s="2450">
        <v>0</v>
      </c>
      <c r="C11" s="2457">
        <v>9</v>
      </c>
      <c r="D11" s="2458">
        <v>9</v>
      </c>
      <c r="E11" s="2450">
        <v>0</v>
      </c>
      <c r="F11" s="2457">
        <v>17</v>
      </c>
      <c r="G11" s="2458">
        <v>17</v>
      </c>
      <c r="H11" s="2450">
        <v>11</v>
      </c>
      <c r="I11" s="2457">
        <v>4</v>
      </c>
      <c r="J11" s="2460">
        <v>15</v>
      </c>
      <c r="K11" s="2637">
        <f>SUM(B11,E11,H11)</f>
        <v>11</v>
      </c>
      <c r="L11" s="2637">
        <f>SUM(C11,F11,I11)</f>
        <v>30</v>
      </c>
      <c r="M11" s="2638">
        <f>SUM(K11:L11)</f>
        <v>41</v>
      </c>
      <c r="N11" s="467"/>
      <c r="O11" s="452"/>
      <c r="P11" s="452"/>
      <c r="Q11" s="452"/>
      <c r="R11" s="452"/>
      <c r="S11" s="452"/>
    </row>
    <row r="12" spans="1:19" ht="29.25" customHeight="1" thickBot="1" x14ac:dyDescent="0.35">
      <c r="A12" s="449" t="s">
        <v>8</v>
      </c>
      <c r="B12" s="2450">
        <v>0</v>
      </c>
      <c r="C12" s="2457">
        <v>9</v>
      </c>
      <c r="D12" s="2458">
        <v>9</v>
      </c>
      <c r="E12" s="2450">
        <v>0</v>
      </c>
      <c r="F12" s="2457">
        <v>17</v>
      </c>
      <c r="G12" s="2458">
        <v>17</v>
      </c>
      <c r="H12" s="2450">
        <v>11</v>
      </c>
      <c r="I12" s="2457">
        <v>4</v>
      </c>
      <c r="J12" s="2460">
        <v>15</v>
      </c>
      <c r="K12" s="2637">
        <f>SUM(B12,E12,H12)</f>
        <v>11</v>
      </c>
      <c r="L12" s="2637">
        <f>SUM(C12,F12,I12)</f>
        <v>30</v>
      </c>
      <c r="M12" s="2638">
        <f>SUM(K12:L12)</f>
        <v>41</v>
      </c>
      <c r="N12" s="468"/>
      <c r="O12" s="452"/>
      <c r="P12" s="452"/>
      <c r="Q12" s="452"/>
      <c r="R12" s="452"/>
      <c r="S12" s="452"/>
    </row>
    <row r="13" spans="1:19" ht="26.25" customHeight="1" thickBot="1" x14ac:dyDescent="0.35">
      <c r="A13" s="443" t="s">
        <v>25</v>
      </c>
      <c r="B13" s="1379"/>
      <c r="C13" s="1380"/>
      <c r="D13" s="1381"/>
      <c r="E13" s="1379"/>
      <c r="F13" s="1380"/>
      <c r="G13" s="1381"/>
      <c r="H13" s="1379"/>
      <c r="I13" s="1382"/>
      <c r="J13" s="1383"/>
      <c r="K13" s="1081"/>
      <c r="L13" s="1082"/>
      <c r="M13" s="1384"/>
      <c r="N13" s="467"/>
      <c r="O13" s="452"/>
      <c r="P13" s="452"/>
      <c r="Q13" s="452"/>
      <c r="R13" s="452"/>
      <c r="S13" s="452"/>
    </row>
    <row r="14" spans="1:19" ht="23.25" customHeight="1" thickBot="1" x14ac:dyDescent="0.35">
      <c r="A14" s="456" t="s">
        <v>157</v>
      </c>
      <c r="B14" s="2639">
        <v>0</v>
      </c>
      <c r="C14" s="2640">
        <v>0</v>
      </c>
      <c r="D14" s="2641">
        <v>0</v>
      </c>
      <c r="E14" s="2639">
        <v>0</v>
      </c>
      <c r="F14" s="2640">
        <v>0</v>
      </c>
      <c r="G14" s="2641">
        <v>0</v>
      </c>
      <c r="H14" s="2639">
        <v>0</v>
      </c>
      <c r="I14" s="2640">
        <v>0</v>
      </c>
      <c r="J14" s="2642">
        <v>0</v>
      </c>
      <c r="K14" s="2643">
        <v>0</v>
      </c>
      <c r="L14" s="2643">
        <v>0</v>
      </c>
      <c r="M14" s="2644">
        <v>0</v>
      </c>
      <c r="N14" s="467"/>
      <c r="O14" s="452"/>
      <c r="P14" s="452"/>
      <c r="Q14" s="452"/>
      <c r="R14" s="452"/>
      <c r="S14" s="452"/>
    </row>
    <row r="15" spans="1:19" ht="28.5" customHeight="1" thickBot="1" x14ac:dyDescent="0.35">
      <c r="A15" s="449" t="s">
        <v>13</v>
      </c>
      <c r="B15" s="2645">
        <v>0</v>
      </c>
      <c r="C15" s="2645">
        <v>0</v>
      </c>
      <c r="D15" s="2645">
        <v>0</v>
      </c>
      <c r="E15" s="2645">
        <v>0</v>
      </c>
      <c r="F15" s="2645">
        <v>0</v>
      </c>
      <c r="G15" s="2645">
        <v>0</v>
      </c>
      <c r="H15" s="2645">
        <v>0</v>
      </c>
      <c r="I15" s="2645">
        <v>0</v>
      </c>
      <c r="J15" s="2645">
        <v>0</v>
      </c>
      <c r="K15" s="2645">
        <v>0</v>
      </c>
      <c r="L15" s="2645">
        <v>0</v>
      </c>
      <c r="M15" s="2646">
        <v>0</v>
      </c>
      <c r="N15" s="467"/>
      <c r="O15" s="452"/>
      <c r="P15" s="452"/>
      <c r="Q15" s="452"/>
      <c r="R15" s="452"/>
      <c r="S15" s="452"/>
    </row>
    <row r="16" spans="1:19" ht="30" customHeight="1" thickBot="1" x14ac:dyDescent="0.35">
      <c r="A16" s="448" t="s">
        <v>178</v>
      </c>
      <c r="B16" s="2420">
        <v>0</v>
      </c>
      <c r="C16" s="2421">
        <v>9</v>
      </c>
      <c r="D16" s="2422">
        <v>9</v>
      </c>
      <c r="E16" s="2420">
        <v>0</v>
      </c>
      <c r="F16" s="2421">
        <v>17</v>
      </c>
      <c r="G16" s="2422">
        <v>17</v>
      </c>
      <c r="H16" s="2420">
        <v>11</v>
      </c>
      <c r="I16" s="2421">
        <v>4</v>
      </c>
      <c r="J16" s="2647">
        <v>15</v>
      </c>
      <c r="K16" s="2648">
        <f>SUM(B16,E16,H16)</f>
        <v>11</v>
      </c>
      <c r="L16" s="2648">
        <f>SUM(C16,F16,I16)</f>
        <v>30</v>
      </c>
      <c r="M16" s="2649">
        <f>SUM(K16:L16)</f>
        <v>41</v>
      </c>
      <c r="N16" s="469"/>
      <c r="O16" s="452"/>
      <c r="P16" s="452"/>
      <c r="Q16" s="452"/>
      <c r="R16" s="452"/>
      <c r="S16" s="452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U29" sqref="U29"/>
    </sheetView>
  </sheetViews>
  <sheetFormatPr defaultRowHeight="20.25" x14ac:dyDescent="0.3"/>
  <cols>
    <col min="1" max="1" width="88.85546875" style="213" customWidth="1"/>
    <col min="2" max="2" width="9.5703125" style="213" customWidth="1"/>
    <col min="3" max="3" width="12.85546875" style="213" customWidth="1"/>
    <col min="4" max="4" width="12.28515625" style="213" customWidth="1"/>
    <col min="5" max="5" width="10.28515625" style="213" customWidth="1"/>
    <col min="6" max="6" width="8.7109375" style="213" customWidth="1"/>
    <col min="7" max="7" width="11" style="213" customWidth="1"/>
    <col min="8" max="8" width="9.42578125" style="213" customWidth="1"/>
    <col min="9" max="9" width="10.42578125" style="213" customWidth="1"/>
    <col min="10" max="10" width="12.28515625" style="213" customWidth="1"/>
    <col min="11" max="12" width="9.5703125" style="213" customWidth="1"/>
    <col min="13" max="13" width="12" style="213" customWidth="1"/>
    <col min="14" max="14" width="12.5703125" style="213" customWidth="1"/>
    <col min="15" max="15" width="11" style="213" customWidth="1"/>
    <col min="16" max="16" width="11.28515625" style="213" customWidth="1"/>
    <col min="17" max="256" width="9.140625" style="213"/>
    <col min="257" max="257" width="88.85546875" style="213" customWidth="1"/>
    <col min="258" max="258" width="9.5703125" style="213" customWidth="1"/>
    <col min="259" max="259" width="12.85546875" style="213" customWidth="1"/>
    <col min="260" max="260" width="12.28515625" style="213" customWidth="1"/>
    <col min="261" max="261" width="10.28515625" style="213" customWidth="1"/>
    <col min="262" max="262" width="8.7109375" style="213" customWidth="1"/>
    <col min="263" max="263" width="11" style="213" customWidth="1"/>
    <col min="264" max="264" width="9.42578125" style="213" customWidth="1"/>
    <col min="265" max="265" width="10.42578125" style="213" customWidth="1"/>
    <col min="266" max="266" width="12.28515625" style="213" customWidth="1"/>
    <col min="267" max="268" width="9.5703125" style="213" customWidth="1"/>
    <col min="269" max="269" width="12" style="213" customWidth="1"/>
    <col min="270" max="270" width="12.5703125" style="213" customWidth="1"/>
    <col min="271" max="271" width="11" style="213" customWidth="1"/>
    <col min="272" max="272" width="11.28515625" style="213" customWidth="1"/>
    <col min="273" max="512" width="9.140625" style="213"/>
    <col min="513" max="513" width="88.85546875" style="213" customWidth="1"/>
    <col min="514" max="514" width="9.5703125" style="213" customWidth="1"/>
    <col min="515" max="515" width="12.85546875" style="213" customWidth="1"/>
    <col min="516" max="516" width="12.28515625" style="213" customWidth="1"/>
    <col min="517" max="517" width="10.28515625" style="213" customWidth="1"/>
    <col min="518" max="518" width="8.7109375" style="213" customWidth="1"/>
    <col min="519" max="519" width="11" style="213" customWidth="1"/>
    <col min="520" max="520" width="9.42578125" style="213" customWidth="1"/>
    <col min="521" max="521" width="10.42578125" style="213" customWidth="1"/>
    <col min="522" max="522" width="12.28515625" style="213" customWidth="1"/>
    <col min="523" max="524" width="9.5703125" style="213" customWidth="1"/>
    <col min="525" max="525" width="12" style="213" customWidth="1"/>
    <col min="526" max="526" width="12.5703125" style="213" customWidth="1"/>
    <col min="527" max="527" width="11" style="213" customWidth="1"/>
    <col min="528" max="528" width="11.28515625" style="213" customWidth="1"/>
    <col min="529" max="768" width="9.140625" style="213"/>
    <col min="769" max="769" width="88.85546875" style="213" customWidth="1"/>
    <col min="770" max="770" width="9.5703125" style="213" customWidth="1"/>
    <col min="771" max="771" width="12.85546875" style="213" customWidth="1"/>
    <col min="772" max="772" width="12.28515625" style="213" customWidth="1"/>
    <col min="773" max="773" width="10.28515625" style="213" customWidth="1"/>
    <col min="774" max="774" width="8.7109375" style="213" customWidth="1"/>
    <col min="775" max="775" width="11" style="213" customWidth="1"/>
    <col min="776" max="776" width="9.42578125" style="213" customWidth="1"/>
    <col min="777" max="777" width="10.42578125" style="213" customWidth="1"/>
    <col min="778" max="778" width="12.28515625" style="213" customWidth="1"/>
    <col min="779" max="780" width="9.5703125" style="213" customWidth="1"/>
    <col min="781" max="781" width="12" style="213" customWidth="1"/>
    <col min="782" max="782" width="12.5703125" style="213" customWidth="1"/>
    <col min="783" max="783" width="11" style="213" customWidth="1"/>
    <col min="784" max="784" width="11.28515625" style="213" customWidth="1"/>
    <col min="785" max="1024" width="9.140625" style="213"/>
    <col min="1025" max="1025" width="88.85546875" style="213" customWidth="1"/>
    <col min="1026" max="1026" width="9.5703125" style="213" customWidth="1"/>
    <col min="1027" max="1027" width="12.85546875" style="213" customWidth="1"/>
    <col min="1028" max="1028" width="12.28515625" style="213" customWidth="1"/>
    <col min="1029" max="1029" width="10.28515625" style="213" customWidth="1"/>
    <col min="1030" max="1030" width="8.7109375" style="213" customWidth="1"/>
    <col min="1031" max="1031" width="11" style="213" customWidth="1"/>
    <col min="1032" max="1032" width="9.42578125" style="213" customWidth="1"/>
    <col min="1033" max="1033" width="10.42578125" style="213" customWidth="1"/>
    <col min="1034" max="1034" width="12.28515625" style="213" customWidth="1"/>
    <col min="1035" max="1036" width="9.5703125" style="213" customWidth="1"/>
    <col min="1037" max="1037" width="12" style="213" customWidth="1"/>
    <col min="1038" max="1038" width="12.5703125" style="213" customWidth="1"/>
    <col min="1039" max="1039" width="11" style="213" customWidth="1"/>
    <col min="1040" max="1040" width="11.28515625" style="213" customWidth="1"/>
    <col min="1041" max="1280" width="9.140625" style="213"/>
    <col min="1281" max="1281" width="88.85546875" style="213" customWidth="1"/>
    <col min="1282" max="1282" width="9.5703125" style="213" customWidth="1"/>
    <col min="1283" max="1283" width="12.85546875" style="213" customWidth="1"/>
    <col min="1284" max="1284" width="12.28515625" style="213" customWidth="1"/>
    <col min="1285" max="1285" width="10.28515625" style="213" customWidth="1"/>
    <col min="1286" max="1286" width="8.7109375" style="213" customWidth="1"/>
    <col min="1287" max="1287" width="11" style="213" customWidth="1"/>
    <col min="1288" max="1288" width="9.42578125" style="213" customWidth="1"/>
    <col min="1289" max="1289" width="10.42578125" style="213" customWidth="1"/>
    <col min="1290" max="1290" width="12.28515625" style="213" customWidth="1"/>
    <col min="1291" max="1292" width="9.5703125" style="213" customWidth="1"/>
    <col min="1293" max="1293" width="12" style="213" customWidth="1"/>
    <col min="1294" max="1294" width="12.5703125" style="213" customWidth="1"/>
    <col min="1295" max="1295" width="11" style="213" customWidth="1"/>
    <col min="1296" max="1296" width="11.28515625" style="213" customWidth="1"/>
    <col min="1297" max="1536" width="9.140625" style="213"/>
    <col min="1537" max="1537" width="88.85546875" style="213" customWidth="1"/>
    <col min="1538" max="1538" width="9.5703125" style="213" customWidth="1"/>
    <col min="1539" max="1539" width="12.85546875" style="213" customWidth="1"/>
    <col min="1540" max="1540" width="12.28515625" style="213" customWidth="1"/>
    <col min="1541" max="1541" width="10.28515625" style="213" customWidth="1"/>
    <col min="1542" max="1542" width="8.7109375" style="213" customWidth="1"/>
    <col min="1543" max="1543" width="11" style="213" customWidth="1"/>
    <col min="1544" max="1544" width="9.42578125" style="213" customWidth="1"/>
    <col min="1545" max="1545" width="10.42578125" style="213" customWidth="1"/>
    <col min="1546" max="1546" width="12.28515625" style="213" customWidth="1"/>
    <col min="1547" max="1548" width="9.5703125" style="213" customWidth="1"/>
    <col min="1549" max="1549" width="12" style="213" customWidth="1"/>
    <col min="1550" max="1550" width="12.5703125" style="213" customWidth="1"/>
    <col min="1551" max="1551" width="11" style="213" customWidth="1"/>
    <col min="1552" max="1552" width="11.28515625" style="213" customWidth="1"/>
    <col min="1553" max="1792" width="9.140625" style="213"/>
    <col min="1793" max="1793" width="88.85546875" style="213" customWidth="1"/>
    <col min="1794" max="1794" width="9.5703125" style="213" customWidth="1"/>
    <col min="1795" max="1795" width="12.85546875" style="213" customWidth="1"/>
    <col min="1796" max="1796" width="12.28515625" style="213" customWidth="1"/>
    <col min="1797" max="1797" width="10.28515625" style="213" customWidth="1"/>
    <col min="1798" max="1798" width="8.7109375" style="213" customWidth="1"/>
    <col min="1799" max="1799" width="11" style="213" customWidth="1"/>
    <col min="1800" max="1800" width="9.42578125" style="213" customWidth="1"/>
    <col min="1801" max="1801" width="10.42578125" style="213" customWidth="1"/>
    <col min="1802" max="1802" width="12.28515625" style="213" customWidth="1"/>
    <col min="1803" max="1804" width="9.5703125" style="213" customWidth="1"/>
    <col min="1805" max="1805" width="12" style="213" customWidth="1"/>
    <col min="1806" max="1806" width="12.5703125" style="213" customWidth="1"/>
    <col min="1807" max="1807" width="11" style="213" customWidth="1"/>
    <col min="1808" max="1808" width="11.28515625" style="213" customWidth="1"/>
    <col min="1809" max="2048" width="9.140625" style="213"/>
    <col min="2049" max="2049" width="88.85546875" style="213" customWidth="1"/>
    <col min="2050" max="2050" width="9.5703125" style="213" customWidth="1"/>
    <col min="2051" max="2051" width="12.85546875" style="213" customWidth="1"/>
    <col min="2052" max="2052" width="12.28515625" style="213" customWidth="1"/>
    <col min="2053" max="2053" width="10.28515625" style="213" customWidth="1"/>
    <col min="2054" max="2054" width="8.7109375" style="213" customWidth="1"/>
    <col min="2055" max="2055" width="11" style="213" customWidth="1"/>
    <col min="2056" max="2056" width="9.42578125" style="213" customWidth="1"/>
    <col min="2057" max="2057" width="10.42578125" style="213" customWidth="1"/>
    <col min="2058" max="2058" width="12.28515625" style="213" customWidth="1"/>
    <col min="2059" max="2060" width="9.5703125" style="213" customWidth="1"/>
    <col min="2061" max="2061" width="12" style="213" customWidth="1"/>
    <col min="2062" max="2062" width="12.5703125" style="213" customWidth="1"/>
    <col min="2063" max="2063" width="11" style="213" customWidth="1"/>
    <col min="2064" max="2064" width="11.28515625" style="213" customWidth="1"/>
    <col min="2065" max="2304" width="9.140625" style="213"/>
    <col min="2305" max="2305" width="88.85546875" style="213" customWidth="1"/>
    <col min="2306" max="2306" width="9.5703125" style="213" customWidth="1"/>
    <col min="2307" max="2307" width="12.85546875" style="213" customWidth="1"/>
    <col min="2308" max="2308" width="12.28515625" style="213" customWidth="1"/>
    <col min="2309" max="2309" width="10.28515625" style="213" customWidth="1"/>
    <col min="2310" max="2310" width="8.7109375" style="213" customWidth="1"/>
    <col min="2311" max="2311" width="11" style="213" customWidth="1"/>
    <col min="2312" max="2312" width="9.42578125" style="213" customWidth="1"/>
    <col min="2313" max="2313" width="10.42578125" style="213" customWidth="1"/>
    <col min="2314" max="2314" width="12.28515625" style="213" customWidth="1"/>
    <col min="2315" max="2316" width="9.5703125" style="213" customWidth="1"/>
    <col min="2317" max="2317" width="12" style="213" customWidth="1"/>
    <col min="2318" max="2318" width="12.5703125" style="213" customWidth="1"/>
    <col min="2319" max="2319" width="11" style="213" customWidth="1"/>
    <col min="2320" max="2320" width="11.28515625" style="213" customWidth="1"/>
    <col min="2321" max="2560" width="9.140625" style="213"/>
    <col min="2561" max="2561" width="88.85546875" style="213" customWidth="1"/>
    <col min="2562" max="2562" width="9.5703125" style="213" customWidth="1"/>
    <col min="2563" max="2563" width="12.85546875" style="213" customWidth="1"/>
    <col min="2564" max="2564" width="12.28515625" style="213" customWidth="1"/>
    <col min="2565" max="2565" width="10.28515625" style="213" customWidth="1"/>
    <col min="2566" max="2566" width="8.7109375" style="213" customWidth="1"/>
    <col min="2567" max="2567" width="11" style="213" customWidth="1"/>
    <col min="2568" max="2568" width="9.42578125" style="213" customWidth="1"/>
    <col min="2569" max="2569" width="10.42578125" style="213" customWidth="1"/>
    <col min="2570" max="2570" width="12.28515625" style="213" customWidth="1"/>
    <col min="2571" max="2572" width="9.5703125" style="213" customWidth="1"/>
    <col min="2573" max="2573" width="12" style="213" customWidth="1"/>
    <col min="2574" max="2574" width="12.5703125" style="213" customWidth="1"/>
    <col min="2575" max="2575" width="11" style="213" customWidth="1"/>
    <col min="2576" max="2576" width="11.28515625" style="213" customWidth="1"/>
    <col min="2577" max="2816" width="9.140625" style="213"/>
    <col min="2817" max="2817" width="88.85546875" style="213" customWidth="1"/>
    <col min="2818" max="2818" width="9.5703125" style="213" customWidth="1"/>
    <col min="2819" max="2819" width="12.85546875" style="213" customWidth="1"/>
    <col min="2820" max="2820" width="12.28515625" style="213" customWidth="1"/>
    <col min="2821" max="2821" width="10.28515625" style="213" customWidth="1"/>
    <col min="2822" max="2822" width="8.7109375" style="213" customWidth="1"/>
    <col min="2823" max="2823" width="11" style="213" customWidth="1"/>
    <col min="2824" max="2824" width="9.42578125" style="213" customWidth="1"/>
    <col min="2825" max="2825" width="10.42578125" style="213" customWidth="1"/>
    <col min="2826" max="2826" width="12.28515625" style="213" customWidth="1"/>
    <col min="2827" max="2828" width="9.5703125" style="213" customWidth="1"/>
    <col min="2829" max="2829" width="12" style="213" customWidth="1"/>
    <col min="2830" max="2830" width="12.5703125" style="213" customWidth="1"/>
    <col min="2831" max="2831" width="11" style="213" customWidth="1"/>
    <col min="2832" max="2832" width="11.28515625" style="213" customWidth="1"/>
    <col min="2833" max="3072" width="9.140625" style="213"/>
    <col min="3073" max="3073" width="88.85546875" style="213" customWidth="1"/>
    <col min="3074" max="3074" width="9.5703125" style="213" customWidth="1"/>
    <col min="3075" max="3075" width="12.85546875" style="213" customWidth="1"/>
    <col min="3076" max="3076" width="12.28515625" style="213" customWidth="1"/>
    <col min="3077" max="3077" width="10.28515625" style="213" customWidth="1"/>
    <col min="3078" max="3078" width="8.7109375" style="213" customWidth="1"/>
    <col min="3079" max="3079" width="11" style="213" customWidth="1"/>
    <col min="3080" max="3080" width="9.42578125" style="213" customWidth="1"/>
    <col min="3081" max="3081" width="10.42578125" style="213" customWidth="1"/>
    <col min="3082" max="3082" width="12.28515625" style="213" customWidth="1"/>
    <col min="3083" max="3084" width="9.5703125" style="213" customWidth="1"/>
    <col min="3085" max="3085" width="12" style="213" customWidth="1"/>
    <col min="3086" max="3086" width="12.5703125" style="213" customWidth="1"/>
    <col min="3087" max="3087" width="11" style="213" customWidth="1"/>
    <col min="3088" max="3088" width="11.28515625" style="213" customWidth="1"/>
    <col min="3089" max="3328" width="9.140625" style="213"/>
    <col min="3329" max="3329" width="88.85546875" style="213" customWidth="1"/>
    <col min="3330" max="3330" width="9.5703125" style="213" customWidth="1"/>
    <col min="3331" max="3331" width="12.85546875" style="213" customWidth="1"/>
    <col min="3332" max="3332" width="12.28515625" style="213" customWidth="1"/>
    <col min="3333" max="3333" width="10.28515625" style="213" customWidth="1"/>
    <col min="3334" max="3334" width="8.7109375" style="213" customWidth="1"/>
    <col min="3335" max="3335" width="11" style="213" customWidth="1"/>
    <col min="3336" max="3336" width="9.42578125" style="213" customWidth="1"/>
    <col min="3337" max="3337" width="10.42578125" style="213" customWidth="1"/>
    <col min="3338" max="3338" width="12.28515625" style="213" customWidth="1"/>
    <col min="3339" max="3340" width="9.5703125" style="213" customWidth="1"/>
    <col min="3341" max="3341" width="12" style="213" customWidth="1"/>
    <col min="3342" max="3342" width="12.5703125" style="213" customWidth="1"/>
    <col min="3343" max="3343" width="11" style="213" customWidth="1"/>
    <col min="3344" max="3344" width="11.28515625" style="213" customWidth="1"/>
    <col min="3345" max="3584" width="9.140625" style="213"/>
    <col min="3585" max="3585" width="88.85546875" style="213" customWidth="1"/>
    <col min="3586" max="3586" width="9.5703125" style="213" customWidth="1"/>
    <col min="3587" max="3587" width="12.85546875" style="213" customWidth="1"/>
    <col min="3588" max="3588" width="12.28515625" style="213" customWidth="1"/>
    <col min="3589" max="3589" width="10.28515625" style="213" customWidth="1"/>
    <col min="3590" max="3590" width="8.7109375" style="213" customWidth="1"/>
    <col min="3591" max="3591" width="11" style="213" customWidth="1"/>
    <col min="3592" max="3592" width="9.42578125" style="213" customWidth="1"/>
    <col min="3593" max="3593" width="10.42578125" style="213" customWidth="1"/>
    <col min="3594" max="3594" width="12.28515625" style="213" customWidth="1"/>
    <col min="3595" max="3596" width="9.5703125" style="213" customWidth="1"/>
    <col min="3597" max="3597" width="12" style="213" customWidth="1"/>
    <col min="3598" max="3598" width="12.5703125" style="213" customWidth="1"/>
    <col min="3599" max="3599" width="11" style="213" customWidth="1"/>
    <col min="3600" max="3600" width="11.28515625" style="213" customWidth="1"/>
    <col min="3601" max="3840" width="9.140625" style="213"/>
    <col min="3841" max="3841" width="88.85546875" style="213" customWidth="1"/>
    <col min="3842" max="3842" width="9.5703125" style="213" customWidth="1"/>
    <col min="3843" max="3843" width="12.85546875" style="213" customWidth="1"/>
    <col min="3844" max="3844" width="12.28515625" style="213" customWidth="1"/>
    <col min="3845" max="3845" width="10.28515625" style="213" customWidth="1"/>
    <col min="3846" max="3846" width="8.7109375" style="213" customWidth="1"/>
    <col min="3847" max="3847" width="11" style="213" customWidth="1"/>
    <col min="3848" max="3848" width="9.42578125" style="213" customWidth="1"/>
    <col min="3849" max="3849" width="10.42578125" style="213" customWidth="1"/>
    <col min="3850" max="3850" width="12.28515625" style="213" customWidth="1"/>
    <col min="3851" max="3852" width="9.5703125" style="213" customWidth="1"/>
    <col min="3853" max="3853" width="12" style="213" customWidth="1"/>
    <col min="3854" max="3854" width="12.5703125" style="213" customWidth="1"/>
    <col min="3855" max="3855" width="11" style="213" customWidth="1"/>
    <col min="3856" max="3856" width="11.28515625" style="213" customWidth="1"/>
    <col min="3857" max="4096" width="9.140625" style="213"/>
    <col min="4097" max="4097" width="88.85546875" style="213" customWidth="1"/>
    <col min="4098" max="4098" width="9.5703125" style="213" customWidth="1"/>
    <col min="4099" max="4099" width="12.85546875" style="213" customWidth="1"/>
    <col min="4100" max="4100" width="12.28515625" style="213" customWidth="1"/>
    <col min="4101" max="4101" width="10.28515625" style="213" customWidth="1"/>
    <col min="4102" max="4102" width="8.7109375" style="213" customWidth="1"/>
    <col min="4103" max="4103" width="11" style="213" customWidth="1"/>
    <col min="4104" max="4104" width="9.42578125" style="213" customWidth="1"/>
    <col min="4105" max="4105" width="10.42578125" style="213" customWidth="1"/>
    <col min="4106" max="4106" width="12.28515625" style="213" customWidth="1"/>
    <col min="4107" max="4108" width="9.5703125" style="213" customWidth="1"/>
    <col min="4109" max="4109" width="12" style="213" customWidth="1"/>
    <col min="4110" max="4110" width="12.5703125" style="213" customWidth="1"/>
    <col min="4111" max="4111" width="11" style="213" customWidth="1"/>
    <col min="4112" max="4112" width="11.28515625" style="213" customWidth="1"/>
    <col min="4113" max="4352" width="9.140625" style="213"/>
    <col min="4353" max="4353" width="88.85546875" style="213" customWidth="1"/>
    <col min="4354" max="4354" width="9.5703125" style="213" customWidth="1"/>
    <col min="4355" max="4355" width="12.85546875" style="213" customWidth="1"/>
    <col min="4356" max="4356" width="12.28515625" style="213" customWidth="1"/>
    <col min="4357" max="4357" width="10.28515625" style="213" customWidth="1"/>
    <col min="4358" max="4358" width="8.7109375" style="213" customWidth="1"/>
    <col min="4359" max="4359" width="11" style="213" customWidth="1"/>
    <col min="4360" max="4360" width="9.42578125" style="213" customWidth="1"/>
    <col min="4361" max="4361" width="10.42578125" style="213" customWidth="1"/>
    <col min="4362" max="4362" width="12.28515625" style="213" customWidth="1"/>
    <col min="4363" max="4364" width="9.5703125" style="213" customWidth="1"/>
    <col min="4365" max="4365" width="12" style="213" customWidth="1"/>
    <col min="4366" max="4366" width="12.5703125" style="213" customWidth="1"/>
    <col min="4367" max="4367" width="11" style="213" customWidth="1"/>
    <col min="4368" max="4368" width="11.28515625" style="213" customWidth="1"/>
    <col min="4369" max="4608" width="9.140625" style="213"/>
    <col min="4609" max="4609" width="88.85546875" style="213" customWidth="1"/>
    <col min="4610" max="4610" width="9.5703125" style="213" customWidth="1"/>
    <col min="4611" max="4611" width="12.85546875" style="213" customWidth="1"/>
    <col min="4612" max="4612" width="12.28515625" style="213" customWidth="1"/>
    <col min="4613" max="4613" width="10.28515625" style="213" customWidth="1"/>
    <col min="4614" max="4614" width="8.7109375" style="213" customWidth="1"/>
    <col min="4615" max="4615" width="11" style="213" customWidth="1"/>
    <col min="4616" max="4616" width="9.42578125" style="213" customWidth="1"/>
    <col min="4617" max="4617" width="10.42578125" style="213" customWidth="1"/>
    <col min="4618" max="4618" width="12.28515625" style="213" customWidth="1"/>
    <col min="4619" max="4620" width="9.5703125" style="213" customWidth="1"/>
    <col min="4621" max="4621" width="12" style="213" customWidth="1"/>
    <col min="4622" max="4622" width="12.5703125" style="213" customWidth="1"/>
    <col min="4623" max="4623" width="11" style="213" customWidth="1"/>
    <col min="4624" max="4624" width="11.28515625" style="213" customWidth="1"/>
    <col min="4625" max="4864" width="9.140625" style="213"/>
    <col min="4865" max="4865" width="88.85546875" style="213" customWidth="1"/>
    <col min="4866" max="4866" width="9.5703125" style="213" customWidth="1"/>
    <col min="4867" max="4867" width="12.85546875" style="213" customWidth="1"/>
    <col min="4868" max="4868" width="12.28515625" style="213" customWidth="1"/>
    <col min="4869" max="4869" width="10.28515625" style="213" customWidth="1"/>
    <col min="4870" max="4870" width="8.7109375" style="213" customWidth="1"/>
    <col min="4871" max="4871" width="11" style="213" customWidth="1"/>
    <col min="4872" max="4872" width="9.42578125" style="213" customWidth="1"/>
    <col min="4873" max="4873" width="10.42578125" style="213" customWidth="1"/>
    <col min="4874" max="4874" width="12.28515625" style="213" customWidth="1"/>
    <col min="4875" max="4876" width="9.5703125" style="213" customWidth="1"/>
    <col min="4877" max="4877" width="12" style="213" customWidth="1"/>
    <col min="4878" max="4878" width="12.5703125" style="213" customWidth="1"/>
    <col min="4879" max="4879" width="11" style="213" customWidth="1"/>
    <col min="4880" max="4880" width="11.28515625" style="213" customWidth="1"/>
    <col min="4881" max="5120" width="9.140625" style="213"/>
    <col min="5121" max="5121" width="88.85546875" style="213" customWidth="1"/>
    <col min="5122" max="5122" width="9.5703125" style="213" customWidth="1"/>
    <col min="5123" max="5123" width="12.85546875" style="213" customWidth="1"/>
    <col min="5124" max="5124" width="12.28515625" style="213" customWidth="1"/>
    <col min="5125" max="5125" width="10.28515625" style="213" customWidth="1"/>
    <col min="5126" max="5126" width="8.7109375" style="213" customWidth="1"/>
    <col min="5127" max="5127" width="11" style="213" customWidth="1"/>
    <col min="5128" max="5128" width="9.42578125" style="213" customWidth="1"/>
    <col min="5129" max="5129" width="10.42578125" style="213" customWidth="1"/>
    <col min="5130" max="5130" width="12.28515625" style="213" customWidth="1"/>
    <col min="5131" max="5132" width="9.5703125" style="213" customWidth="1"/>
    <col min="5133" max="5133" width="12" style="213" customWidth="1"/>
    <col min="5134" max="5134" width="12.5703125" style="213" customWidth="1"/>
    <col min="5135" max="5135" width="11" style="213" customWidth="1"/>
    <col min="5136" max="5136" width="11.28515625" style="213" customWidth="1"/>
    <col min="5137" max="5376" width="9.140625" style="213"/>
    <col min="5377" max="5377" width="88.85546875" style="213" customWidth="1"/>
    <col min="5378" max="5378" width="9.5703125" style="213" customWidth="1"/>
    <col min="5379" max="5379" width="12.85546875" style="213" customWidth="1"/>
    <col min="5380" max="5380" width="12.28515625" style="213" customWidth="1"/>
    <col min="5381" max="5381" width="10.28515625" style="213" customWidth="1"/>
    <col min="5382" max="5382" width="8.7109375" style="213" customWidth="1"/>
    <col min="5383" max="5383" width="11" style="213" customWidth="1"/>
    <col min="5384" max="5384" width="9.42578125" style="213" customWidth="1"/>
    <col min="5385" max="5385" width="10.42578125" style="213" customWidth="1"/>
    <col min="5386" max="5386" width="12.28515625" style="213" customWidth="1"/>
    <col min="5387" max="5388" width="9.5703125" style="213" customWidth="1"/>
    <col min="5389" max="5389" width="12" style="213" customWidth="1"/>
    <col min="5390" max="5390" width="12.5703125" style="213" customWidth="1"/>
    <col min="5391" max="5391" width="11" style="213" customWidth="1"/>
    <col min="5392" max="5392" width="11.28515625" style="213" customWidth="1"/>
    <col min="5393" max="5632" width="9.140625" style="213"/>
    <col min="5633" max="5633" width="88.85546875" style="213" customWidth="1"/>
    <col min="5634" max="5634" width="9.5703125" style="213" customWidth="1"/>
    <col min="5635" max="5635" width="12.85546875" style="213" customWidth="1"/>
    <col min="5636" max="5636" width="12.28515625" style="213" customWidth="1"/>
    <col min="5637" max="5637" width="10.28515625" style="213" customWidth="1"/>
    <col min="5638" max="5638" width="8.7109375" style="213" customWidth="1"/>
    <col min="5639" max="5639" width="11" style="213" customWidth="1"/>
    <col min="5640" max="5640" width="9.42578125" style="213" customWidth="1"/>
    <col min="5641" max="5641" width="10.42578125" style="213" customWidth="1"/>
    <col min="5642" max="5642" width="12.28515625" style="213" customWidth="1"/>
    <col min="5643" max="5644" width="9.5703125" style="213" customWidth="1"/>
    <col min="5645" max="5645" width="12" style="213" customWidth="1"/>
    <col min="5646" max="5646" width="12.5703125" style="213" customWidth="1"/>
    <col min="5647" max="5647" width="11" style="213" customWidth="1"/>
    <col min="5648" max="5648" width="11.28515625" style="213" customWidth="1"/>
    <col min="5649" max="5888" width="9.140625" style="213"/>
    <col min="5889" max="5889" width="88.85546875" style="213" customWidth="1"/>
    <col min="5890" max="5890" width="9.5703125" style="213" customWidth="1"/>
    <col min="5891" max="5891" width="12.85546875" style="213" customWidth="1"/>
    <col min="5892" max="5892" width="12.28515625" style="213" customWidth="1"/>
    <col min="5893" max="5893" width="10.28515625" style="213" customWidth="1"/>
    <col min="5894" max="5894" width="8.7109375" style="213" customWidth="1"/>
    <col min="5895" max="5895" width="11" style="213" customWidth="1"/>
    <col min="5896" max="5896" width="9.42578125" style="213" customWidth="1"/>
    <col min="5897" max="5897" width="10.42578125" style="213" customWidth="1"/>
    <col min="5898" max="5898" width="12.28515625" style="213" customWidth="1"/>
    <col min="5899" max="5900" width="9.5703125" style="213" customWidth="1"/>
    <col min="5901" max="5901" width="12" style="213" customWidth="1"/>
    <col min="5902" max="5902" width="12.5703125" style="213" customWidth="1"/>
    <col min="5903" max="5903" width="11" style="213" customWidth="1"/>
    <col min="5904" max="5904" width="11.28515625" style="213" customWidth="1"/>
    <col min="5905" max="6144" width="9.140625" style="213"/>
    <col min="6145" max="6145" width="88.85546875" style="213" customWidth="1"/>
    <col min="6146" max="6146" width="9.5703125" style="213" customWidth="1"/>
    <col min="6147" max="6147" width="12.85546875" style="213" customWidth="1"/>
    <col min="6148" max="6148" width="12.28515625" style="213" customWidth="1"/>
    <col min="6149" max="6149" width="10.28515625" style="213" customWidth="1"/>
    <col min="6150" max="6150" width="8.7109375" style="213" customWidth="1"/>
    <col min="6151" max="6151" width="11" style="213" customWidth="1"/>
    <col min="6152" max="6152" width="9.42578125" style="213" customWidth="1"/>
    <col min="6153" max="6153" width="10.42578125" style="213" customWidth="1"/>
    <col min="6154" max="6154" width="12.28515625" style="213" customWidth="1"/>
    <col min="6155" max="6156" width="9.5703125" style="213" customWidth="1"/>
    <col min="6157" max="6157" width="12" style="213" customWidth="1"/>
    <col min="6158" max="6158" width="12.5703125" style="213" customWidth="1"/>
    <col min="6159" max="6159" width="11" style="213" customWidth="1"/>
    <col min="6160" max="6160" width="11.28515625" style="213" customWidth="1"/>
    <col min="6161" max="6400" width="9.140625" style="213"/>
    <col min="6401" max="6401" width="88.85546875" style="213" customWidth="1"/>
    <col min="6402" max="6402" width="9.5703125" style="213" customWidth="1"/>
    <col min="6403" max="6403" width="12.85546875" style="213" customWidth="1"/>
    <col min="6404" max="6404" width="12.28515625" style="213" customWidth="1"/>
    <col min="6405" max="6405" width="10.28515625" style="213" customWidth="1"/>
    <col min="6406" max="6406" width="8.7109375" style="213" customWidth="1"/>
    <col min="6407" max="6407" width="11" style="213" customWidth="1"/>
    <col min="6408" max="6408" width="9.42578125" style="213" customWidth="1"/>
    <col min="6409" max="6409" width="10.42578125" style="213" customWidth="1"/>
    <col min="6410" max="6410" width="12.28515625" style="213" customWidth="1"/>
    <col min="6411" max="6412" width="9.5703125" style="213" customWidth="1"/>
    <col min="6413" max="6413" width="12" style="213" customWidth="1"/>
    <col min="6414" max="6414" width="12.5703125" style="213" customWidth="1"/>
    <col min="6415" max="6415" width="11" style="213" customWidth="1"/>
    <col min="6416" max="6416" width="11.28515625" style="213" customWidth="1"/>
    <col min="6417" max="6656" width="9.140625" style="213"/>
    <col min="6657" max="6657" width="88.85546875" style="213" customWidth="1"/>
    <col min="6658" max="6658" width="9.5703125" style="213" customWidth="1"/>
    <col min="6659" max="6659" width="12.85546875" style="213" customWidth="1"/>
    <col min="6660" max="6660" width="12.28515625" style="213" customWidth="1"/>
    <col min="6661" max="6661" width="10.28515625" style="213" customWidth="1"/>
    <col min="6662" max="6662" width="8.7109375" style="213" customWidth="1"/>
    <col min="6663" max="6663" width="11" style="213" customWidth="1"/>
    <col min="6664" max="6664" width="9.42578125" style="213" customWidth="1"/>
    <col min="6665" max="6665" width="10.42578125" style="213" customWidth="1"/>
    <col min="6666" max="6666" width="12.28515625" style="213" customWidth="1"/>
    <col min="6667" max="6668" width="9.5703125" style="213" customWidth="1"/>
    <col min="6669" max="6669" width="12" style="213" customWidth="1"/>
    <col min="6670" max="6670" width="12.5703125" style="213" customWidth="1"/>
    <col min="6671" max="6671" width="11" style="213" customWidth="1"/>
    <col min="6672" max="6672" width="11.28515625" style="213" customWidth="1"/>
    <col min="6673" max="6912" width="9.140625" style="213"/>
    <col min="6913" max="6913" width="88.85546875" style="213" customWidth="1"/>
    <col min="6914" max="6914" width="9.5703125" style="213" customWidth="1"/>
    <col min="6915" max="6915" width="12.85546875" style="213" customWidth="1"/>
    <col min="6916" max="6916" width="12.28515625" style="213" customWidth="1"/>
    <col min="6917" max="6917" width="10.28515625" style="213" customWidth="1"/>
    <col min="6918" max="6918" width="8.7109375" style="213" customWidth="1"/>
    <col min="6919" max="6919" width="11" style="213" customWidth="1"/>
    <col min="6920" max="6920" width="9.42578125" style="213" customWidth="1"/>
    <col min="6921" max="6921" width="10.42578125" style="213" customWidth="1"/>
    <col min="6922" max="6922" width="12.28515625" style="213" customWidth="1"/>
    <col min="6923" max="6924" width="9.5703125" style="213" customWidth="1"/>
    <col min="6925" max="6925" width="12" style="213" customWidth="1"/>
    <col min="6926" max="6926" width="12.5703125" style="213" customWidth="1"/>
    <col min="6927" max="6927" width="11" style="213" customWidth="1"/>
    <col min="6928" max="6928" width="11.28515625" style="213" customWidth="1"/>
    <col min="6929" max="7168" width="9.140625" style="213"/>
    <col min="7169" max="7169" width="88.85546875" style="213" customWidth="1"/>
    <col min="7170" max="7170" width="9.5703125" style="213" customWidth="1"/>
    <col min="7171" max="7171" width="12.85546875" style="213" customWidth="1"/>
    <col min="7172" max="7172" width="12.28515625" style="213" customWidth="1"/>
    <col min="7173" max="7173" width="10.28515625" style="213" customWidth="1"/>
    <col min="7174" max="7174" width="8.7109375" style="213" customWidth="1"/>
    <col min="7175" max="7175" width="11" style="213" customWidth="1"/>
    <col min="7176" max="7176" width="9.42578125" style="213" customWidth="1"/>
    <col min="7177" max="7177" width="10.42578125" style="213" customWidth="1"/>
    <col min="7178" max="7178" width="12.28515625" style="213" customWidth="1"/>
    <col min="7179" max="7180" width="9.5703125" style="213" customWidth="1"/>
    <col min="7181" max="7181" width="12" style="213" customWidth="1"/>
    <col min="7182" max="7182" width="12.5703125" style="213" customWidth="1"/>
    <col min="7183" max="7183" width="11" style="213" customWidth="1"/>
    <col min="7184" max="7184" width="11.28515625" style="213" customWidth="1"/>
    <col min="7185" max="7424" width="9.140625" style="213"/>
    <col min="7425" max="7425" width="88.85546875" style="213" customWidth="1"/>
    <col min="7426" max="7426" width="9.5703125" style="213" customWidth="1"/>
    <col min="7427" max="7427" width="12.85546875" style="213" customWidth="1"/>
    <col min="7428" max="7428" width="12.28515625" style="213" customWidth="1"/>
    <col min="7429" max="7429" width="10.28515625" style="213" customWidth="1"/>
    <col min="7430" max="7430" width="8.7109375" style="213" customWidth="1"/>
    <col min="7431" max="7431" width="11" style="213" customWidth="1"/>
    <col min="7432" max="7432" width="9.42578125" style="213" customWidth="1"/>
    <col min="7433" max="7433" width="10.42578125" style="213" customWidth="1"/>
    <col min="7434" max="7434" width="12.28515625" style="213" customWidth="1"/>
    <col min="7435" max="7436" width="9.5703125" style="213" customWidth="1"/>
    <col min="7437" max="7437" width="12" style="213" customWidth="1"/>
    <col min="7438" max="7438" width="12.5703125" style="213" customWidth="1"/>
    <col min="7439" max="7439" width="11" style="213" customWidth="1"/>
    <col min="7440" max="7440" width="11.28515625" style="213" customWidth="1"/>
    <col min="7441" max="7680" width="9.140625" style="213"/>
    <col min="7681" max="7681" width="88.85546875" style="213" customWidth="1"/>
    <col min="7682" max="7682" width="9.5703125" style="213" customWidth="1"/>
    <col min="7683" max="7683" width="12.85546875" style="213" customWidth="1"/>
    <col min="7684" max="7684" width="12.28515625" style="213" customWidth="1"/>
    <col min="7685" max="7685" width="10.28515625" style="213" customWidth="1"/>
    <col min="7686" max="7686" width="8.7109375" style="213" customWidth="1"/>
    <col min="7687" max="7687" width="11" style="213" customWidth="1"/>
    <col min="7688" max="7688" width="9.42578125" style="213" customWidth="1"/>
    <col min="7689" max="7689" width="10.42578125" style="213" customWidth="1"/>
    <col min="7690" max="7690" width="12.28515625" style="213" customWidth="1"/>
    <col min="7691" max="7692" width="9.5703125" style="213" customWidth="1"/>
    <col min="7693" max="7693" width="12" style="213" customWidth="1"/>
    <col min="7694" max="7694" width="12.5703125" style="213" customWidth="1"/>
    <col min="7695" max="7695" width="11" style="213" customWidth="1"/>
    <col min="7696" max="7696" width="11.28515625" style="213" customWidth="1"/>
    <col min="7697" max="7936" width="9.140625" style="213"/>
    <col min="7937" max="7937" width="88.85546875" style="213" customWidth="1"/>
    <col min="7938" max="7938" width="9.5703125" style="213" customWidth="1"/>
    <col min="7939" max="7939" width="12.85546875" style="213" customWidth="1"/>
    <col min="7940" max="7940" width="12.28515625" style="213" customWidth="1"/>
    <col min="7941" max="7941" width="10.28515625" style="213" customWidth="1"/>
    <col min="7942" max="7942" width="8.7109375" style="213" customWidth="1"/>
    <col min="7943" max="7943" width="11" style="213" customWidth="1"/>
    <col min="7944" max="7944" width="9.42578125" style="213" customWidth="1"/>
    <col min="7945" max="7945" width="10.42578125" style="213" customWidth="1"/>
    <col min="7946" max="7946" width="12.28515625" style="213" customWidth="1"/>
    <col min="7947" max="7948" width="9.5703125" style="213" customWidth="1"/>
    <col min="7949" max="7949" width="12" style="213" customWidth="1"/>
    <col min="7950" max="7950" width="12.5703125" style="213" customWidth="1"/>
    <col min="7951" max="7951" width="11" style="213" customWidth="1"/>
    <col min="7952" max="7952" width="11.28515625" style="213" customWidth="1"/>
    <col min="7953" max="8192" width="9.140625" style="213"/>
    <col min="8193" max="8193" width="88.85546875" style="213" customWidth="1"/>
    <col min="8194" max="8194" width="9.5703125" style="213" customWidth="1"/>
    <col min="8195" max="8195" width="12.85546875" style="213" customWidth="1"/>
    <col min="8196" max="8196" width="12.28515625" style="213" customWidth="1"/>
    <col min="8197" max="8197" width="10.28515625" style="213" customWidth="1"/>
    <col min="8198" max="8198" width="8.7109375" style="213" customWidth="1"/>
    <col min="8199" max="8199" width="11" style="213" customWidth="1"/>
    <col min="8200" max="8200" width="9.42578125" style="213" customWidth="1"/>
    <col min="8201" max="8201" width="10.42578125" style="213" customWidth="1"/>
    <col min="8202" max="8202" width="12.28515625" style="213" customWidth="1"/>
    <col min="8203" max="8204" width="9.5703125" style="213" customWidth="1"/>
    <col min="8205" max="8205" width="12" style="213" customWidth="1"/>
    <col min="8206" max="8206" width="12.5703125" style="213" customWidth="1"/>
    <col min="8207" max="8207" width="11" style="213" customWidth="1"/>
    <col min="8208" max="8208" width="11.28515625" style="213" customWidth="1"/>
    <col min="8209" max="8448" width="9.140625" style="213"/>
    <col min="8449" max="8449" width="88.85546875" style="213" customWidth="1"/>
    <col min="8450" max="8450" width="9.5703125" style="213" customWidth="1"/>
    <col min="8451" max="8451" width="12.85546875" style="213" customWidth="1"/>
    <col min="8452" max="8452" width="12.28515625" style="213" customWidth="1"/>
    <col min="8453" max="8453" width="10.28515625" style="213" customWidth="1"/>
    <col min="8454" max="8454" width="8.7109375" style="213" customWidth="1"/>
    <col min="8455" max="8455" width="11" style="213" customWidth="1"/>
    <col min="8456" max="8456" width="9.42578125" style="213" customWidth="1"/>
    <col min="8457" max="8457" width="10.42578125" style="213" customWidth="1"/>
    <col min="8458" max="8458" width="12.28515625" style="213" customWidth="1"/>
    <col min="8459" max="8460" width="9.5703125" style="213" customWidth="1"/>
    <col min="8461" max="8461" width="12" style="213" customWidth="1"/>
    <col min="8462" max="8462" width="12.5703125" style="213" customWidth="1"/>
    <col min="8463" max="8463" width="11" style="213" customWidth="1"/>
    <col min="8464" max="8464" width="11.28515625" style="213" customWidth="1"/>
    <col min="8465" max="8704" width="9.140625" style="213"/>
    <col min="8705" max="8705" width="88.85546875" style="213" customWidth="1"/>
    <col min="8706" max="8706" width="9.5703125" style="213" customWidth="1"/>
    <col min="8707" max="8707" width="12.85546875" style="213" customWidth="1"/>
    <col min="8708" max="8708" width="12.28515625" style="213" customWidth="1"/>
    <col min="8709" max="8709" width="10.28515625" style="213" customWidth="1"/>
    <col min="8710" max="8710" width="8.7109375" style="213" customWidth="1"/>
    <col min="8711" max="8711" width="11" style="213" customWidth="1"/>
    <col min="8712" max="8712" width="9.42578125" style="213" customWidth="1"/>
    <col min="8713" max="8713" width="10.42578125" style="213" customWidth="1"/>
    <col min="8714" max="8714" width="12.28515625" style="213" customWidth="1"/>
    <col min="8715" max="8716" width="9.5703125" style="213" customWidth="1"/>
    <col min="8717" max="8717" width="12" style="213" customWidth="1"/>
    <col min="8718" max="8718" width="12.5703125" style="213" customWidth="1"/>
    <col min="8719" max="8719" width="11" style="213" customWidth="1"/>
    <col min="8720" max="8720" width="11.28515625" style="213" customWidth="1"/>
    <col min="8721" max="8960" width="9.140625" style="213"/>
    <col min="8961" max="8961" width="88.85546875" style="213" customWidth="1"/>
    <col min="8962" max="8962" width="9.5703125" style="213" customWidth="1"/>
    <col min="8963" max="8963" width="12.85546875" style="213" customWidth="1"/>
    <col min="8964" max="8964" width="12.28515625" style="213" customWidth="1"/>
    <col min="8965" max="8965" width="10.28515625" style="213" customWidth="1"/>
    <col min="8966" max="8966" width="8.7109375" style="213" customWidth="1"/>
    <col min="8967" max="8967" width="11" style="213" customWidth="1"/>
    <col min="8968" max="8968" width="9.42578125" style="213" customWidth="1"/>
    <col min="8969" max="8969" width="10.42578125" style="213" customWidth="1"/>
    <col min="8970" max="8970" width="12.28515625" style="213" customWidth="1"/>
    <col min="8971" max="8972" width="9.5703125" style="213" customWidth="1"/>
    <col min="8973" max="8973" width="12" style="213" customWidth="1"/>
    <col min="8974" max="8974" width="12.5703125" style="213" customWidth="1"/>
    <col min="8975" max="8975" width="11" style="213" customWidth="1"/>
    <col min="8976" max="8976" width="11.28515625" style="213" customWidth="1"/>
    <col min="8977" max="9216" width="9.140625" style="213"/>
    <col min="9217" max="9217" width="88.85546875" style="213" customWidth="1"/>
    <col min="9218" max="9218" width="9.5703125" style="213" customWidth="1"/>
    <col min="9219" max="9219" width="12.85546875" style="213" customWidth="1"/>
    <col min="9220" max="9220" width="12.28515625" style="213" customWidth="1"/>
    <col min="9221" max="9221" width="10.28515625" style="213" customWidth="1"/>
    <col min="9222" max="9222" width="8.7109375" style="213" customWidth="1"/>
    <col min="9223" max="9223" width="11" style="213" customWidth="1"/>
    <col min="9224" max="9224" width="9.42578125" style="213" customWidth="1"/>
    <col min="9225" max="9225" width="10.42578125" style="213" customWidth="1"/>
    <col min="9226" max="9226" width="12.28515625" style="213" customWidth="1"/>
    <col min="9227" max="9228" width="9.5703125" style="213" customWidth="1"/>
    <col min="9229" max="9229" width="12" style="213" customWidth="1"/>
    <col min="9230" max="9230" width="12.5703125" style="213" customWidth="1"/>
    <col min="9231" max="9231" width="11" style="213" customWidth="1"/>
    <col min="9232" max="9232" width="11.28515625" style="213" customWidth="1"/>
    <col min="9233" max="9472" width="9.140625" style="213"/>
    <col min="9473" max="9473" width="88.85546875" style="213" customWidth="1"/>
    <col min="9474" max="9474" width="9.5703125" style="213" customWidth="1"/>
    <col min="9475" max="9475" width="12.85546875" style="213" customWidth="1"/>
    <col min="9476" max="9476" width="12.28515625" style="213" customWidth="1"/>
    <col min="9477" max="9477" width="10.28515625" style="213" customWidth="1"/>
    <col min="9478" max="9478" width="8.7109375" style="213" customWidth="1"/>
    <col min="9479" max="9479" width="11" style="213" customWidth="1"/>
    <col min="9480" max="9480" width="9.42578125" style="213" customWidth="1"/>
    <col min="9481" max="9481" width="10.42578125" style="213" customWidth="1"/>
    <col min="9482" max="9482" width="12.28515625" style="213" customWidth="1"/>
    <col min="9483" max="9484" width="9.5703125" style="213" customWidth="1"/>
    <col min="9485" max="9485" width="12" style="213" customWidth="1"/>
    <col min="9486" max="9486" width="12.5703125" style="213" customWidth="1"/>
    <col min="9487" max="9487" width="11" style="213" customWidth="1"/>
    <col min="9488" max="9488" width="11.28515625" style="213" customWidth="1"/>
    <col min="9489" max="9728" width="9.140625" style="213"/>
    <col min="9729" max="9729" width="88.85546875" style="213" customWidth="1"/>
    <col min="9730" max="9730" width="9.5703125" style="213" customWidth="1"/>
    <col min="9731" max="9731" width="12.85546875" style="213" customWidth="1"/>
    <col min="9732" max="9732" width="12.28515625" style="213" customWidth="1"/>
    <col min="9733" max="9733" width="10.28515625" style="213" customWidth="1"/>
    <col min="9734" max="9734" width="8.7109375" style="213" customWidth="1"/>
    <col min="9735" max="9735" width="11" style="213" customWidth="1"/>
    <col min="9736" max="9736" width="9.42578125" style="213" customWidth="1"/>
    <col min="9737" max="9737" width="10.42578125" style="213" customWidth="1"/>
    <col min="9738" max="9738" width="12.28515625" style="213" customWidth="1"/>
    <col min="9739" max="9740" width="9.5703125" style="213" customWidth="1"/>
    <col min="9741" max="9741" width="12" style="213" customWidth="1"/>
    <col min="9742" max="9742" width="12.5703125" style="213" customWidth="1"/>
    <col min="9743" max="9743" width="11" style="213" customWidth="1"/>
    <col min="9744" max="9744" width="11.28515625" style="213" customWidth="1"/>
    <col min="9745" max="9984" width="9.140625" style="213"/>
    <col min="9985" max="9985" width="88.85546875" style="213" customWidth="1"/>
    <col min="9986" max="9986" width="9.5703125" style="213" customWidth="1"/>
    <col min="9987" max="9987" width="12.85546875" style="213" customWidth="1"/>
    <col min="9988" max="9988" width="12.28515625" style="213" customWidth="1"/>
    <col min="9989" max="9989" width="10.28515625" style="213" customWidth="1"/>
    <col min="9990" max="9990" width="8.7109375" style="213" customWidth="1"/>
    <col min="9991" max="9991" width="11" style="213" customWidth="1"/>
    <col min="9992" max="9992" width="9.42578125" style="213" customWidth="1"/>
    <col min="9993" max="9993" width="10.42578125" style="213" customWidth="1"/>
    <col min="9994" max="9994" width="12.28515625" style="213" customWidth="1"/>
    <col min="9995" max="9996" width="9.5703125" style="213" customWidth="1"/>
    <col min="9997" max="9997" width="12" style="213" customWidth="1"/>
    <col min="9998" max="9998" width="12.5703125" style="213" customWidth="1"/>
    <col min="9999" max="9999" width="11" style="213" customWidth="1"/>
    <col min="10000" max="10000" width="11.28515625" style="213" customWidth="1"/>
    <col min="10001" max="10240" width="9.140625" style="213"/>
    <col min="10241" max="10241" width="88.85546875" style="213" customWidth="1"/>
    <col min="10242" max="10242" width="9.5703125" style="213" customWidth="1"/>
    <col min="10243" max="10243" width="12.85546875" style="213" customWidth="1"/>
    <col min="10244" max="10244" width="12.28515625" style="213" customWidth="1"/>
    <col min="10245" max="10245" width="10.28515625" style="213" customWidth="1"/>
    <col min="10246" max="10246" width="8.7109375" style="213" customWidth="1"/>
    <col min="10247" max="10247" width="11" style="213" customWidth="1"/>
    <col min="10248" max="10248" width="9.42578125" style="213" customWidth="1"/>
    <col min="10249" max="10249" width="10.42578125" style="213" customWidth="1"/>
    <col min="10250" max="10250" width="12.28515625" style="213" customWidth="1"/>
    <col min="10251" max="10252" width="9.5703125" style="213" customWidth="1"/>
    <col min="10253" max="10253" width="12" style="213" customWidth="1"/>
    <col min="10254" max="10254" width="12.5703125" style="213" customWidth="1"/>
    <col min="10255" max="10255" width="11" style="213" customWidth="1"/>
    <col min="10256" max="10256" width="11.28515625" style="213" customWidth="1"/>
    <col min="10257" max="10496" width="9.140625" style="213"/>
    <col min="10497" max="10497" width="88.85546875" style="213" customWidth="1"/>
    <col min="10498" max="10498" width="9.5703125" style="213" customWidth="1"/>
    <col min="10499" max="10499" width="12.85546875" style="213" customWidth="1"/>
    <col min="10500" max="10500" width="12.28515625" style="213" customWidth="1"/>
    <col min="10501" max="10501" width="10.28515625" style="213" customWidth="1"/>
    <col min="10502" max="10502" width="8.7109375" style="213" customWidth="1"/>
    <col min="10503" max="10503" width="11" style="213" customWidth="1"/>
    <col min="10504" max="10504" width="9.42578125" style="213" customWidth="1"/>
    <col min="10505" max="10505" width="10.42578125" style="213" customWidth="1"/>
    <col min="10506" max="10506" width="12.28515625" style="213" customWidth="1"/>
    <col min="10507" max="10508" width="9.5703125" style="213" customWidth="1"/>
    <col min="10509" max="10509" width="12" style="213" customWidth="1"/>
    <col min="10510" max="10510" width="12.5703125" style="213" customWidth="1"/>
    <col min="10511" max="10511" width="11" style="213" customWidth="1"/>
    <col min="10512" max="10512" width="11.28515625" style="213" customWidth="1"/>
    <col min="10513" max="10752" width="9.140625" style="213"/>
    <col min="10753" max="10753" width="88.85546875" style="213" customWidth="1"/>
    <col min="10754" max="10754" width="9.5703125" style="213" customWidth="1"/>
    <col min="10755" max="10755" width="12.85546875" style="213" customWidth="1"/>
    <col min="10756" max="10756" width="12.28515625" style="213" customWidth="1"/>
    <col min="10757" max="10757" width="10.28515625" style="213" customWidth="1"/>
    <col min="10758" max="10758" width="8.7109375" style="213" customWidth="1"/>
    <col min="10759" max="10759" width="11" style="213" customWidth="1"/>
    <col min="10760" max="10760" width="9.42578125" style="213" customWidth="1"/>
    <col min="10761" max="10761" width="10.42578125" style="213" customWidth="1"/>
    <col min="10762" max="10762" width="12.28515625" style="213" customWidth="1"/>
    <col min="10763" max="10764" width="9.5703125" style="213" customWidth="1"/>
    <col min="10765" max="10765" width="12" style="213" customWidth="1"/>
    <col min="10766" max="10766" width="12.5703125" style="213" customWidth="1"/>
    <col min="10767" max="10767" width="11" style="213" customWidth="1"/>
    <col min="10768" max="10768" width="11.28515625" style="213" customWidth="1"/>
    <col min="10769" max="11008" width="9.140625" style="213"/>
    <col min="11009" max="11009" width="88.85546875" style="213" customWidth="1"/>
    <col min="11010" max="11010" width="9.5703125" style="213" customWidth="1"/>
    <col min="11011" max="11011" width="12.85546875" style="213" customWidth="1"/>
    <col min="11012" max="11012" width="12.28515625" style="213" customWidth="1"/>
    <col min="11013" max="11013" width="10.28515625" style="213" customWidth="1"/>
    <col min="11014" max="11014" width="8.7109375" style="213" customWidth="1"/>
    <col min="11015" max="11015" width="11" style="213" customWidth="1"/>
    <col min="11016" max="11016" width="9.42578125" style="213" customWidth="1"/>
    <col min="11017" max="11017" width="10.42578125" style="213" customWidth="1"/>
    <col min="11018" max="11018" width="12.28515625" style="213" customWidth="1"/>
    <col min="11019" max="11020" width="9.5703125" style="213" customWidth="1"/>
    <col min="11021" max="11021" width="12" style="213" customWidth="1"/>
    <col min="11022" max="11022" width="12.5703125" style="213" customWidth="1"/>
    <col min="11023" max="11023" width="11" style="213" customWidth="1"/>
    <col min="11024" max="11024" width="11.28515625" style="213" customWidth="1"/>
    <col min="11025" max="11264" width="9.140625" style="213"/>
    <col min="11265" max="11265" width="88.85546875" style="213" customWidth="1"/>
    <col min="11266" max="11266" width="9.5703125" style="213" customWidth="1"/>
    <col min="11267" max="11267" width="12.85546875" style="213" customWidth="1"/>
    <col min="11268" max="11268" width="12.28515625" style="213" customWidth="1"/>
    <col min="11269" max="11269" width="10.28515625" style="213" customWidth="1"/>
    <col min="11270" max="11270" width="8.7109375" style="213" customWidth="1"/>
    <col min="11271" max="11271" width="11" style="213" customWidth="1"/>
    <col min="11272" max="11272" width="9.42578125" style="213" customWidth="1"/>
    <col min="11273" max="11273" width="10.42578125" style="213" customWidth="1"/>
    <col min="11274" max="11274" width="12.28515625" style="213" customWidth="1"/>
    <col min="11275" max="11276" width="9.5703125" style="213" customWidth="1"/>
    <col min="11277" max="11277" width="12" style="213" customWidth="1"/>
    <col min="11278" max="11278" width="12.5703125" style="213" customWidth="1"/>
    <col min="11279" max="11279" width="11" style="213" customWidth="1"/>
    <col min="11280" max="11280" width="11.28515625" style="213" customWidth="1"/>
    <col min="11281" max="11520" width="9.140625" style="213"/>
    <col min="11521" max="11521" width="88.85546875" style="213" customWidth="1"/>
    <col min="11522" max="11522" width="9.5703125" style="213" customWidth="1"/>
    <col min="11523" max="11523" width="12.85546875" style="213" customWidth="1"/>
    <col min="11524" max="11524" width="12.28515625" style="213" customWidth="1"/>
    <col min="11525" max="11525" width="10.28515625" style="213" customWidth="1"/>
    <col min="11526" max="11526" width="8.7109375" style="213" customWidth="1"/>
    <col min="11527" max="11527" width="11" style="213" customWidth="1"/>
    <col min="11528" max="11528" width="9.42578125" style="213" customWidth="1"/>
    <col min="11529" max="11529" width="10.42578125" style="213" customWidth="1"/>
    <col min="11530" max="11530" width="12.28515625" style="213" customWidth="1"/>
    <col min="11531" max="11532" width="9.5703125" style="213" customWidth="1"/>
    <col min="11533" max="11533" width="12" style="213" customWidth="1"/>
    <col min="11534" max="11534" width="12.5703125" style="213" customWidth="1"/>
    <col min="11535" max="11535" width="11" style="213" customWidth="1"/>
    <col min="11536" max="11536" width="11.28515625" style="213" customWidth="1"/>
    <col min="11537" max="11776" width="9.140625" style="213"/>
    <col min="11777" max="11777" width="88.85546875" style="213" customWidth="1"/>
    <col min="11778" max="11778" width="9.5703125" style="213" customWidth="1"/>
    <col min="11779" max="11779" width="12.85546875" style="213" customWidth="1"/>
    <col min="11780" max="11780" width="12.28515625" style="213" customWidth="1"/>
    <col min="11781" max="11781" width="10.28515625" style="213" customWidth="1"/>
    <col min="11782" max="11782" width="8.7109375" style="213" customWidth="1"/>
    <col min="11783" max="11783" width="11" style="213" customWidth="1"/>
    <col min="11784" max="11784" width="9.42578125" style="213" customWidth="1"/>
    <col min="11785" max="11785" width="10.42578125" style="213" customWidth="1"/>
    <col min="11786" max="11786" width="12.28515625" style="213" customWidth="1"/>
    <col min="11787" max="11788" width="9.5703125" style="213" customWidth="1"/>
    <col min="11789" max="11789" width="12" style="213" customWidth="1"/>
    <col min="11790" max="11790" width="12.5703125" style="213" customWidth="1"/>
    <col min="11791" max="11791" width="11" style="213" customWidth="1"/>
    <col min="11792" max="11792" width="11.28515625" style="213" customWidth="1"/>
    <col min="11793" max="12032" width="9.140625" style="213"/>
    <col min="12033" max="12033" width="88.85546875" style="213" customWidth="1"/>
    <col min="12034" max="12034" width="9.5703125" style="213" customWidth="1"/>
    <col min="12035" max="12035" width="12.85546875" style="213" customWidth="1"/>
    <col min="12036" max="12036" width="12.28515625" style="213" customWidth="1"/>
    <col min="12037" max="12037" width="10.28515625" style="213" customWidth="1"/>
    <col min="12038" max="12038" width="8.7109375" style="213" customWidth="1"/>
    <col min="12039" max="12039" width="11" style="213" customWidth="1"/>
    <col min="12040" max="12040" width="9.42578125" style="213" customWidth="1"/>
    <col min="12041" max="12041" width="10.42578125" style="213" customWidth="1"/>
    <col min="12042" max="12042" width="12.28515625" style="213" customWidth="1"/>
    <col min="12043" max="12044" width="9.5703125" style="213" customWidth="1"/>
    <col min="12045" max="12045" width="12" style="213" customWidth="1"/>
    <col min="12046" max="12046" width="12.5703125" style="213" customWidth="1"/>
    <col min="12047" max="12047" width="11" style="213" customWidth="1"/>
    <col min="12048" max="12048" width="11.28515625" style="213" customWidth="1"/>
    <col min="12049" max="12288" width="9.140625" style="213"/>
    <col min="12289" max="12289" width="88.85546875" style="213" customWidth="1"/>
    <col min="12290" max="12290" width="9.5703125" style="213" customWidth="1"/>
    <col min="12291" max="12291" width="12.85546875" style="213" customWidth="1"/>
    <col min="12292" max="12292" width="12.28515625" style="213" customWidth="1"/>
    <col min="12293" max="12293" width="10.28515625" style="213" customWidth="1"/>
    <col min="12294" max="12294" width="8.7109375" style="213" customWidth="1"/>
    <col min="12295" max="12295" width="11" style="213" customWidth="1"/>
    <col min="12296" max="12296" width="9.42578125" style="213" customWidth="1"/>
    <col min="12297" max="12297" width="10.42578125" style="213" customWidth="1"/>
    <col min="12298" max="12298" width="12.28515625" style="213" customWidth="1"/>
    <col min="12299" max="12300" width="9.5703125" style="213" customWidth="1"/>
    <col min="12301" max="12301" width="12" style="213" customWidth="1"/>
    <col min="12302" max="12302" width="12.5703125" style="213" customWidth="1"/>
    <col min="12303" max="12303" width="11" style="213" customWidth="1"/>
    <col min="12304" max="12304" width="11.28515625" style="213" customWidth="1"/>
    <col min="12305" max="12544" width="9.140625" style="213"/>
    <col min="12545" max="12545" width="88.85546875" style="213" customWidth="1"/>
    <col min="12546" max="12546" width="9.5703125" style="213" customWidth="1"/>
    <col min="12547" max="12547" width="12.85546875" style="213" customWidth="1"/>
    <col min="12548" max="12548" width="12.28515625" style="213" customWidth="1"/>
    <col min="12549" max="12549" width="10.28515625" style="213" customWidth="1"/>
    <col min="12550" max="12550" width="8.7109375" style="213" customWidth="1"/>
    <col min="12551" max="12551" width="11" style="213" customWidth="1"/>
    <col min="12552" max="12552" width="9.42578125" style="213" customWidth="1"/>
    <col min="12553" max="12553" width="10.42578125" style="213" customWidth="1"/>
    <col min="12554" max="12554" width="12.28515625" style="213" customWidth="1"/>
    <col min="12555" max="12556" width="9.5703125" style="213" customWidth="1"/>
    <col min="12557" max="12557" width="12" style="213" customWidth="1"/>
    <col min="12558" max="12558" width="12.5703125" style="213" customWidth="1"/>
    <col min="12559" max="12559" width="11" style="213" customWidth="1"/>
    <col min="12560" max="12560" width="11.28515625" style="213" customWidth="1"/>
    <col min="12561" max="12800" width="9.140625" style="213"/>
    <col min="12801" max="12801" width="88.85546875" style="213" customWidth="1"/>
    <col min="12802" max="12802" width="9.5703125" style="213" customWidth="1"/>
    <col min="12803" max="12803" width="12.85546875" style="213" customWidth="1"/>
    <col min="12804" max="12804" width="12.28515625" style="213" customWidth="1"/>
    <col min="12805" max="12805" width="10.28515625" style="213" customWidth="1"/>
    <col min="12806" max="12806" width="8.7109375" style="213" customWidth="1"/>
    <col min="12807" max="12807" width="11" style="213" customWidth="1"/>
    <col min="12808" max="12808" width="9.42578125" style="213" customWidth="1"/>
    <col min="12809" max="12809" width="10.42578125" style="213" customWidth="1"/>
    <col min="12810" max="12810" width="12.28515625" style="213" customWidth="1"/>
    <col min="12811" max="12812" width="9.5703125" style="213" customWidth="1"/>
    <col min="12813" max="12813" width="12" style="213" customWidth="1"/>
    <col min="12814" max="12814" width="12.5703125" style="213" customWidth="1"/>
    <col min="12815" max="12815" width="11" style="213" customWidth="1"/>
    <col min="12816" max="12816" width="11.28515625" style="213" customWidth="1"/>
    <col min="12817" max="13056" width="9.140625" style="213"/>
    <col min="13057" max="13057" width="88.85546875" style="213" customWidth="1"/>
    <col min="13058" max="13058" width="9.5703125" style="213" customWidth="1"/>
    <col min="13059" max="13059" width="12.85546875" style="213" customWidth="1"/>
    <col min="13060" max="13060" width="12.28515625" style="213" customWidth="1"/>
    <col min="13061" max="13061" width="10.28515625" style="213" customWidth="1"/>
    <col min="13062" max="13062" width="8.7109375" style="213" customWidth="1"/>
    <col min="13063" max="13063" width="11" style="213" customWidth="1"/>
    <col min="13064" max="13064" width="9.42578125" style="213" customWidth="1"/>
    <col min="13065" max="13065" width="10.42578125" style="213" customWidth="1"/>
    <col min="13066" max="13066" width="12.28515625" style="213" customWidth="1"/>
    <col min="13067" max="13068" width="9.5703125" style="213" customWidth="1"/>
    <col min="13069" max="13069" width="12" style="213" customWidth="1"/>
    <col min="13070" max="13070" width="12.5703125" style="213" customWidth="1"/>
    <col min="13071" max="13071" width="11" style="213" customWidth="1"/>
    <col min="13072" max="13072" width="11.28515625" style="213" customWidth="1"/>
    <col min="13073" max="13312" width="9.140625" style="213"/>
    <col min="13313" max="13313" width="88.85546875" style="213" customWidth="1"/>
    <col min="13314" max="13314" width="9.5703125" style="213" customWidth="1"/>
    <col min="13315" max="13315" width="12.85546875" style="213" customWidth="1"/>
    <col min="13316" max="13316" width="12.28515625" style="213" customWidth="1"/>
    <col min="13317" max="13317" width="10.28515625" style="213" customWidth="1"/>
    <col min="13318" max="13318" width="8.7109375" style="213" customWidth="1"/>
    <col min="13319" max="13319" width="11" style="213" customWidth="1"/>
    <col min="13320" max="13320" width="9.42578125" style="213" customWidth="1"/>
    <col min="13321" max="13321" width="10.42578125" style="213" customWidth="1"/>
    <col min="13322" max="13322" width="12.28515625" style="213" customWidth="1"/>
    <col min="13323" max="13324" width="9.5703125" style="213" customWidth="1"/>
    <col min="13325" max="13325" width="12" style="213" customWidth="1"/>
    <col min="13326" max="13326" width="12.5703125" style="213" customWidth="1"/>
    <col min="13327" max="13327" width="11" style="213" customWidth="1"/>
    <col min="13328" max="13328" width="11.28515625" style="213" customWidth="1"/>
    <col min="13329" max="13568" width="9.140625" style="213"/>
    <col min="13569" max="13569" width="88.85546875" style="213" customWidth="1"/>
    <col min="13570" max="13570" width="9.5703125" style="213" customWidth="1"/>
    <col min="13571" max="13571" width="12.85546875" style="213" customWidth="1"/>
    <col min="13572" max="13572" width="12.28515625" style="213" customWidth="1"/>
    <col min="13573" max="13573" width="10.28515625" style="213" customWidth="1"/>
    <col min="13574" max="13574" width="8.7109375" style="213" customWidth="1"/>
    <col min="13575" max="13575" width="11" style="213" customWidth="1"/>
    <col min="13576" max="13576" width="9.42578125" style="213" customWidth="1"/>
    <col min="13577" max="13577" width="10.42578125" style="213" customWidth="1"/>
    <col min="13578" max="13578" width="12.28515625" style="213" customWidth="1"/>
    <col min="13579" max="13580" width="9.5703125" style="213" customWidth="1"/>
    <col min="13581" max="13581" width="12" style="213" customWidth="1"/>
    <col min="13582" max="13582" width="12.5703125" style="213" customWidth="1"/>
    <col min="13583" max="13583" width="11" style="213" customWidth="1"/>
    <col min="13584" max="13584" width="11.28515625" style="213" customWidth="1"/>
    <col min="13585" max="13824" width="9.140625" style="213"/>
    <col min="13825" max="13825" width="88.85546875" style="213" customWidth="1"/>
    <col min="13826" max="13826" width="9.5703125" style="213" customWidth="1"/>
    <col min="13827" max="13827" width="12.85546875" style="213" customWidth="1"/>
    <col min="13828" max="13828" width="12.28515625" style="213" customWidth="1"/>
    <col min="13829" max="13829" width="10.28515625" style="213" customWidth="1"/>
    <col min="13830" max="13830" width="8.7109375" style="213" customWidth="1"/>
    <col min="13831" max="13831" width="11" style="213" customWidth="1"/>
    <col min="13832" max="13832" width="9.42578125" style="213" customWidth="1"/>
    <col min="13833" max="13833" width="10.42578125" style="213" customWidth="1"/>
    <col min="13834" max="13834" width="12.28515625" style="213" customWidth="1"/>
    <col min="13835" max="13836" width="9.5703125" style="213" customWidth="1"/>
    <col min="13837" max="13837" width="12" style="213" customWidth="1"/>
    <col min="13838" max="13838" width="12.5703125" style="213" customWidth="1"/>
    <col min="13839" max="13839" width="11" style="213" customWidth="1"/>
    <col min="13840" max="13840" width="11.28515625" style="213" customWidth="1"/>
    <col min="13841" max="14080" width="9.140625" style="213"/>
    <col min="14081" max="14081" width="88.85546875" style="213" customWidth="1"/>
    <col min="14082" max="14082" width="9.5703125" style="213" customWidth="1"/>
    <col min="14083" max="14083" width="12.85546875" style="213" customWidth="1"/>
    <col min="14084" max="14084" width="12.28515625" style="213" customWidth="1"/>
    <col min="14085" max="14085" width="10.28515625" style="213" customWidth="1"/>
    <col min="14086" max="14086" width="8.7109375" style="213" customWidth="1"/>
    <col min="14087" max="14087" width="11" style="213" customWidth="1"/>
    <col min="14088" max="14088" width="9.42578125" style="213" customWidth="1"/>
    <col min="14089" max="14089" width="10.42578125" style="213" customWidth="1"/>
    <col min="14090" max="14090" width="12.28515625" style="213" customWidth="1"/>
    <col min="14091" max="14092" width="9.5703125" style="213" customWidth="1"/>
    <col min="14093" max="14093" width="12" style="213" customWidth="1"/>
    <col min="14094" max="14094" width="12.5703125" style="213" customWidth="1"/>
    <col min="14095" max="14095" width="11" style="213" customWidth="1"/>
    <col min="14096" max="14096" width="11.28515625" style="213" customWidth="1"/>
    <col min="14097" max="14336" width="9.140625" style="213"/>
    <col min="14337" max="14337" width="88.85546875" style="213" customWidth="1"/>
    <col min="14338" max="14338" width="9.5703125" style="213" customWidth="1"/>
    <col min="14339" max="14339" width="12.85546875" style="213" customWidth="1"/>
    <col min="14340" max="14340" width="12.28515625" style="213" customWidth="1"/>
    <col min="14341" max="14341" width="10.28515625" style="213" customWidth="1"/>
    <col min="14342" max="14342" width="8.7109375" style="213" customWidth="1"/>
    <col min="14343" max="14343" width="11" style="213" customWidth="1"/>
    <col min="14344" max="14344" width="9.42578125" style="213" customWidth="1"/>
    <col min="14345" max="14345" width="10.42578125" style="213" customWidth="1"/>
    <col min="14346" max="14346" width="12.28515625" style="213" customWidth="1"/>
    <col min="14347" max="14348" width="9.5703125" style="213" customWidth="1"/>
    <col min="14349" max="14349" width="12" style="213" customWidth="1"/>
    <col min="14350" max="14350" width="12.5703125" style="213" customWidth="1"/>
    <col min="14351" max="14351" width="11" style="213" customWidth="1"/>
    <col min="14352" max="14352" width="11.28515625" style="213" customWidth="1"/>
    <col min="14353" max="14592" width="9.140625" style="213"/>
    <col min="14593" max="14593" width="88.85546875" style="213" customWidth="1"/>
    <col min="14594" max="14594" width="9.5703125" style="213" customWidth="1"/>
    <col min="14595" max="14595" width="12.85546875" style="213" customWidth="1"/>
    <col min="14596" max="14596" width="12.28515625" style="213" customWidth="1"/>
    <col min="14597" max="14597" width="10.28515625" style="213" customWidth="1"/>
    <col min="14598" max="14598" width="8.7109375" style="213" customWidth="1"/>
    <col min="14599" max="14599" width="11" style="213" customWidth="1"/>
    <col min="14600" max="14600" width="9.42578125" style="213" customWidth="1"/>
    <col min="14601" max="14601" width="10.42578125" style="213" customWidth="1"/>
    <col min="14602" max="14602" width="12.28515625" style="213" customWidth="1"/>
    <col min="14603" max="14604" width="9.5703125" style="213" customWidth="1"/>
    <col min="14605" max="14605" width="12" style="213" customWidth="1"/>
    <col min="14606" max="14606" width="12.5703125" style="213" customWidth="1"/>
    <col min="14607" max="14607" width="11" style="213" customWidth="1"/>
    <col min="14608" max="14608" width="11.28515625" style="213" customWidth="1"/>
    <col min="14609" max="14848" width="9.140625" style="213"/>
    <col min="14849" max="14849" width="88.85546875" style="213" customWidth="1"/>
    <col min="14850" max="14850" width="9.5703125" style="213" customWidth="1"/>
    <col min="14851" max="14851" width="12.85546875" style="213" customWidth="1"/>
    <col min="14852" max="14852" width="12.28515625" style="213" customWidth="1"/>
    <col min="14853" max="14853" width="10.28515625" style="213" customWidth="1"/>
    <col min="14854" max="14854" width="8.7109375" style="213" customWidth="1"/>
    <col min="14855" max="14855" width="11" style="213" customWidth="1"/>
    <col min="14856" max="14856" width="9.42578125" style="213" customWidth="1"/>
    <col min="14857" max="14857" width="10.42578125" style="213" customWidth="1"/>
    <col min="14858" max="14858" width="12.28515625" style="213" customWidth="1"/>
    <col min="14859" max="14860" width="9.5703125" style="213" customWidth="1"/>
    <col min="14861" max="14861" width="12" style="213" customWidth="1"/>
    <col min="14862" max="14862" width="12.5703125" style="213" customWidth="1"/>
    <col min="14863" max="14863" width="11" style="213" customWidth="1"/>
    <col min="14864" max="14864" width="11.28515625" style="213" customWidth="1"/>
    <col min="14865" max="15104" width="9.140625" style="213"/>
    <col min="15105" max="15105" width="88.85546875" style="213" customWidth="1"/>
    <col min="15106" max="15106" width="9.5703125" style="213" customWidth="1"/>
    <col min="15107" max="15107" width="12.85546875" style="213" customWidth="1"/>
    <col min="15108" max="15108" width="12.28515625" style="213" customWidth="1"/>
    <col min="15109" max="15109" width="10.28515625" style="213" customWidth="1"/>
    <col min="15110" max="15110" width="8.7109375" style="213" customWidth="1"/>
    <col min="15111" max="15111" width="11" style="213" customWidth="1"/>
    <col min="15112" max="15112" width="9.42578125" style="213" customWidth="1"/>
    <col min="15113" max="15113" width="10.42578125" style="213" customWidth="1"/>
    <col min="15114" max="15114" width="12.28515625" style="213" customWidth="1"/>
    <col min="15115" max="15116" width="9.5703125" style="213" customWidth="1"/>
    <col min="15117" max="15117" width="12" style="213" customWidth="1"/>
    <col min="15118" max="15118" width="12.5703125" style="213" customWidth="1"/>
    <col min="15119" max="15119" width="11" style="213" customWidth="1"/>
    <col min="15120" max="15120" width="11.28515625" style="213" customWidth="1"/>
    <col min="15121" max="15360" width="9.140625" style="213"/>
    <col min="15361" max="15361" width="88.85546875" style="213" customWidth="1"/>
    <col min="15362" max="15362" width="9.5703125" style="213" customWidth="1"/>
    <col min="15363" max="15363" width="12.85546875" style="213" customWidth="1"/>
    <col min="15364" max="15364" width="12.28515625" style="213" customWidth="1"/>
    <col min="15365" max="15365" width="10.28515625" style="213" customWidth="1"/>
    <col min="15366" max="15366" width="8.7109375" style="213" customWidth="1"/>
    <col min="15367" max="15367" width="11" style="213" customWidth="1"/>
    <col min="15368" max="15368" width="9.42578125" style="213" customWidth="1"/>
    <col min="15369" max="15369" width="10.42578125" style="213" customWidth="1"/>
    <col min="15370" max="15370" width="12.28515625" style="213" customWidth="1"/>
    <col min="15371" max="15372" width="9.5703125" style="213" customWidth="1"/>
    <col min="15373" max="15373" width="12" style="213" customWidth="1"/>
    <col min="15374" max="15374" width="12.5703125" style="213" customWidth="1"/>
    <col min="15375" max="15375" width="11" style="213" customWidth="1"/>
    <col min="15376" max="15376" width="11.28515625" style="213" customWidth="1"/>
    <col min="15377" max="15616" width="9.140625" style="213"/>
    <col min="15617" max="15617" width="88.85546875" style="213" customWidth="1"/>
    <col min="15618" max="15618" width="9.5703125" style="213" customWidth="1"/>
    <col min="15619" max="15619" width="12.85546875" style="213" customWidth="1"/>
    <col min="15620" max="15620" width="12.28515625" style="213" customWidth="1"/>
    <col min="15621" max="15621" width="10.28515625" style="213" customWidth="1"/>
    <col min="15622" max="15622" width="8.7109375" style="213" customWidth="1"/>
    <col min="15623" max="15623" width="11" style="213" customWidth="1"/>
    <col min="15624" max="15624" width="9.42578125" style="213" customWidth="1"/>
    <col min="15625" max="15625" width="10.42578125" style="213" customWidth="1"/>
    <col min="15626" max="15626" width="12.28515625" style="213" customWidth="1"/>
    <col min="15627" max="15628" width="9.5703125" style="213" customWidth="1"/>
    <col min="15629" max="15629" width="12" style="213" customWidth="1"/>
    <col min="15630" max="15630" width="12.5703125" style="213" customWidth="1"/>
    <col min="15631" max="15631" width="11" style="213" customWidth="1"/>
    <col min="15632" max="15632" width="11.28515625" style="213" customWidth="1"/>
    <col min="15633" max="15872" width="9.140625" style="213"/>
    <col min="15873" max="15873" width="88.85546875" style="213" customWidth="1"/>
    <col min="15874" max="15874" width="9.5703125" style="213" customWidth="1"/>
    <col min="15875" max="15875" width="12.85546875" style="213" customWidth="1"/>
    <col min="15876" max="15876" width="12.28515625" style="213" customWidth="1"/>
    <col min="15877" max="15877" width="10.28515625" style="213" customWidth="1"/>
    <col min="15878" max="15878" width="8.7109375" style="213" customWidth="1"/>
    <col min="15879" max="15879" width="11" style="213" customWidth="1"/>
    <col min="15880" max="15880" width="9.42578125" style="213" customWidth="1"/>
    <col min="15881" max="15881" width="10.42578125" style="213" customWidth="1"/>
    <col min="15882" max="15882" width="12.28515625" style="213" customWidth="1"/>
    <col min="15883" max="15884" width="9.5703125" style="213" customWidth="1"/>
    <col min="15885" max="15885" width="12" style="213" customWidth="1"/>
    <col min="15886" max="15886" width="12.5703125" style="213" customWidth="1"/>
    <col min="15887" max="15887" width="11" style="213" customWidth="1"/>
    <col min="15888" max="15888" width="11.28515625" style="213" customWidth="1"/>
    <col min="15889" max="16128" width="9.140625" style="213"/>
    <col min="16129" max="16129" width="88.85546875" style="213" customWidth="1"/>
    <col min="16130" max="16130" width="9.5703125" style="213" customWidth="1"/>
    <col min="16131" max="16131" width="12.85546875" style="213" customWidth="1"/>
    <col min="16132" max="16132" width="12.28515625" style="213" customWidth="1"/>
    <col min="16133" max="16133" width="10.28515625" style="213" customWidth="1"/>
    <col min="16134" max="16134" width="8.7109375" style="213" customWidth="1"/>
    <col min="16135" max="16135" width="11" style="213" customWidth="1"/>
    <col min="16136" max="16136" width="9.42578125" style="213" customWidth="1"/>
    <col min="16137" max="16137" width="10.42578125" style="213" customWidth="1"/>
    <col min="16138" max="16138" width="12.28515625" style="213" customWidth="1"/>
    <col min="16139" max="16140" width="9.5703125" style="213" customWidth="1"/>
    <col min="16141" max="16141" width="12" style="213" customWidth="1"/>
    <col min="16142" max="16142" width="12.5703125" style="213" customWidth="1"/>
    <col min="16143" max="16143" width="11" style="213" customWidth="1"/>
    <col min="16144" max="16144" width="11.28515625" style="213" customWidth="1"/>
    <col min="16145" max="16384" width="9.140625" style="213"/>
  </cols>
  <sheetData>
    <row r="1" spans="1:16" ht="20.25" customHeight="1" x14ac:dyDescent="0.3">
      <c r="A1" s="4239" t="s">
        <v>329</v>
      </c>
      <c r="B1" s="4239"/>
      <c r="C1" s="4239"/>
      <c r="D1" s="4239"/>
      <c r="E1" s="4239"/>
      <c r="F1" s="4239"/>
      <c r="G1" s="4239"/>
      <c r="H1" s="4239"/>
      <c r="I1" s="4239"/>
      <c r="J1" s="4239"/>
      <c r="K1" s="4239"/>
      <c r="L1" s="4239"/>
      <c r="M1" s="4239"/>
      <c r="N1" s="4239"/>
      <c r="O1" s="4239"/>
      <c r="P1" s="4239"/>
    </row>
    <row r="2" spans="1:16" ht="20.25" customHeight="1" x14ac:dyDescent="0.3">
      <c r="A2" s="4240"/>
      <c r="B2" s="4240"/>
      <c r="C2" s="4240"/>
      <c r="D2" s="4240"/>
      <c r="E2" s="4240"/>
      <c r="F2" s="4240"/>
      <c r="G2" s="4240"/>
      <c r="H2" s="4240"/>
      <c r="I2" s="4240"/>
      <c r="J2" s="4240"/>
      <c r="K2" s="4240"/>
      <c r="L2" s="4240"/>
      <c r="M2" s="4240"/>
      <c r="N2" s="4240"/>
      <c r="O2" s="4240"/>
      <c r="P2" s="4240"/>
    </row>
    <row r="3" spans="1:16" ht="20.25" customHeight="1" x14ac:dyDescent="0.3">
      <c r="A3" s="4241" t="s">
        <v>374</v>
      </c>
      <c r="B3" s="4241"/>
      <c r="C3" s="4241"/>
      <c r="D3" s="4241"/>
      <c r="E3" s="4241"/>
      <c r="F3" s="4241"/>
      <c r="G3" s="4241"/>
      <c r="H3" s="4241"/>
      <c r="I3" s="4241"/>
      <c r="J3" s="4241"/>
      <c r="K3" s="4241"/>
      <c r="L3" s="4241"/>
      <c r="M3" s="4241"/>
      <c r="N3" s="4241"/>
      <c r="O3" s="4241"/>
      <c r="P3" s="4241"/>
    </row>
    <row r="4" spans="1:16" ht="21" customHeight="1" thickBot="1" x14ac:dyDescent="0.35">
      <c r="A4" s="1992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</row>
    <row r="5" spans="1:16" ht="21" customHeight="1" thickBot="1" x14ac:dyDescent="0.35">
      <c r="A5" s="4242" t="s">
        <v>9</v>
      </c>
      <c r="B5" s="4244" t="s">
        <v>0</v>
      </c>
      <c r="C5" s="4245"/>
      <c r="D5" s="4246"/>
      <c r="E5" s="4244" t="s">
        <v>1</v>
      </c>
      <c r="F5" s="4245"/>
      <c r="G5" s="4246"/>
      <c r="H5" s="4244" t="s">
        <v>2</v>
      </c>
      <c r="I5" s="4245"/>
      <c r="J5" s="4246"/>
      <c r="K5" s="4244" t="s">
        <v>3</v>
      </c>
      <c r="L5" s="4245"/>
      <c r="M5" s="4246"/>
      <c r="N5" s="4247" t="s">
        <v>6</v>
      </c>
      <c r="O5" s="4248"/>
      <c r="P5" s="4249"/>
    </row>
    <row r="6" spans="1:16" ht="180.75" customHeight="1" thickBot="1" x14ac:dyDescent="0.35">
      <c r="A6" s="4243"/>
      <c r="B6" s="3203" t="s">
        <v>26</v>
      </c>
      <c r="C6" s="3203" t="s">
        <v>27</v>
      </c>
      <c r="D6" s="3203" t="s">
        <v>4</v>
      </c>
      <c r="E6" s="3203" t="s">
        <v>26</v>
      </c>
      <c r="F6" s="3203" t="s">
        <v>27</v>
      </c>
      <c r="G6" s="3203" t="s">
        <v>4</v>
      </c>
      <c r="H6" s="3203" t="s">
        <v>26</v>
      </c>
      <c r="I6" s="3203" t="s">
        <v>27</v>
      </c>
      <c r="J6" s="3203" t="s">
        <v>4</v>
      </c>
      <c r="K6" s="3203" t="s">
        <v>26</v>
      </c>
      <c r="L6" s="3203" t="s">
        <v>27</v>
      </c>
      <c r="M6" s="3203" t="s">
        <v>4</v>
      </c>
      <c r="N6" s="3203" t="s">
        <v>26</v>
      </c>
      <c r="O6" s="3203" t="s">
        <v>27</v>
      </c>
      <c r="P6" s="3204" t="s">
        <v>4</v>
      </c>
    </row>
    <row r="7" spans="1:16" ht="21" thickBot="1" x14ac:dyDescent="0.35">
      <c r="A7" s="3205" t="s">
        <v>22</v>
      </c>
      <c r="B7" s="3206"/>
      <c r="C7" s="3206"/>
      <c r="D7" s="3206"/>
      <c r="E7" s="3206"/>
      <c r="F7" s="3206"/>
      <c r="G7" s="3207"/>
      <c r="H7" s="1014"/>
      <c r="I7" s="3206"/>
      <c r="J7" s="3206"/>
      <c r="K7" s="3206"/>
      <c r="L7" s="3206"/>
      <c r="M7" s="3207"/>
      <c r="N7" s="3206"/>
      <c r="O7" s="3206"/>
      <c r="P7" s="3207"/>
    </row>
    <row r="8" spans="1:16" ht="22.5" customHeight="1" thickBot="1" x14ac:dyDescent="0.35">
      <c r="A8" s="3208" t="s">
        <v>149</v>
      </c>
      <c r="B8" s="3209"/>
      <c r="C8" s="3209"/>
      <c r="D8" s="3210"/>
      <c r="E8" s="3209"/>
      <c r="F8" s="3209"/>
      <c r="G8" s="3211"/>
      <c r="H8" s="3212"/>
      <c r="I8" s="3209"/>
      <c r="J8" s="3213"/>
      <c r="K8" s="3209"/>
      <c r="L8" s="3209"/>
      <c r="M8" s="3213"/>
      <c r="N8" s="3214"/>
      <c r="O8" s="3214"/>
      <c r="P8" s="3215"/>
    </row>
    <row r="9" spans="1:16" ht="24" customHeight="1" x14ac:dyDescent="0.3">
      <c r="A9" s="1015" t="s">
        <v>301</v>
      </c>
      <c r="B9" s="1016">
        <v>47</v>
      </c>
      <c r="C9" s="1016">
        <v>7</v>
      </c>
      <c r="D9" s="3216">
        <v>54</v>
      </c>
      <c r="E9" s="1016">
        <v>41</v>
      </c>
      <c r="F9" s="1016">
        <v>1</v>
      </c>
      <c r="G9" s="3216">
        <v>42</v>
      </c>
      <c r="H9" s="1016">
        <v>40</v>
      </c>
      <c r="I9" s="1017">
        <v>10</v>
      </c>
      <c r="J9" s="1029">
        <v>50</v>
      </c>
      <c r="K9" s="3217">
        <v>33</v>
      </c>
      <c r="L9" s="1017">
        <v>1</v>
      </c>
      <c r="M9" s="3218">
        <v>34</v>
      </c>
      <c r="N9" s="3219">
        <v>163</v>
      </c>
      <c r="O9" s="1018">
        <v>22</v>
      </c>
      <c r="P9" s="3220">
        <v>185</v>
      </c>
    </row>
    <row r="10" spans="1:16" ht="24" customHeight="1" x14ac:dyDescent="0.3">
      <c r="A10" s="1015" t="s">
        <v>302</v>
      </c>
      <c r="B10" s="1016">
        <v>16</v>
      </c>
      <c r="C10" s="1016">
        <v>0</v>
      </c>
      <c r="D10" s="3216">
        <v>16</v>
      </c>
      <c r="E10" s="1016">
        <v>8</v>
      </c>
      <c r="F10" s="1016">
        <v>0</v>
      </c>
      <c r="G10" s="3216">
        <v>8</v>
      </c>
      <c r="H10" s="1016">
        <v>13</v>
      </c>
      <c r="I10" s="1017">
        <v>0</v>
      </c>
      <c r="J10" s="1029">
        <v>13</v>
      </c>
      <c r="K10" s="1016">
        <v>6</v>
      </c>
      <c r="L10" s="1017">
        <v>0</v>
      </c>
      <c r="M10" s="3221">
        <v>6</v>
      </c>
      <c r="N10" s="1018">
        <v>43</v>
      </c>
      <c r="O10" s="1018">
        <v>0</v>
      </c>
      <c r="P10" s="1019">
        <v>43</v>
      </c>
    </row>
    <row r="11" spans="1:16" ht="26.25" customHeight="1" x14ac:dyDescent="0.3">
      <c r="A11" s="1015" t="s">
        <v>303</v>
      </c>
      <c r="B11" s="1016">
        <v>15</v>
      </c>
      <c r="C11" s="1016">
        <v>1</v>
      </c>
      <c r="D11" s="3216">
        <v>16</v>
      </c>
      <c r="E11" s="1016">
        <v>18</v>
      </c>
      <c r="F11" s="1016">
        <v>0</v>
      </c>
      <c r="G11" s="3216">
        <v>18</v>
      </c>
      <c r="H11" s="1016">
        <v>19</v>
      </c>
      <c r="I11" s="1017">
        <v>3</v>
      </c>
      <c r="J11" s="1029">
        <v>22</v>
      </c>
      <c r="K11" s="1016">
        <v>19</v>
      </c>
      <c r="L11" s="1017">
        <v>1</v>
      </c>
      <c r="M11" s="3221">
        <v>20</v>
      </c>
      <c r="N11" s="1018">
        <v>71</v>
      </c>
      <c r="O11" s="1018">
        <v>5</v>
      </c>
      <c r="P11" s="1019">
        <v>76</v>
      </c>
    </row>
    <row r="12" spans="1:16" ht="21" thickBot="1" x14ac:dyDescent="0.35">
      <c r="A12" s="3222" t="s">
        <v>304</v>
      </c>
      <c r="B12" s="3268">
        <v>15</v>
      </c>
      <c r="C12" s="3268">
        <v>2</v>
      </c>
      <c r="D12" s="3269">
        <v>17</v>
      </c>
      <c r="E12" s="1020">
        <v>13</v>
      </c>
      <c r="F12" s="1020">
        <v>0</v>
      </c>
      <c r="G12" s="3223">
        <v>13</v>
      </c>
      <c r="H12" s="1020">
        <v>15</v>
      </c>
      <c r="I12" s="1021">
        <v>1</v>
      </c>
      <c r="J12" s="3224">
        <v>16</v>
      </c>
      <c r="K12" s="1020">
        <v>10</v>
      </c>
      <c r="L12" s="1021">
        <v>0</v>
      </c>
      <c r="M12" s="3225">
        <v>10</v>
      </c>
      <c r="N12" s="1022">
        <v>53</v>
      </c>
      <c r="O12" s="3226">
        <v>3</v>
      </c>
      <c r="P12" s="3227">
        <v>56</v>
      </c>
    </row>
    <row r="13" spans="1:16" ht="30" customHeight="1" thickBot="1" x14ac:dyDescent="0.35">
      <c r="A13" s="1023" t="s">
        <v>12</v>
      </c>
      <c r="B13" s="3209">
        <v>93</v>
      </c>
      <c r="C13" s="3209">
        <v>11</v>
      </c>
      <c r="D13" s="3270">
        <v>104</v>
      </c>
      <c r="E13" s="1030">
        <v>82</v>
      </c>
      <c r="F13" s="1030">
        <v>1</v>
      </c>
      <c r="G13" s="1030">
        <v>83</v>
      </c>
      <c r="H13" s="1030">
        <v>87</v>
      </c>
      <c r="I13" s="1030">
        <v>15</v>
      </c>
      <c r="J13" s="1031">
        <v>102</v>
      </c>
      <c r="K13" s="1030">
        <v>68</v>
      </c>
      <c r="L13" s="1030">
        <v>3</v>
      </c>
      <c r="M13" s="1030">
        <v>71</v>
      </c>
      <c r="N13" s="1030">
        <v>330</v>
      </c>
      <c r="O13" s="1030">
        <v>30</v>
      </c>
      <c r="P13" s="3254">
        <v>360</v>
      </c>
    </row>
    <row r="14" spans="1:16" ht="21" thickBot="1" x14ac:dyDescent="0.35">
      <c r="A14" s="3228" t="s">
        <v>23</v>
      </c>
      <c r="B14" s="3271"/>
      <c r="C14" s="3271"/>
      <c r="D14" s="3272"/>
      <c r="E14" s="3229"/>
      <c r="F14" s="3230"/>
      <c r="G14" s="3231"/>
      <c r="H14" s="3230"/>
      <c r="I14" s="3230"/>
      <c r="J14" s="3232"/>
      <c r="K14" s="3229"/>
      <c r="L14" s="3230"/>
      <c r="M14" s="3231"/>
      <c r="N14" s="3233"/>
      <c r="O14" s="3234"/>
      <c r="P14" s="3235"/>
    </row>
    <row r="15" spans="1:16" ht="21" thickBot="1" x14ac:dyDescent="0.35">
      <c r="A15" s="3255" t="s">
        <v>11</v>
      </c>
      <c r="B15" s="3271"/>
      <c r="C15" s="3271"/>
      <c r="D15" s="3272"/>
      <c r="E15" s="3256"/>
      <c r="F15" s="3257"/>
      <c r="G15" s="3258"/>
      <c r="H15" s="3259"/>
      <c r="I15" s="3257"/>
      <c r="J15" s="3260"/>
      <c r="K15" s="3256"/>
      <c r="L15" s="3257"/>
      <c r="M15" s="3258"/>
      <c r="N15" s="3261"/>
      <c r="O15" s="3262"/>
      <c r="P15" s="3258"/>
    </row>
    <row r="16" spans="1:16" ht="26.25" customHeight="1" thickBot="1" x14ac:dyDescent="0.35">
      <c r="A16" s="1024" t="s">
        <v>149</v>
      </c>
      <c r="B16" s="3279"/>
      <c r="C16" s="3279"/>
      <c r="D16" s="3279"/>
      <c r="E16" s="3236"/>
      <c r="F16" s="3236"/>
      <c r="G16" s="3237"/>
      <c r="H16" s="3236"/>
      <c r="I16" s="3236"/>
      <c r="J16" s="3237"/>
      <c r="K16" s="3236"/>
      <c r="L16" s="3236"/>
      <c r="M16" s="3237"/>
      <c r="N16" s="3236"/>
      <c r="O16" s="3236"/>
      <c r="P16" s="3238"/>
    </row>
    <row r="17" spans="1:20" ht="24.95" customHeight="1" x14ac:dyDescent="0.3">
      <c r="A17" s="1025" t="s">
        <v>301</v>
      </c>
      <c r="B17" s="3280">
        <v>47</v>
      </c>
      <c r="C17" s="3280">
        <v>7</v>
      </c>
      <c r="D17" s="3281">
        <v>54</v>
      </c>
      <c r="E17" s="3280">
        <v>41</v>
      </c>
      <c r="F17" s="3280">
        <v>1</v>
      </c>
      <c r="G17" s="3281">
        <v>42</v>
      </c>
      <c r="H17" s="3280">
        <v>40</v>
      </c>
      <c r="I17" s="3282">
        <v>10</v>
      </c>
      <c r="J17" s="3283">
        <v>50</v>
      </c>
      <c r="K17" s="3280">
        <v>33</v>
      </c>
      <c r="L17" s="3282">
        <v>1</v>
      </c>
      <c r="M17" s="3284">
        <v>34</v>
      </c>
      <c r="N17" s="3285">
        <v>161</v>
      </c>
      <c r="O17" s="3286">
        <v>19</v>
      </c>
      <c r="P17" s="1029">
        <v>180</v>
      </c>
    </row>
    <row r="18" spans="1:20" ht="24.95" customHeight="1" x14ac:dyDescent="0.3">
      <c r="A18" s="1025" t="s">
        <v>302</v>
      </c>
      <c r="B18" s="1016">
        <v>16</v>
      </c>
      <c r="C18" s="1016">
        <v>0</v>
      </c>
      <c r="D18" s="3216">
        <v>16</v>
      </c>
      <c r="E18" s="1016">
        <v>7</v>
      </c>
      <c r="F18" s="1016">
        <v>0</v>
      </c>
      <c r="G18" s="3216">
        <v>13</v>
      </c>
      <c r="H18" s="1016">
        <v>13</v>
      </c>
      <c r="I18" s="1017">
        <v>0</v>
      </c>
      <c r="J18" s="1029">
        <v>13</v>
      </c>
      <c r="K18" s="1016">
        <v>6</v>
      </c>
      <c r="L18" s="1017">
        <v>0</v>
      </c>
      <c r="M18" s="3221">
        <v>6</v>
      </c>
      <c r="N18" s="1027">
        <v>42</v>
      </c>
      <c r="O18" s="1028">
        <v>0</v>
      </c>
      <c r="P18" s="1029">
        <v>42</v>
      </c>
    </row>
    <row r="19" spans="1:20" ht="24.95" customHeight="1" x14ac:dyDescent="0.3">
      <c r="A19" s="1025" t="s">
        <v>303</v>
      </c>
      <c r="B19" s="1016">
        <v>15</v>
      </c>
      <c r="C19" s="1016">
        <v>1</v>
      </c>
      <c r="D19" s="3216">
        <v>16</v>
      </c>
      <c r="E19" s="1016">
        <v>17</v>
      </c>
      <c r="F19" s="1016">
        <v>0</v>
      </c>
      <c r="G19" s="3216">
        <v>17</v>
      </c>
      <c r="H19" s="1016">
        <v>19</v>
      </c>
      <c r="I19" s="1017">
        <v>3</v>
      </c>
      <c r="J19" s="1029">
        <v>22</v>
      </c>
      <c r="K19" s="1016">
        <v>19</v>
      </c>
      <c r="L19" s="1017">
        <v>1</v>
      </c>
      <c r="M19" s="3221">
        <v>20</v>
      </c>
      <c r="N19" s="1027">
        <v>70</v>
      </c>
      <c r="O19" s="1028">
        <v>5</v>
      </c>
      <c r="P19" s="1029">
        <v>75</v>
      </c>
    </row>
    <row r="20" spans="1:20" ht="24.95" customHeight="1" thickBot="1" x14ac:dyDescent="0.35">
      <c r="A20" s="1034" t="s">
        <v>304</v>
      </c>
      <c r="B20" s="3268">
        <v>15</v>
      </c>
      <c r="C20" s="3268">
        <v>2</v>
      </c>
      <c r="D20" s="3269">
        <v>17</v>
      </c>
      <c r="E20" s="1020">
        <v>13</v>
      </c>
      <c r="F20" s="1020">
        <v>0</v>
      </c>
      <c r="G20" s="3223">
        <v>13</v>
      </c>
      <c r="H20" s="1020">
        <v>15</v>
      </c>
      <c r="I20" s="1021">
        <v>1</v>
      </c>
      <c r="J20" s="3224">
        <v>16</v>
      </c>
      <c r="K20" s="1020">
        <v>10</v>
      </c>
      <c r="L20" s="1021">
        <v>0</v>
      </c>
      <c r="M20" s="3225">
        <v>10</v>
      </c>
      <c r="N20" s="3239">
        <v>53</v>
      </c>
      <c r="O20" s="3240">
        <v>3</v>
      </c>
      <c r="P20" s="3241">
        <v>56</v>
      </c>
    </row>
    <row r="21" spans="1:20" ht="24.95" customHeight="1" thickBot="1" x14ac:dyDescent="0.35">
      <c r="A21" s="3205" t="s">
        <v>8</v>
      </c>
      <c r="B21" s="3209">
        <v>93</v>
      </c>
      <c r="C21" s="3209">
        <v>10</v>
      </c>
      <c r="D21" s="3270">
        <v>103</v>
      </c>
      <c r="E21" s="3273">
        <v>78</v>
      </c>
      <c r="F21" s="1030">
        <v>1</v>
      </c>
      <c r="G21" s="1030">
        <v>79</v>
      </c>
      <c r="H21" s="1030">
        <v>87</v>
      </c>
      <c r="I21" s="1030">
        <v>14</v>
      </c>
      <c r="J21" s="1031">
        <v>101</v>
      </c>
      <c r="K21" s="1030">
        <v>68</v>
      </c>
      <c r="L21" s="1030">
        <v>2</v>
      </c>
      <c r="M21" s="1030">
        <v>70</v>
      </c>
      <c r="N21" s="3209">
        <v>326</v>
      </c>
      <c r="O21" s="3209">
        <v>27</v>
      </c>
      <c r="P21" s="3238">
        <v>353</v>
      </c>
    </row>
    <row r="22" spans="1:20" ht="33" customHeight="1" thickBot="1" x14ac:dyDescent="0.35">
      <c r="A22" s="3263" t="s">
        <v>25</v>
      </c>
      <c r="B22" s="3271"/>
      <c r="C22" s="3271"/>
      <c r="D22" s="3272"/>
      <c r="E22" s="3259"/>
      <c r="F22" s="3257"/>
      <c r="G22" s="3264"/>
      <c r="H22" s="3256"/>
      <c r="I22" s="3257"/>
      <c r="J22" s="3264"/>
      <c r="K22" s="3256"/>
      <c r="L22" s="3257"/>
      <c r="M22" s="3264"/>
      <c r="N22" s="3265"/>
      <c r="O22" s="3234"/>
      <c r="P22" s="3266"/>
    </row>
    <row r="23" spans="1:20" ht="26.25" customHeight="1" thickBot="1" x14ac:dyDescent="0.35">
      <c r="A23" s="1073" t="s">
        <v>149</v>
      </c>
      <c r="B23" s="3271"/>
      <c r="C23" s="3271"/>
      <c r="D23" s="3272"/>
      <c r="E23" s="3243"/>
      <c r="F23" s="3242"/>
      <c r="G23" s="3210"/>
      <c r="H23" s="3242"/>
      <c r="I23" s="3242"/>
      <c r="J23" s="3213"/>
      <c r="K23" s="3242"/>
      <c r="L23" s="3242"/>
      <c r="M23" s="3211"/>
      <c r="N23" s="3243"/>
      <c r="O23" s="3242"/>
      <c r="P23" s="3238"/>
    </row>
    <row r="24" spans="1:20" ht="24" customHeight="1" x14ac:dyDescent="0.3">
      <c r="A24" s="3275" t="s">
        <v>301</v>
      </c>
      <c r="B24" s="1026">
        <v>0</v>
      </c>
      <c r="C24" s="1026">
        <v>1</v>
      </c>
      <c r="D24" s="3274">
        <v>1</v>
      </c>
      <c r="E24" s="1016">
        <v>2</v>
      </c>
      <c r="F24" s="1016">
        <v>0</v>
      </c>
      <c r="G24" s="3216">
        <v>2</v>
      </c>
      <c r="H24" s="1032">
        <v>0</v>
      </c>
      <c r="I24" s="1033">
        <v>1</v>
      </c>
      <c r="J24" s="3244">
        <v>1</v>
      </c>
      <c r="K24" s="1032">
        <v>0</v>
      </c>
      <c r="L24" s="1033">
        <v>1</v>
      </c>
      <c r="M24" s="1029">
        <v>1</v>
      </c>
      <c r="N24" s="1027">
        <v>2</v>
      </c>
      <c r="O24" s="1028">
        <v>3</v>
      </c>
      <c r="P24" s="1029">
        <v>5</v>
      </c>
    </row>
    <row r="25" spans="1:20" ht="24" customHeight="1" x14ac:dyDescent="0.3">
      <c r="A25" s="1025" t="s">
        <v>302</v>
      </c>
      <c r="B25" s="1016">
        <v>0</v>
      </c>
      <c r="C25" s="1016">
        <v>0</v>
      </c>
      <c r="D25" s="3216">
        <v>0</v>
      </c>
      <c r="E25" s="1016">
        <v>1</v>
      </c>
      <c r="F25" s="1016">
        <v>0</v>
      </c>
      <c r="G25" s="3216">
        <v>1</v>
      </c>
      <c r="H25" s="1032">
        <v>0</v>
      </c>
      <c r="I25" s="1033">
        <v>0</v>
      </c>
      <c r="J25" s="3244">
        <v>0</v>
      </c>
      <c r="K25" s="1032">
        <v>0</v>
      </c>
      <c r="L25" s="1033">
        <v>0</v>
      </c>
      <c r="M25" s="1029">
        <v>0</v>
      </c>
      <c r="N25" s="1027">
        <v>1</v>
      </c>
      <c r="O25" s="1028">
        <v>0</v>
      </c>
      <c r="P25" s="1029">
        <v>1</v>
      </c>
    </row>
    <row r="26" spans="1:20" ht="24" customHeight="1" x14ac:dyDescent="0.3">
      <c r="A26" s="1025" t="s">
        <v>303</v>
      </c>
      <c r="B26" s="1016">
        <v>0</v>
      </c>
      <c r="C26" s="1016">
        <v>0</v>
      </c>
      <c r="D26" s="3216">
        <v>0</v>
      </c>
      <c r="E26" s="1016">
        <v>1</v>
      </c>
      <c r="F26" s="1016">
        <v>0</v>
      </c>
      <c r="G26" s="3216">
        <v>1</v>
      </c>
      <c r="H26" s="1032">
        <v>0</v>
      </c>
      <c r="I26" s="1033">
        <v>0</v>
      </c>
      <c r="J26" s="3244">
        <v>0</v>
      </c>
      <c r="K26" s="1032">
        <v>0</v>
      </c>
      <c r="L26" s="1033">
        <v>0</v>
      </c>
      <c r="M26" s="1029">
        <v>0</v>
      </c>
      <c r="N26" s="1027">
        <v>1</v>
      </c>
      <c r="O26" s="1028">
        <v>0</v>
      </c>
      <c r="P26" s="1029">
        <v>1</v>
      </c>
    </row>
    <row r="27" spans="1:20" ht="24" customHeight="1" thickBot="1" x14ac:dyDescent="0.35">
      <c r="A27" s="1034" t="s">
        <v>304</v>
      </c>
      <c r="B27" s="3268">
        <v>0</v>
      </c>
      <c r="C27" s="3268">
        <v>0</v>
      </c>
      <c r="D27" s="3269">
        <v>0</v>
      </c>
      <c r="E27" s="1020">
        <v>0</v>
      </c>
      <c r="F27" s="1020">
        <v>0</v>
      </c>
      <c r="G27" s="3223">
        <v>0</v>
      </c>
      <c r="H27" s="3245">
        <v>0</v>
      </c>
      <c r="I27" s="3246">
        <v>0</v>
      </c>
      <c r="J27" s="3247">
        <v>0</v>
      </c>
      <c r="K27" s="3245">
        <v>0</v>
      </c>
      <c r="L27" s="3246">
        <v>0</v>
      </c>
      <c r="M27" s="3241">
        <v>0</v>
      </c>
      <c r="N27" s="3248">
        <v>0</v>
      </c>
      <c r="O27" s="3249">
        <v>0</v>
      </c>
      <c r="P27" s="3241">
        <v>0</v>
      </c>
    </row>
    <row r="28" spans="1:20" ht="31.5" customHeight="1" thickBot="1" x14ac:dyDescent="0.35">
      <c r="A28" s="3250" t="s">
        <v>13</v>
      </c>
      <c r="B28" s="3209">
        <v>0</v>
      </c>
      <c r="C28" s="3209">
        <v>1</v>
      </c>
      <c r="D28" s="3270">
        <v>1</v>
      </c>
      <c r="E28" s="1030">
        <v>4</v>
      </c>
      <c r="F28" s="1030">
        <v>0</v>
      </c>
      <c r="G28" s="1030">
        <v>4</v>
      </c>
      <c r="H28" s="3251">
        <v>0</v>
      </c>
      <c r="I28" s="3251">
        <v>1</v>
      </c>
      <c r="J28" s="3252">
        <v>1</v>
      </c>
      <c r="K28" s="3251">
        <v>0</v>
      </c>
      <c r="L28" s="3251">
        <v>1</v>
      </c>
      <c r="M28" s="3253">
        <v>1</v>
      </c>
      <c r="N28" s="3267">
        <v>4</v>
      </c>
      <c r="O28" s="3251">
        <v>3</v>
      </c>
      <c r="P28" s="3238">
        <v>7</v>
      </c>
    </row>
    <row r="29" spans="1:20" ht="39.75" customHeight="1" thickBot="1" x14ac:dyDescent="0.35">
      <c r="A29" s="3255" t="s">
        <v>260</v>
      </c>
      <c r="B29" s="3276">
        <v>93</v>
      </c>
      <c r="C29" s="3276">
        <v>11</v>
      </c>
      <c r="D29" s="3277">
        <v>104</v>
      </c>
      <c r="E29" s="3278">
        <v>82</v>
      </c>
      <c r="F29" s="3278">
        <v>1</v>
      </c>
      <c r="G29" s="3278">
        <v>83</v>
      </c>
      <c r="H29" s="3278">
        <v>87</v>
      </c>
      <c r="I29" s="3278">
        <v>15</v>
      </c>
      <c r="J29" s="3278">
        <v>102</v>
      </c>
      <c r="K29" s="3278">
        <v>68</v>
      </c>
      <c r="L29" s="3278">
        <v>3</v>
      </c>
      <c r="M29" s="3278">
        <v>71</v>
      </c>
      <c r="N29" s="3278">
        <v>330</v>
      </c>
      <c r="O29" s="3278">
        <v>30</v>
      </c>
      <c r="P29" s="3278">
        <v>360</v>
      </c>
    </row>
    <row r="30" spans="1:20" ht="30.75" customHeight="1" x14ac:dyDescent="0.3">
      <c r="A30" s="4238"/>
      <c r="B30" s="4238"/>
      <c r="C30" s="4238"/>
      <c r="D30" s="4238"/>
      <c r="E30" s="4238"/>
      <c r="F30" s="4238"/>
      <c r="G30" s="4238"/>
      <c r="H30" s="4238"/>
      <c r="I30" s="4238"/>
      <c r="J30" s="4238"/>
      <c r="K30" s="4238"/>
      <c r="L30" s="4238"/>
      <c r="M30" s="4238"/>
      <c r="N30" s="4238"/>
      <c r="O30" s="4238"/>
      <c r="P30" s="4238"/>
      <c r="T30" s="213" t="s">
        <v>7</v>
      </c>
    </row>
    <row r="31" spans="1:20" x14ac:dyDescent="0.3">
      <c r="A31" s="269"/>
      <c r="B31" s="269"/>
      <c r="C31" s="269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</row>
    <row r="32" spans="1:20" ht="45" customHeight="1" x14ac:dyDescent="0.3">
      <c r="A32" s="269"/>
      <c r="B32" s="270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activeCell="U31" sqref="U31"/>
    </sheetView>
  </sheetViews>
  <sheetFormatPr defaultRowHeight="20.25" x14ac:dyDescent="0.3"/>
  <cols>
    <col min="1" max="1" width="88.42578125" style="268" customWidth="1"/>
    <col min="2" max="18" width="9.42578125" style="268" customWidth="1"/>
    <col min="19" max="19" width="9.42578125" style="271" customWidth="1"/>
    <col min="20" max="256" width="9.140625" style="268"/>
    <col min="257" max="257" width="88.42578125" style="268" customWidth="1"/>
    <col min="258" max="275" width="9.42578125" style="268" customWidth="1"/>
    <col min="276" max="512" width="9.140625" style="268"/>
    <col min="513" max="513" width="88.42578125" style="268" customWidth="1"/>
    <col min="514" max="531" width="9.42578125" style="268" customWidth="1"/>
    <col min="532" max="768" width="9.140625" style="268"/>
    <col min="769" max="769" width="88.42578125" style="268" customWidth="1"/>
    <col min="770" max="787" width="9.42578125" style="268" customWidth="1"/>
    <col min="788" max="1024" width="9.140625" style="268"/>
    <col min="1025" max="1025" width="88.42578125" style="268" customWidth="1"/>
    <col min="1026" max="1043" width="9.42578125" style="268" customWidth="1"/>
    <col min="1044" max="1280" width="9.140625" style="268"/>
    <col min="1281" max="1281" width="88.42578125" style="268" customWidth="1"/>
    <col min="1282" max="1299" width="9.42578125" style="268" customWidth="1"/>
    <col min="1300" max="1536" width="9.140625" style="268"/>
    <col min="1537" max="1537" width="88.42578125" style="268" customWidth="1"/>
    <col min="1538" max="1555" width="9.42578125" style="268" customWidth="1"/>
    <col min="1556" max="1792" width="9.140625" style="268"/>
    <col min="1793" max="1793" width="88.42578125" style="268" customWidth="1"/>
    <col min="1794" max="1811" width="9.42578125" style="268" customWidth="1"/>
    <col min="1812" max="2048" width="9.140625" style="268"/>
    <col min="2049" max="2049" width="88.42578125" style="268" customWidth="1"/>
    <col min="2050" max="2067" width="9.42578125" style="268" customWidth="1"/>
    <col min="2068" max="2304" width="9.140625" style="268"/>
    <col min="2305" max="2305" width="88.42578125" style="268" customWidth="1"/>
    <col min="2306" max="2323" width="9.42578125" style="268" customWidth="1"/>
    <col min="2324" max="2560" width="9.140625" style="268"/>
    <col min="2561" max="2561" width="88.42578125" style="268" customWidth="1"/>
    <col min="2562" max="2579" width="9.42578125" style="268" customWidth="1"/>
    <col min="2580" max="2816" width="9.140625" style="268"/>
    <col min="2817" max="2817" width="88.42578125" style="268" customWidth="1"/>
    <col min="2818" max="2835" width="9.42578125" style="268" customWidth="1"/>
    <col min="2836" max="3072" width="9.140625" style="268"/>
    <col min="3073" max="3073" width="88.42578125" style="268" customWidth="1"/>
    <col min="3074" max="3091" width="9.42578125" style="268" customWidth="1"/>
    <col min="3092" max="3328" width="9.140625" style="268"/>
    <col min="3329" max="3329" width="88.42578125" style="268" customWidth="1"/>
    <col min="3330" max="3347" width="9.42578125" style="268" customWidth="1"/>
    <col min="3348" max="3584" width="9.140625" style="268"/>
    <col min="3585" max="3585" width="88.42578125" style="268" customWidth="1"/>
    <col min="3586" max="3603" width="9.42578125" style="268" customWidth="1"/>
    <col min="3604" max="3840" width="9.140625" style="268"/>
    <col min="3841" max="3841" width="88.42578125" style="268" customWidth="1"/>
    <col min="3842" max="3859" width="9.42578125" style="268" customWidth="1"/>
    <col min="3860" max="4096" width="9.140625" style="268"/>
    <col min="4097" max="4097" width="88.42578125" style="268" customWidth="1"/>
    <col min="4098" max="4115" width="9.42578125" style="268" customWidth="1"/>
    <col min="4116" max="4352" width="9.140625" style="268"/>
    <col min="4353" max="4353" width="88.42578125" style="268" customWidth="1"/>
    <col min="4354" max="4371" width="9.42578125" style="268" customWidth="1"/>
    <col min="4372" max="4608" width="9.140625" style="268"/>
    <col min="4609" max="4609" width="88.42578125" style="268" customWidth="1"/>
    <col min="4610" max="4627" width="9.42578125" style="268" customWidth="1"/>
    <col min="4628" max="4864" width="9.140625" style="268"/>
    <col min="4865" max="4865" width="88.42578125" style="268" customWidth="1"/>
    <col min="4866" max="4883" width="9.42578125" style="268" customWidth="1"/>
    <col min="4884" max="5120" width="9.140625" style="268"/>
    <col min="5121" max="5121" width="88.42578125" style="268" customWidth="1"/>
    <col min="5122" max="5139" width="9.42578125" style="268" customWidth="1"/>
    <col min="5140" max="5376" width="9.140625" style="268"/>
    <col min="5377" max="5377" width="88.42578125" style="268" customWidth="1"/>
    <col min="5378" max="5395" width="9.42578125" style="268" customWidth="1"/>
    <col min="5396" max="5632" width="9.140625" style="268"/>
    <col min="5633" max="5633" width="88.42578125" style="268" customWidth="1"/>
    <col min="5634" max="5651" width="9.42578125" style="268" customWidth="1"/>
    <col min="5652" max="5888" width="9.140625" style="268"/>
    <col min="5889" max="5889" width="88.42578125" style="268" customWidth="1"/>
    <col min="5890" max="5907" width="9.42578125" style="268" customWidth="1"/>
    <col min="5908" max="6144" width="9.140625" style="268"/>
    <col min="6145" max="6145" width="88.42578125" style="268" customWidth="1"/>
    <col min="6146" max="6163" width="9.42578125" style="268" customWidth="1"/>
    <col min="6164" max="6400" width="9.140625" style="268"/>
    <col min="6401" max="6401" width="88.42578125" style="268" customWidth="1"/>
    <col min="6402" max="6419" width="9.42578125" style="268" customWidth="1"/>
    <col min="6420" max="6656" width="9.140625" style="268"/>
    <col min="6657" max="6657" width="88.42578125" style="268" customWidth="1"/>
    <col min="6658" max="6675" width="9.42578125" style="268" customWidth="1"/>
    <col min="6676" max="6912" width="9.140625" style="268"/>
    <col min="6913" max="6913" width="88.42578125" style="268" customWidth="1"/>
    <col min="6914" max="6931" width="9.42578125" style="268" customWidth="1"/>
    <col min="6932" max="7168" width="9.140625" style="268"/>
    <col min="7169" max="7169" width="88.42578125" style="268" customWidth="1"/>
    <col min="7170" max="7187" width="9.42578125" style="268" customWidth="1"/>
    <col min="7188" max="7424" width="9.140625" style="268"/>
    <col min="7425" max="7425" width="88.42578125" style="268" customWidth="1"/>
    <col min="7426" max="7443" width="9.42578125" style="268" customWidth="1"/>
    <col min="7444" max="7680" width="9.140625" style="268"/>
    <col min="7681" max="7681" width="88.42578125" style="268" customWidth="1"/>
    <col min="7682" max="7699" width="9.42578125" style="268" customWidth="1"/>
    <col min="7700" max="7936" width="9.140625" style="268"/>
    <col min="7937" max="7937" width="88.42578125" style="268" customWidth="1"/>
    <col min="7938" max="7955" width="9.42578125" style="268" customWidth="1"/>
    <col min="7956" max="8192" width="9.140625" style="268"/>
    <col min="8193" max="8193" width="88.42578125" style="268" customWidth="1"/>
    <col min="8194" max="8211" width="9.42578125" style="268" customWidth="1"/>
    <col min="8212" max="8448" width="9.140625" style="268"/>
    <col min="8449" max="8449" width="88.42578125" style="268" customWidth="1"/>
    <col min="8450" max="8467" width="9.42578125" style="268" customWidth="1"/>
    <col min="8468" max="8704" width="9.140625" style="268"/>
    <col min="8705" max="8705" width="88.42578125" style="268" customWidth="1"/>
    <col min="8706" max="8723" width="9.42578125" style="268" customWidth="1"/>
    <col min="8724" max="8960" width="9.140625" style="268"/>
    <col min="8961" max="8961" width="88.42578125" style="268" customWidth="1"/>
    <col min="8962" max="8979" width="9.42578125" style="268" customWidth="1"/>
    <col min="8980" max="9216" width="9.140625" style="268"/>
    <col min="9217" max="9217" width="88.42578125" style="268" customWidth="1"/>
    <col min="9218" max="9235" width="9.42578125" style="268" customWidth="1"/>
    <col min="9236" max="9472" width="9.140625" style="268"/>
    <col min="9473" max="9473" width="88.42578125" style="268" customWidth="1"/>
    <col min="9474" max="9491" width="9.42578125" style="268" customWidth="1"/>
    <col min="9492" max="9728" width="9.140625" style="268"/>
    <col min="9729" max="9729" width="88.42578125" style="268" customWidth="1"/>
    <col min="9730" max="9747" width="9.42578125" style="268" customWidth="1"/>
    <col min="9748" max="9984" width="9.140625" style="268"/>
    <col min="9985" max="9985" width="88.42578125" style="268" customWidth="1"/>
    <col min="9986" max="10003" width="9.42578125" style="268" customWidth="1"/>
    <col min="10004" max="10240" width="9.140625" style="268"/>
    <col min="10241" max="10241" width="88.42578125" style="268" customWidth="1"/>
    <col min="10242" max="10259" width="9.42578125" style="268" customWidth="1"/>
    <col min="10260" max="10496" width="9.140625" style="268"/>
    <col min="10497" max="10497" width="88.42578125" style="268" customWidth="1"/>
    <col min="10498" max="10515" width="9.42578125" style="268" customWidth="1"/>
    <col min="10516" max="10752" width="9.140625" style="268"/>
    <col min="10753" max="10753" width="88.42578125" style="268" customWidth="1"/>
    <col min="10754" max="10771" width="9.42578125" style="268" customWidth="1"/>
    <col min="10772" max="11008" width="9.140625" style="268"/>
    <col min="11009" max="11009" width="88.42578125" style="268" customWidth="1"/>
    <col min="11010" max="11027" width="9.42578125" style="268" customWidth="1"/>
    <col min="11028" max="11264" width="9.140625" style="268"/>
    <col min="11265" max="11265" width="88.42578125" style="268" customWidth="1"/>
    <col min="11266" max="11283" width="9.42578125" style="268" customWidth="1"/>
    <col min="11284" max="11520" width="9.140625" style="268"/>
    <col min="11521" max="11521" width="88.42578125" style="268" customWidth="1"/>
    <col min="11522" max="11539" width="9.42578125" style="268" customWidth="1"/>
    <col min="11540" max="11776" width="9.140625" style="268"/>
    <col min="11777" max="11777" width="88.42578125" style="268" customWidth="1"/>
    <col min="11778" max="11795" width="9.42578125" style="268" customWidth="1"/>
    <col min="11796" max="12032" width="9.140625" style="268"/>
    <col min="12033" max="12033" width="88.42578125" style="268" customWidth="1"/>
    <col min="12034" max="12051" width="9.42578125" style="268" customWidth="1"/>
    <col min="12052" max="12288" width="9.140625" style="268"/>
    <col min="12289" max="12289" width="88.42578125" style="268" customWidth="1"/>
    <col min="12290" max="12307" width="9.42578125" style="268" customWidth="1"/>
    <col min="12308" max="12544" width="9.140625" style="268"/>
    <col min="12545" max="12545" width="88.42578125" style="268" customWidth="1"/>
    <col min="12546" max="12563" width="9.42578125" style="268" customWidth="1"/>
    <col min="12564" max="12800" width="9.140625" style="268"/>
    <col min="12801" max="12801" width="88.42578125" style="268" customWidth="1"/>
    <col min="12802" max="12819" width="9.42578125" style="268" customWidth="1"/>
    <col min="12820" max="13056" width="9.140625" style="268"/>
    <col min="13057" max="13057" width="88.42578125" style="268" customWidth="1"/>
    <col min="13058" max="13075" width="9.42578125" style="268" customWidth="1"/>
    <col min="13076" max="13312" width="9.140625" style="268"/>
    <col min="13313" max="13313" width="88.42578125" style="268" customWidth="1"/>
    <col min="13314" max="13331" width="9.42578125" style="268" customWidth="1"/>
    <col min="13332" max="13568" width="9.140625" style="268"/>
    <col min="13569" max="13569" width="88.42578125" style="268" customWidth="1"/>
    <col min="13570" max="13587" width="9.42578125" style="268" customWidth="1"/>
    <col min="13588" max="13824" width="9.140625" style="268"/>
    <col min="13825" max="13825" width="88.42578125" style="268" customWidth="1"/>
    <col min="13826" max="13843" width="9.42578125" style="268" customWidth="1"/>
    <col min="13844" max="14080" width="9.140625" style="268"/>
    <col min="14081" max="14081" width="88.42578125" style="268" customWidth="1"/>
    <col min="14082" max="14099" width="9.42578125" style="268" customWidth="1"/>
    <col min="14100" max="14336" width="9.140625" style="268"/>
    <col min="14337" max="14337" width="88.42578125" style="268" customWidth="1"/>
    <col min="14338" max="14355" width="9.42578125" style="268" customWidth="1"/>
    <col min="14356" max="14592" width="9.140625" style="268"/>
    <col min="14593" max="14593" width="88.42578125" style="268" customWidth="1"/>
    <col min="14594" max="14611" width="9.42578125" style="268" customWidth="1"/>
    <col min="14612" max="14848" width="9.140625" style="268"/>
    <col min="14849" max="14849" width="88.42578125" style="268" customWidth="1"/>
    <col min="14850" max="14867" width="9.42578125" style="268" customWidth="1"/>
    <col min="14868" max="15104" width="9.140625" style="268"/>
    <col min="15105" max="15105" width="88.42578125" style="268" customWidth="1"/>
    <col min="15106" max="15123" width="9.42578125" style="268" customWidth="1"/>
    <col min="15124" max="15360" width="9.140625" style="268"/>
    <col min="15361" max="15361" width="88.42578125" style="268" customWidth="1"/>
    <col min="15362" max="15379" width="9.42578125" style="268" customWidth="1"/>
    <col min="15380" max="15616" width="9.140625" style="268"/>
    <col min="15617" max="15617" width="88.42578125" style="268" customWidth="1"/>
    <col min="15618" max="15635" width="9.42578125" style="268" customWidth="1"/>
    <col min="15636" max="15872" width="9.140625" style="268"/>
    <col min="15873" max="15873" width="88.42578125" style="268" customWidth="1"/>
    <col min="15874" max="15891" width="9.42578125" style="268" customWidth="1"/>
    <col min="15892" max="16128" width="9.140625" style="268"/>
    <col min="16129" max="16129" width="88.42578125" style="268" customWidth="1"/>
    <col min="16130" max="16147" width="9.42578125" style="268" customWidth="1"/>
    <col min="16148" max="16384" width="9.140625" style="268"/>
  </cols>
  <sheetData>
    <row r="1" spans="1:29" ht="47.25" customHeight="1" x14ac:dyDescent="0.3">
      <c r="A1" s="4251" t="s">
        <v>330</v>
      </c>
      <c r="B1" s="4251"/>
      <c r="C1" s="4251"/>
      <c r="D1" s="4251"/>
      <c r="E1" s="4251"/>
      <c r="F1" s="4251"/>
      <c r="G1" s="4251"/>
      <c r="H1" s="4251"/>
      <c r="I1" s="4251"/>
      <c r="J1" s="4251"/>
      <c r="K1" s="4251"/>
      <c r="L1" s="4251"/>
      <c r="M1" s="4251"/>
      <c r="N1" s="4251"/>
      <c r="O1" s="4251"/>
      <c r="P1" s="4251"/>
      <c r="Q1" s="4251"/>
      <c r="R1" s="4251"/>
      <c r="S1" s="4251"/>
    </row>
    <row r="2" spans="1:29" ht="21" customHeight="1" x14ac:dyDescent="0.3">
      <c r="A2" s="4252" t="s">
        <v>377</v>
      </c>
      <c r="B2" s="4252"/>
      <c r="C2" s="4252"/>
      <c r="D2" s="4252"/>
      <c r="E2" s="4252"/>
      <c r="F2" s="4252"/>
      <c r="G2" s="4252"/>
      <c r="H2" s="4252"/>
      <c r="I2" s="4252"/>
      <c r="J2" s="4252"/>
      <c r="K2" s="4252"/>
      <c r="L2" s="4252"/>
      <c r="M2" s="4252"/>
      <c r="N2" s="4252"/>
      <c r="O2" s="4252"/>
      <c r="P2" s="4252"/>
      <c r="Q2" s="4252"/>
      <c r="R2" s="4252"/>
      <c r="S2" s="4252"/>
    </row>
    <row r="3" spans="1:29" ht="15" customHeight="1" thickBot="1" x14ac:dyDescent="0.35">
      <c r="A3" s="1993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6"/>
    </row>
    <row r="4" spans="1:29" ht="33" customHeight="1" thickBot="1" x14ac:dyDescent="0.35">
      <c r="A4" s="4253" t="s">
        <v>9</v>
      </c>
      <c r="B4" s="4256" t="s">
        <v>0</v>
      </c>
      <c r="C4" s="4257"/>
      <c r="D4" s="4257"/>
      <c r="E4" s="4256" t="s">
        <v>1</v>
      </c>
      <c r="F4" s="4257"/>
      <c r="G4" s="4260"/>
      <c r="H4" s="4264" t="s">
        <v>2</v>
      </c>
      <c r="I4" s="4257"/>
      <c r="J4" s="4257"/>
      <c r="K4" s="4256" t="s">
        <v>3</v>
      </c>
      <c r="L4" s="4257"/>
      <c r="M4" s="4260"/>
      <c r="N4" s="4256">
        <v>5</v>
      </c>
      <c r="O4" s="4257"/>
      <c r="P4" s="4257"/>
      <c r="Q4" s="4268" t="s">
        <v>6</v>
      </c>
      <c r="R4" s="4269"/>
      <c r="S4" s="4270"/>
    </row>
    <row r="5" spans="1:29" ht="33" hidden="1" customHeight="1" thickBot="1" x14ac:dyDescent="0.35">
      <c r="A5" s="4254"/>
      <c r="B5" s="4258"/>
      <c r="C5" s="4259"/>
      <c r="D5" s="4259"/>
      <c r="E5" s="4261"/>
      <c r="F5" s="4262"/>
      <c r="G5" s="4263"/>
      <c r="H5" s="4262"/>
      <c r="I5" s="4262"/>
      <c r="J5" s="4262"/>
      <c r="K5" s="4265"/>
      <c r="L5" s="4266"/>
      <c r="M5" s="4267"/>
      <c r="N5" s="4258"/>
      <c r="O5" s="4259"/>
      <c r="P5" s="4259"/>
      <c r="Q5" s="4271"/>
      <c r="R5" s="4272"/>
      <c r="S5" s="4273"/>
    </row>
    <row r="6" spans="1:29" ht="126" customHeight="1" thickBot="1" x14ac:dyDescent="0.35">
      <c r="A6" s="4255"/>
      <c r="B6" s="3287" t="s">
        <v>26</v>
      </c>
      <c r="C6" s="3287" t="s">
        <v>27</v>
      </c>
      <c r="D6" s="3287" t="s">
        <v>4</v>
      </c>
      <c r="E6" s="3287" t="s">
        <v>26</v>
      </c>
      <c r="F6" s="3287" t="s">
        <v>27</v>
      </c>
      <c r="G6" s="3287" t="s">
        <v>4</v>
      </c>
      <c r="H6" s="3287" t="s">
        <v>26</v>
      </c>
      <c r="I6" s="3287" t="s">
        <v>27</v>
      </c>
      <c r="J6" s="3287" t="s">
        <v>4</v>
      </c>
      <c r="K6" s="3287" t="s">
        <v>26</v>
      </c>
      <c r="L6" s="3287" t="s">
        <v>27</v>
      </c>
      <c r="M6" s="3287" t="s">
        <v>4</v>
      </c>
      <c r="N6" s="3287" t="s">
        <v>26</v>
      </c>
      <c r="O6" s="3287" t="s">
        <v>27</v>
      </c>
      <c r="P6" s="3287" t="s">
        <v>4</v>
      </c>
      <c r="Q6" s="3287" t="s">
        <v>26</v>
      </c>
      <c r="R6" s="3287" t="s">
        <v>27</v>
      </c>
      <c r="S6" s="3313" t="s">
        <v>4</v>
      </c>
    </row>
    <row r="7" spans="1:29" ht="23.25" customHeight="1" thickBot="1" x14ac:dyDescent="0.35">
      <c r="A7" s="3288" t="s">
        <v>22</v>
      </c>
      <c r="B7" s="3289"/>
      <c r="C7" s="3290"/>
      <c r="D7" s="2641"/>
      <c r="E7" s="1035"/>
      <c r="F7" s="1035"/>
      <c r="G7" s="1048"/>
      <c r="H7" s="3289"/>
      <c r="I7" s="1035"/>
      <c r="J7" s="3314"/>
      <c r="K7" s="1035"/>
      <c r="L7" s="1035"/>
      <c r="M7" s="1048"/>
      <c r="N7" s="3289"/>
      <c r="O7" s="1035"/>
      <c r="P7" s="3314"/>
      <c r="Q7" s="1036"/>
      <c r="R7" s="1036"/>
      <c r="S7" s="3315"/>
    </row>
    <row r="8" spans="1:29" ht="30.75" customHeight="1" thickBot="1" x14ac:dyDescent="0.35">
      <c r="A8" s="3208" t="s">
        <v>149</v>
      </c>
      <c r="B8" s="3291"/>
      <c r="C8" s="3292"/>
      <c r="D8" s="3316"/>
      <c r="E8" s="3293"/>
      <c r="F8" s="3294"/>
      <c r="G8" s="3316"/>
      <c r="H8" s="3295"/>
      <c r="I8" s="3294"/>
      <c r="J8" s="3316"/>
      <c r="K8" s="3293"/>
      <c r="L8" s="3294"/>
      <c r="M8" s="3316"/>
      <c r="N8" s="3295"/>
      <c r="O8" s="3294"/>
      <c r="P8" s="3316"/>
      <c r="Q8" s="3296"/>
      <c r="R8" s="3296"/>
      <c r="S8" s="3316"/>
      <c r="T8" s="285"/>
      <c r="U8" s="285"/>
      <c r="V8" s="285"/>
      <c r="W8" s="285"/>
      <c r="X8" s="285"/>
      <c r="Y8" s="285"/>
      <c r="Z8" s="283"/>
      <c r="AA8" s="283"/>
      <c r="AB8" s="283"/>
      <c r="AC8" s="283"/>
    </row>
    <row r="9" spans="1:29" ht="33" customHeight="1" x14ac:dyDescent="0.3">
      <c r="A9" s="3297" t="s">
        <v>301</v>
      </c>
      <c r="B9" s="3291">
        <v>0</v>
      </c>
      <c r="C9" s="3292">
        <v>1</v>
      </c>
      <c r="D9" s="3325">
        <v>1</v>
      </c>
      <c r="E9" s="3339">
        <v>15</v>
      </c>
      <c r="F9" s="3340">
        <v>3</v>
      </c>
      <c r="G9" s="3341">
        <v>18</v>
      </c>
      <c r="H9" s="3339">
        <v>10</v>
      </c>
      <c r="I9" s="3340">
        <v>3</v>
      </c>
      <c r="J9" s="3341">
        <v>13</v>
      </c>
      <c r="K9" s="3342">
        <v>10</v>
      </c>
      <c r="L9" s="3340">
        <v>6</v>
      </c>
      <c r="M9" s="3341">
        <v>16</v>
      </c>
      <c r="N9" s="3339">
        <v>9</v>
      </c>
      <c r="O9" s="3340">
        <v>15</v>
      </c>
      <c r="P9" s="3341">
        <v>24</v>
      </c>
      <c r="Q9" s="3300">
        <v>44</v>
      </c>
      <c r="R9" s="3300">
        <v>28</v>
      </c>
      <c r="S9" s="3341">
        <v>72</v>
      </c>
    </row>
    <row r="10" spans="1:29" ht="30" customHeight="1" thickBot="1" x14ac:dyDescent="0.35">
      <c r="A10" s="3297" t="s">
        <v>350</v>
      </c>
      <c r="B10" s="1037">
        <v>0</v>
      </c>
      <c r="C10" s="1038">
        <v>0</v>
      </c>
      <c r="D10" s="1049">
        <v>0</v>
      </c>
      <c r="E10" s="1037">
        <v>0</v>
      </c>
      <c r="F10" s="1038">
        <v>0</v>
      </c>
      <c r="G10" s="1049">
        <v>0</v>
      </c>
      <c r="H10" s="1037">
        <v>0</v>
      </c>
      <c r="I10" s="1038">
        <v>0</v>
      </c>
      <c r="J10" s="1049">
        <v>0</v>
      </c>
      <c r="K10" s="1039">
        <v>0</v>
      </c>
      <c r="L10" s="1038">
        <v>0</v>
      </c>
      <c r="M10" s="1049">
        <v>0</v>
      </c>
      <c r="N10" s="1037">
        <v>0</v>
      </c>
      <c r="O10" s="1038">
        <v>0</v>
      </c>
      <c r="P10" s="1049">
        <v>0</v>
      </c>
      <c r="Q10" s="1040">
        <v>0</v>
      </c>
      <c r="R10" s="1040">
        <v>0</v>
      </c>
      <c r="S10" s="1049">
        <v>0</v>
      </c>
    </row>
    <row r="11" spans="1:29" ht="27" customHeight="1" thickBot="1" x14ac:dyDescent="0.35">
      <c r="A11" s="3288" t="s">
        <v>16</v>
      </c>
      <c r="B11" s="3301">
        <v>0</v>
      </c>
      <c r="C11" s="3301">
        <v>1</v>
      </c>
      <c r="D11" s="3318">
        <v>1</v>
      </c>
      <c r="E11" s="3301">
        <v>15</v>
      </c>
      <c r="F11" s="3301">
        <v>3</v>
      </c>
      <c r="G11" s="3318">
        <v>18</v>
      </c>
      <c r="H11" s="3301">
        <v>10</v>
      </c>
      <c r="I11" s="3301">
        <v>3</v>
      </c>
      <c r="J11" s="3318">
        <v>13</v>
      </c>
      <c r="K11" s="3301">
        <v>10</v>
      </c>
      <c r="L11" s="3301">
        <v>6</v>
      </c>
      <c r="M11" s="3318">
        <v>16</v>
      </c>
      <c r="N11" s="3301">
        <v>9</v>
      </c>
      <c r="O11" s="3301">
        <v>15</v>
      </c>
      <c r="P11" s="3318">
        <v>24</v>
      </c>
      <c r="Q11" s="3301">
        <v>44</v>
      </c>
      <c r="R11" s="3296">
        <v>28</v>
      </c>
      <c r="S11" s="3318">
        <v>72</v>
      </c>
    </row>
    <row r="12" spans="1:29" ht="28.5" customHeight="1" thickBot="1" x14ac:dyDescent="0.35">
      <c r="A12" s="1041" t="s">
        <v>23</v>
      </c>
      <c r="B12" s="1042"/>
      <c r="C12" s="3302"/>
      <c r="D12" s="3319"/>
      <c r="E12" s="3303"/>
      <c r="F12" s="3302"/>
      <c r="G12" s="3320"/>
      <c r="H12" s="1042"/>
      <c r="I12" s="3302"/>
      <c r="J12" s="3320"/>
      <c r="K12" s="1042"/>
      <c r="L12" s="3302"/>
      <c r="M12" s="3320"/>
      <c r="N12" s="1042"/>
      <c r="O12" s="3302"/>
      <c r="P12" s="3320"/>
      <c r="Q12" s="3304"/>
      <c r="R12" s="3305"/>
      <c r="S12" s="3321"/>
    </row>
    <row r="13" spans="1:29" ht="27" customHeight="1" thickBot="1" x14ac:dyDescent="0.35">
      <c r="A13" s="3322" t="s">
        <v>11</v>
      </c>
      <c r="B13" s="3323"/>
      <c r="C13" s="3324"/>
      <c r="D13" s="3325"/>
      <c r="E13" s="1050"/>
      <c r="F13" s="3324"/>
      <c r="G13" s="3326"/>
      <c r="H13" s="3323"/>
      <c r="I13" s="3324"/>
      <c r="J13" s="3326"/>
      <c r="K13" s="3323"/>
      <c r="L13" s="3324"/>
      <c r="M13" s="3326"/>
      <c r="N13" s="3327"/>
      <c r="O13" s="3328"/>
      <c r="P13" s="3326"/>
      <c r="Q13" s="3300"/>
      <c r="R13" s="3329"/>
      <c r="S13" s="3330"/>
    </row>
    <row r="14" spans="1:29" ht="30.75" customHeight="1" thickBot="1" x14ac:dyDescent="0.35">
      <c r="A14" s="3306" t="s">
        <v>149</v>
      </c>
      <c r="B14" s="3307"/>
      <c r="C14" s="3308"/>
      <c r="D14" s="3331"/>
      <c r="E14" s="3307"/>
      <c r="F14" s="3308"/>
      <c r="G14" s="3332"/>
      <c r="H14" s="3309"/>
      <c r="I14" s="3308"/>
      <c r="J14" s="3331"/>
      <c r="K14" s="3307"/>
      <c r="L14" s="3308"/>
      <c r="M14" s="3332"/>
      <c r="N14" s="3309"/>
      <c r="O14" s="3308"/>
      <c r="P14" s="3331"/>
      <c r="Q14" s="3296"/>
      <c r="R14" s="3310"/>
      <c r="S14" s="3333"/>
      <c r="T14" s="283"/>
      <c r="U14" s="283"/>
      <c r="V14" s="283"/>
      <c r="W14" s="283"/>
    </row>
    <row r="15" spans="1:29" ht="31.5" customHeight="1" x14ac:dyDescent="0.3">
      <c r="A15" s="1336" t="s">
        <v>301</v>
      </c>
      <c r="B15" s="3298">
        <v>0</v>
      </c>
      <c r="C15" s="3299">
        <v>1</v>
      </c>
      <c r="D15" s="3317">
        <v>1</v>
      </c>
      <c r="E15" s="3298">
        <v>14</v>
      </c>
      <c r="F15" s="3299">
        <v>2</v>
      </c>
      <c r="G15" s="3317">
        <v>16</v>
      </c>
      <c r="H15" s="3298">
        <v>10</v>
      </c>
      <c r="I15" s="3299">
        <v>2</v>
      </c>
      <c r="J15" s="3317">
        <v>12</v>
      </c>
      <c r="K15" s="3311">
        <v>9</v>
      </c>
      <c r="L15" s="1043">
        <v>5</v>
      </c>
      <c r="M15" s="3334">
        <v>14</v>
      </c>
      <c r="N15" s="1044">
        <v>9</v>
      </c>
      <c r="O15" s="1043">
        <v>14</v>
      </c>
      <c r="P15" s="1051">
        <v>23</v>
      </c>
      <c r="Q15" s="1045">
        <v>42</v>
      </c>
      <c r="R15" s="1046">
        <v>24</v>
      </c>
      <c r="S15" s="1051">
        <v>66</v>
      </c>
    </row>
    <row r="16" spans="1:29" ht="25.5" customHeight="1" thickBot="1" x14ac:dyDescent="0.35">
      <c r="A16" s="1034" t="s">
        <v>350</v>
      </c>
      <c r="B16" s="3345">
        <v>0</v>
      </c>
      <c r="C16" s="3346">
        <v>0</v>
      </c>
      <c r="D16" s="3347">
        <v>0</v>
      </c>
      <c r="E16" s="3345">
        <v>0</v>
      </c>
      <c r="F16" s="3346">
        <v>0</v>
      </c>
      <c r="G16" s="3347">
        <v>0</v>
      </c>
      <c r="H16" s="3345">
        <v>0</v>
      </c>
      <c r="I16" s="3346">
        <v>0</v>
      </c>
      <c r="J16" s="3347">
        <v>0</v>
      </c>
      <c r="K16" s="3348">
        <v>0</v>
      </c>
      <c r="L16" s="3346">
        <v>0</v>
      </c>
      <c r="M16" s="3347">
        <v>0</v>
      </c>
      <c r="N16" s="3345">
        <v>0</v>
      </c>
      <c r="O16" s="3346">
        <v>0</v>
      </c>
      <c r="P16" s="3347">
        <v>0</v>
      </c>
      <c r="Q16" s="3349">
        <v>0</v>
      </c>
      <c r="R16" s="3349">
        <v>0</v>
      </c>
      <c r="S16" s="3347">
        <v>0</v>
      </c>
    </row>
    <row r="17" spans="1:20" ht="31.5" customHeight="1" thickBot="1" x14ac:dyDescent="0.35">
      <c r="A17" s="1041" t="s">
        <v>8</v>
      </c>
      <c r="B17" s="3343">
        <v>0</v>
      </c>
      <c r="C17" s="3343">
        <v>1</v>
      </c>
      <c r="D17" s="3344">
        <v>1</v>
      </c>
      <c r="E17" s="3343">
        <v>14</v>
      </c>
      <c r="F17" s="3343">
        <v>2</v>
      </c>
      <c r="G17" s="3344">
        <v>16</v>
      </c>
      <c r="H17" s="3343">
        <v>10</v>
      </c>
      <c r="I17" s="3343">
        <v>2</v>
      </c>
      <c r="J17" s="3344">
        <v>12</v>
      </c>
      <c r="K17" s="3359">
        <v>9</v>
      </c>
      <c r="L17" s="3360">
        <v>5</v>
      </c>
      <c r="M17" s="3361">
        <v>14</v>
      </c>
      <c r="N17" s="3343">
        <v>9</v>
      </c>
      <c r="O17" s="3343">
        <v>14</v>
      </c>
      <c r="P17" s="3343">
        <v>23</v>
      </c>
      <c r="Q17" s="3343">
        <v>42</v>
      </c>
      <c r="R17" s="3343">
        <v>24</v>
      </c>
      <c r="S17" s="1047">
        <v>66</v>
      </c>
    </row>
    <row r="18" spans="1:20" ht="24.95" customHeight="1" thickBot="1" x14ac:dyDescent="0.35">
      <c r="A18" s="3335" t="s">
        <v>25</v>
      </c>
      <c r="B18" s="1052"/>
      <c r="C18" s="3336"/>
      <c r="D18" s="3337"/>
      <c r="E18" s="1052"/>
      <c r="F18" s="3336"/>
      <c r="G18" s="3337"/>
      <c r="H18" s="1052"/>
      <c r="I18" s="3336"/>
      <c r="J18" s="3337"/>
      <c r="K18" s="1052"/>
      <c r="L18" s="3336"/>
      <c r="M18" s="3337"/>
      <c r="N18" s="1052"/>
      <c r="O18" s="3336"/>
      <c r="P18" s="3337"/>
      <c r="Q18" s="3304"/>
      <c r="R18" s="3305"/>
      <c r="S18" s="3321"/>
    </row>
    <row r="19" spans="1:20" ht="27" customHeight="1" thickBot="1" x14ac:dyDescent="0.35">
      <c r="A19" s="3306" t="s">
        <v>149</v>
      </c>
      <c r="B19" s="3312"/>
      <c r="C19" s="3312"/>
      <c r="D19" s="3312"/>
      <c r="E19" s="3312"/>
      <c r="F19" s="3312"/>
      <c r="G19" s="3312"/>
      <c r="H19" s="3312"/>
      <c r="I19" s="3312"/>
      <c r="J19" s="3312"/>
      <c r="K19" s="3312"/>
      <c r="L19" s="3312"/>
      <c r="M19" s="3312"/>
      <c r="N19" s="3312"/>
      <c r="O19" s="3312"/>
      <c r="P19" s="3312"/>
      <c r="Q19" s="3312"/>
      <c r="R19" s="3312"/>
      <c r="S19" s="3338"/>
    </row>
    <row r="20" spans="1:20" ht="31.5" customHeight="1" x14ac:dyDescent="0.3">
      <c r="A20" s="3350" t="s">
        <v>301</v>
      </c>
      <c r="B20" s="3351">
        <v>0</v>
      </c>
      <c r="C20" s="3351">
        <v>0</v>
      </c>
      <c r="D20" s="3351">
        <v>0</v>
      </c>
      <c r="E20" s="3351">
        <v>1</v>
      </c>
      <c r="F20" s="3351">
        <v>1</v>
      </c>
      <c r="G20" s="3351">
        <v>2</v>
      </c>
      <c r="H20" s="3352">
        <v>0</v>
      </c>
      <c r="I20" s="3353">
        <v>1</v>
      </c>
      <c r="J20" s="3354">
        <v>1</v>
      </c>
      <c r="K20" s="3351">
        <v>1</v>
      </c>
      <c r="L20" s="3353">
        <v>1</v>
      </c>
      <c r="M20" s="3355">
        <v>2</v>
      </c>
      <c r="N20" s="3352">
        <v>0</v>
      </c>
      <c r="O20" s="3353">
        <v>1</v>
      </c>
      <c r="P20" s="3354">
        <v>1</v>
      </c>
      <c r="Q20" s="3356">
        <v>2</v>
      </c>
      <c r="R20" s="3357">
        <v>4</v>
      </c>
      <c r="S20" s="3358">
        <v>6</v>
      </c>
    </row>
    <row r="21" spans="1:20" ht="30" customHeight="1" thickBot="1" x14ac:dyDescent="0.35">
      <c r="A21" s="1034" t="s">
        <v>350</v>
      </c>
      <c r="B21" s="1056">
        <v>0</v>
      </c>
      <c r="C21" s="1056">
        <v>0</v>
      </c>
      <c r="D21" s="1056">
        <v>0</v>
      </c>
      <c r="E21" s="1056">
        <v>0</v>
      </c>
      <c r="F21" s="1056">
        <v>0</v>
      </c>
      <c r="G21" s="1056">
        <v>0</v>
      </c>
      <c r="H21" s="1057">
        <v>0</v>
      </c>
      <c r="I21" s="1058">
        <v>0</v>
      </c>
      <c r="J21" s="1059">
        <v>0</v>
      </c>
      <c r="K21" s="1056">
        <v>0</v>
      </c>
      <c r="L21" s="1058">
        <v>0</v>
      </c>
      <c r="M21" s="1060">
        <v>0</v>
      </c>
      <c r="N21" s="1057">
        <v>0</v>
      </c>
      <c r="O21" s="1058">
        <v>0</v>
      </c>
      <c r="P21" s="1059">
        <v>0</v>
      </c>
      <c r="Q21" s="1061">
        <v>0</v>
      </c>
      <c r="R21" s="1053">
        <v>0</v>
      </c>
      <c r="S21" s="1054">
        <v>0</v>
      </c>
    </row>
    <row r="22" spans="1:20" ht="31.5" customHeight="1" thickBot="1" x14ac:dyDescent="0.35">
      <c r="A22" s="1055" t="s">
        <v>13</v>
      </c>
      <c r="B22" s="1047">
        <v>0</v>
      </c>
      <c r="C22" s="1047">
        <v>0</v>
      </c>
      <c r="D22" s="1047">
        <v>0</v>
      </c>
      <c r="E22" s="1047">
        <v>1</v>
      </c>
      <c r="F22" s="1047">
        <v>1</v>
      </c>
      <c r="G22" s="1047">
        <v>2</v>
      </c>
      <c r="H22" s="1047">
        <v>0</v>
      </c>
      <c r="I22" s="1047">
        <v>1</v>
      </c>
      <c r="J22" s="1047">
        <v>1</v>
      </c>
      <c r="K22" s="1047">
        <v>1</v>
      </c>
      <c r="L22" s="1047">
        <v>1</v>
      </c>
      <c r="M22" s="1047">
        <v>2</v>
      </c>
      <c r="N22" s="1047">
        <v>0</v>
      </c>
      <c r="O22" s="1047">
        <v>1</v>
      </c>
      <c r="P22" s="1047">
        <v>1</v>
      </c>
      <c r="Q22" s="1047">
        <v>2</v>
      </c>
      <c r="R22" s="1047">
        <v>4</v>
      </c>
      <c r="S22" s="1047">
        <v>6</v>
      </c>
    </row>
    <row r="23" spans="1:20" ht="28.5" customHeight="1" thickBot="1" x14ac:dyDescent="0.35">
      <c r="A23" s="3255" t="s">
        <v>175</v>
      </c>
      <c r="B23" s="3362">
        <v>0</v>
      </c>
      <c r="C23" s="3362">
        <v>1</v>
      </c>
      <c r="D23" s="3362">
        <v>1</v>
      </c>
      <c r="E23" s="3362">
        <v>15</v>
      </c>
      <c r="F23" s="3362">
        <v>3</v>
      </c>
      <c r="G23" s="3362">
        <v>18</v>
      </c>
      <c r="H23" s="3362">
        <v>10</v>
      </c>
      <c r="I23" s="3362">
        <v>3</v>
      </c>
      <c r="J23" s="3362">
        <v>13</v>
      </c>
      <c r="K23" s="3362">
        <v>10</v>
      </c>
      <c r="L23" s="3362">
        <v>6</v>
      </c>
      <c r="M23" s="3362">
        <v>16</v>
      </c>
      <c r="N23" s="3362">
        <v>9</v>
      </c>
      <c r="O23" s="3362">
        <v>15</v>
      </c>
      <c r="P23" s="3362">
        <v>24</v>
      </c>
      <c r="Q23" s="3362">
        <v>44</v>
      </c>
      <c r="R23" s="3362">
        <v>28</v>
      </c>
      <c r="S23" s="3362">
        <v>72</v>
      </c>
    </row>
    <row r="24" spans="1:20" ht="21" customHeight="1" x14ac:dyDescent="0.3">
      <c r="A24" s="287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  <c r="Q24" s="288"/>
      <c r="R24" s="288"/>
      <c r="S24" s="288"/>
    </row>
    <row r="25" spans="1:20" ht="21" customHeight="1" x14ac:dyDescent="0.3">
      <c r="A25" s="287"/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8"/>
      <c r="O25" s="288"/>
      <c r="P25" s="288"/>
      <c r="Q25" s="288"/>
      <c r="R25" s="288"/>
      <c r="S25" s="288"/>
    </row>
    <row r="26" spans="1:20" ht="21" customHeight="1" x14ac:dyDescent="0.3">
      <c r="A26" s="4250"/>
      <c r="B26" s="4250"/>
      <c r="C26" s="4250"/>
      <c r="D26" s="4250"/>
      <c r="E26" s="4250"/>
      <c r="F26" s="4250"/>
      <c r="G26" s="4250"/>
      <c r="H26" s="4250"/>
      <c r="I26" s="4250"/>
      <c r="J26" s="4250"/>
      <c r="K26" s="4250"/>
      <c r="L26" s="4250"/>
      <c r="M26" s="4250"/>
      <c r="N26" s="4250"/>
      <c r="O26" s="4250"/>
      <c r="P26" s="4250"/>
      <c r="Q26" s="4250"/>
      <c r="R26" s="4250"/>
      <c r="S26" s="4250"/>
    </row>
    <row r="27" spans="1:20" x14ac:dyDescent="0.3">
      <c r="A27" s="287"/>
      <c r="B27" s="288"/>
      <c r="C27" s="288"/>
      <c r="D27" s="288"/>
      <c r="E27" s="288"/>
      <c r="F27" s="288"/>
      <c r="G27" s="288"/>
      <c r="H27" s="288"/>
      <c r="I27" s="288"/>
      <c r="J27" s="288"/>
      <c r="K27" s="288"/>
      <c r="L27" s="288"/>
      <c r="M27" s="288"/>
      <c r="N27" s="288"/>
      <c r="O27" s="288"/>
      <c r="P27" s="288"/>
      <c r="Q27" s="288"/>
      <c r="R27" s="288"/>
      <c r="S27" s="288"/>
      <c r="T27" s="268" t="s">
        <v>7</v>
      </c>
    </row>
    <row r="28" spans="1:20" ht="24.95" customHeight="1" x14ac:dyDescent="0.3"/>
    <row r="29" spans="1:20" x14ac:dyDescent="0.3">
      <c r="A29" s="284"/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  <c r="Q29" s="288"/>
      <c r="R29" s="288"/>
      <c r="S29" s="288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2"/>
  <sheetViews>
    <sheetView view="pageBreakPreview" zoomScale="55" zoomScaleNormal="60" zoomScaleSheetLayoutView="55" workbookViewId="0">
      <selection activeCell="R37" sqref="R37"/>
    </sheetView>
  </sheetViews>
  <sheetFormatPr defaultRowHeight="20.25" x14ac:dyDescent="0.3"/>
  <cols>
    <col min="1" max="1" width="89" style="268" customWidth="1"/>
    <col min="2" max="2" width="11.42578125" style="268" customWidth="1"/>
    <col min="3" max="3" width="12.140625" style="268" customWidth="1"/>
    <col min="4" max="4" width="11" style="268" customWidth="1"/>
    <col min="5" max="5" width="11.5703125" style="268" customWidth="1"/>
    <col min="6" max="6" width="11.28515625" style="268" customWidth="1"/>
    <col min="7" max="7" width="11" style="268" customWidth="1"/>
    <col min="8" max="8" width="12.42578125" style="268" customWidth="1"/>
    <col min="9" max="9" width="13.140625" style="268" customWidth="1"/>
    <col min="10" max="10" width="10.7109375" style="268" customWidth="1"/>
    <col min="11" max="256" width="9.140625" style="268"/>
    <col min="257" max="257" width="89" style="268" customWidth="1"/>
    <col min="258" max="258" width="11.42578125" style="268" customWidth="1"/>
    <col min="259" max="259" width="12.140625" style="268" customWidth="1"/>
    <col min="260" max="260" width="11" style="268" customWidth="1"/>
    <col min="261" max="261" width="11.5703125" style="268" customWidth="1"/>
    <col min="262" max="262" width="11.28515625" style="268" customWidth="1"/>
    <col min="263" max="263" width="11" style="268" customWidth="1"/>
    <col min="264" max="264" width="12.42578125" style="268" customWidth="1"/>
    <col min="265" max="265" width="13.140625" style="268" customWidth="1"/>
    <col min="266" max="266" width="10.7109375" style="268" customWidth="1"/>
    <col min="267" max="512" width="9.140625" style="268"/>
    <col min="513" max="513" width="89" style="268" customWidth="1"/>
    <col min="514" max="514" width="11.42578125" style="268" customWidth="1"/>
    <col min="515" max="515" width="12.140625" style="268" customWidth="1"/>
    <col min="516" max="516" width="11" style="268" customWidth="1"/>
    <col min="517" max="517" width="11.5703125" style="268" customWidth="1"/>
    <col min="518" max="518" width="11.28515625" style="268" customWidth="1"/>
    <col min="519" max="519" width="11" style="268" customWidth="1"/>
    <col min="520" max="520" width="12.42578125" style="268" customWidth="1"/>
    <col min="521" max="521" width="13.140625" style="268" customWidth="1"/>
    <col min="522" max="522" width="10.7109375" style="268" customWidth="1"/>
    <col min="523" max="768" width="9.140625" style="268"/>
    <col min="769" max="769" width="89" style="268" customWidth="1"/>
    <col min="770" max="770" width="11.42578125" style="268" customWidth="1"/>
    <col min="771" max="771" width="12.140625" style="268" customWidth="1"/>
    <col min="772" max="772" width="11" style="268" customWidth="1"/>
    <col min="773" max="773" width="11.5703125" style="268" customWidth="1"/>
    <col min="774" max="774" width="11.28515625" style="268" customWidth="1"/>
    <col min="775" max="775" width="11" style="268" customWidth="1"/>
    <col min="776" max="776" width="12.42578125" style="268" customWidth="1"/>
    <col min="777" max="777" width="13.140625" style="268" customWidth="1"/>
    <col min="778" max="778" width="10.7109375" style="268" customWidth="1"/>
    <col min="779" max="1024" width="9.140625" style="268"/>
    <col min="1025" max="1025" width="89" style="268" customWidth="1"/>
    <col min="1026" max="1026" width="11.42578125" style="268" customWidth="1"/>
    <col min="1027" max="1027" width="12.140625" style="268" customWidth="1"/>
    <col min="1028" max="1028" width="11" style="268" customWidth="1"/>
    <col min="1029" max="1029" width="11.5703125" style="268" customWidth="1"/>
    <col min="1030" max="1030" width="11.28515625" style="268" customWidth="1"/>
    <col min="1031" max="1031" width="11" style="268" customWidth="1"/>
    <col min="1032" max="1032" width="12.42578125" style="268" customWidth="1"/>
    <col min="1033" max="1033" width="13.140625" style="268" customWidth="1"/>
    <col min="1034" max="1034" width="10.7109375" style="268" customWidth="1"/>
    <col min="1035" max="1280" width="9.140625" style="268"/>
    <col min="1281" max="1281" width="89" style="268" customWidth="1"/>
    <col min="1282" max="1282" width="11.42578125" style="268" customWidth="1"/>
    <col min="1283" max="1283" width="12.140625" style="268" customWidth="1"/>
    <col min="1284" max="1284" width="11" style="268" customWidth="1"/>
    <col min="1285" max="1285" width="11.5703125" style="268" customWidth="1"/>
    <col min="1286" max="1286" width="11.28515625" style="268" customWidth="1"/>
    <col min="1287" max="1287" width="11" style="268" customWidth="1"/>
    <col min="1288" max="1288" width="12.42578125" style="268" customWidth="1"/>
    <col min="1289" max="1289" width="13.140625" style="268" customWidth="1"/>
    <col min="1290" max="1290" width="10.7109375" style="268" customWidth="1"/>
    <col min="1291" max="1536" width="9.140625" style="268"/>
    <col min="1537" max="1537" width="89" style="268" customWidth="1"/>
    <col min="1538" max="1538" width="11.42578125" style="268" customWidth="1"/>
    <col min="1539" max="1539" width="12.140625" style="268" customWidth="1"/>
    <col min="1540" max="1540" width="11" style="268" customWidth="1"/>
    <col min="1541" max="1541" width="11.5703125" style="268" customWidth="1"/>
    <col min="1542" max="1542" width="11.28515625" style="268" customWidth="1"/>
    <col min="1543" max="1543" width="11" style="268" customWidth="1"/>
    <col min="1544" max="1544" width="12.42578125" style="268" customWidth="1"/>
    <col min="1545" max="1545" width="13.140625" style="268" customWidth="1"/>
    <col min="1546" max="1546" width="10.7109375" style="268" customWidth="1"/>
    <col min="1547" max="1792" width="9.140625" style="268"/>
    <col min="1793" max="1793" width="89" style="268" customWidth="1"/>
    <col min="1794" max="1794" width="11.42578125" style="268" customWidth="1"/>
    <col min="1795" max="1795" width="12.140625" style="268" customWidth="1"/>
    <col min="1796" max="1796" width="11" style="268" customWidth="1"/>
    <col min="1797" max="1797" width="11.5703125" style="268" customWidth="1"/>
    <col min="1798" max="1798" width="11.28515625" style="268" customWidth="1"/>
    <col min="1799" max="1799" width="11" style="268" customWidth="1"/>
    <col min="1800" max="1800" width="12.42578125" style="268" customWidth="1"/>
    <col min="1801" max="1801" width="13.140625" style="268" customWidth="1"/>
    <col min="1802" max="1802" width="10.7109375" style="268" customWidth="1"/>
    <col min="1803" max="2048" width="9.140625" style="268"/>
    <col min="2049" max="2049" width="89" style="268" customWidth="1"/>
    <col min="2050" max="2050" width="11.42578125" style="268" customWidth="1"/>
    <col min="2051" max="2051" width="12.140625" style="268" customWidth="1"/>
    <col min="2052" max="2052" width="11" style="268" customWidth="1"/>
    <col min="2053" max="2053" width="11.5703125" style="268" customWidth="1"/>
    <col min="2054" max="2054" width="11.28515625" style="268" customWidth="1"/>
    <col min="2055" max="2055" width="11" style="268" customWidth="1"/>
    <col min="2056" max="2056" width="12.42578125" style="268" customWidth="1"/>
    <col min="2057" max="2057" width="13.140625" style="268" customWidth="1"/>
    <col min="2058" max="2058" width="10.7109375" style="268" customWidth="1"/>
    <col min="2059" max="2304" width="9.140625" style="268"/>
    <col min="2305" max="2305" width="89" style="268" customWidth="1"/>
    <col min="2306" max="2306" width="11.42578125" style="268" customWidth="1"/>
    <col min="2307" max="2307" width="12.140625" style="268" customWidth="1"/>
    <col min="2308" max="2308" width="11" style="268" customWidth="1"/>
    <col min="2309" max="2309" width="11.5703125" style="268" customWidth="1"/>
    <col min="2310" max="2310" width="11.28515625" style="268" customWidth="1"/>
    <col min="2311" max="2311" width="11" style="268" customWidth="1"/>
    <col min="2312" max="2312" width="12.42578125" style="268" customWidth="1"/>
    <col min="2313" max="2313" width="13.140625" style="268" customWidth="1"/>
    <col min="2314" max="2314" width="10.7109375" style="268" customWidth="1"/>
    <col min="2315" max="2560" width="9.140625" style="268"/>
    <col min="2561" max="2561" width="89" style="268" customWidth="1"/>
    <col min="2562" max="2562" width="11.42578125" style="268" customWidth="1"/>
    <col min="2563" max="2563" width="12.140625" style="268" customWidth="1"/>
    <col min="2564" max="2564" width="11" style="268" customWidth="1"/>
    <col min="2565" max="2565" width="11.5703125" style="268" customWidth="1"/>
    <col min="2566" max="2566" width="11.28515625" style="268" customWidth="1"/>
    <col min="2567" max="2567" width="11" style="268" customWidth="1"/>
    <col min="2568" max="2568" width="12.42578125" style="268" customWidth="1"/>
    <col min="2569" max="2569" width="13.140625" style="268" customWidth="1"/>
    <col min="2570" max="2570" width="10.7109375" style="268" customWidth="1"/>
    <col min="2571" max="2816" width="9.140625" style="268"/>
    <col min="2817" max="2817" width="89" style="268" customWidth="1"/>
    <col min="2818" max="2818" width="11.42578125" style="268" customWidth="1"/>
    <col min="2819" max="2819" width="12.140625" style="268" customWidth="1"/>
    <col min="2820" max="2820" width="11" style="268" customWidth="1"/>
    <col min="2821" max="2821" width="11.5703125" style="268" customWidth="1"/>
    <col min="2822" max="2822" width="11.28515625" style="268" customWidth="1"/>
    <col min="2823" max="2823" width="11" style="268" customWidth="1"/>
    <col min="2824" max="2824" width="12.42578125" style="268" customWidth="1"/>
    <col min="2825" max="2825" width="13.140625" style="268" customWidth="1"/>
    <col min="2826" max="2826" width="10.7109375" style="268" customWidth="1"/>
    <col min="2827" max="3072" width="9.140625" style="268"/>
    <col min="3073" max="3073" width="89" style="268" customWidth="1"/>
    <col min="3074" max="3074" width="11.42578125" style="268" customWidth="1"/>
    <col min="3075" max="3075" width="12.140625" style="268" customWidth="1"/>
    <col min="3076" max="3076" width="11" style="268" customWidth="1"/>
    <col min="3077" max="3077" width="11.5703125" style="268" customWidth="1"/>
    <col min="3078" max="3078" width="11.28515625" style="268" customWidth="1"/>
    <col min="3079" max="3079" width="11" style="268" customWidth="1"/>
    <col min="3080" max="3080" width="12.42578125" style="268" customWidth="1"/>
    <col min="3081" max="3081" width="13.140625" style="268" customWidth="1"/>
    <col min="3082" max="3082" width="10.7109375" style="268" customWidth="1"/>
    <col min="3083" max="3328" width="9.140625" style="268"/>
    <col min="3329" max="3329" width="89" style="268" customWidth="1"/>
    <col min="3330" max="3330" width="11.42578125" style="268" customWidth="1"/>
    <col min="3331" max="3331" width="12.140625" style="268" customWidth="1"/>
    <col min="3332" max="3332" width="11" style="268" customWidth="1"/>
    <col min="3333" max="3333" width="11.5703125" style="268" customWidth="1"/>
    <col min="3334" max="3334" width="11.28515625" style="268" customWidth="1"/>
    <col min="3335" max="3335" width="11" style="268" customWidth="1"/>
    <col min="3336" max="3336" width="12.42578125" style="268" customWidth="1"/>
    <col min="3337" max="3337" width="13.140625" style="268" customWidth="1"/>
    <col min="3338" max="3338" width="10.7109375" style="268" customWidth="1"/>
    <col min="3339" max="3584" width="9.140625" style="268"/>
    <col min="3585" max="3585" width="89" style="268" customWidth="1"/>
    <col min="3586" max="3586" width="11.42578125" style="268" customWidth="1"/>
    <col min="3587" max="3587" width="12.140625" style="268" customWidth="1"/>
    <col min="3588" max="3588" width="11" style="268" customWidth="1"/>
    <col min="3589" max="3589" width="11.5703125" style="268" customWidth="1"/>
    <col min="3590" max="3590" width="11.28515625" style="268" customWidth="1"/>
    <col min="3591" max="3591" width="11" style="268" customWidth="1"/>
    <col min="3592" max="3592" width="12.42578125" style="268" customWidth="1"/>
    <col min="3593" max="3593" width="13.140625" style="268" customWidth="1"/>
    <col min="3594" max="3594" width="10.7109375" style="268" customWidth="1"/>
    <col min="3595" max="3840" width="9.140625" style="268"/>
    <col min="3841" max="3841" width="89" style="268" customWidth="1"/>
    <col min="3842" max="3842" width="11.42578125" style="268" customWidth="1"/>
    <col min="3843" max="3843" width="12.140625" style="268" customWidth="1"/>
    <col min="3844" max="3844" width="11" style="268" customWidth="1"/>
    <col min="3845" max="3845" width="11.5703125" style="268" customWidth="1"/>
    <col min="3846" max="3846" width="11.28515625" style="268" customWidth="1"/>
    <col min="3847" max="3847" width="11" style="268" customWidth="1"/>
    <col min="3848" max="3848" width="12.42578125" style="268" customWidth="1"/>
    <col min="3849" max="3849" width="13.140625" style="268" customWidth="1"/>
    <col min="3850" max="3850" width="10.7109375" style="268" customWidth="1"/>
    <col min="3851" max="4096" width="9.140625" style="268"/>
    <col min="4097" max="4097" width="89" style="268" customWidth="1"/>
    <col min="4098" max="4098" width="11.42578125" style="268" customWidth="1"/>
    <col min="4099" max="4099" width="12.140625" style="268" customWidth="1"/>
    <col min="4100" max="4100" width="11" style="268" customWidth="1"/>
    <col min="4101" max="4101" width="11.5703125" style="268" customWidth="1"/>
    <col min="4102" max="4102" width="11.28515625" style="268" customWidth="1"/>
    <col min="4103" max="4103" width="11" style="268" customWidth="1"/>
    <col min="4104" max="4104" width="12.42578125" style="268" customWidth="1"/>
    <col min="4105" max="4105" width="13.140625" style="268" customWidth="1"/>
    <col min="4106" max="4106" width="10.7109375" style="268" customWidth="1"/>
    <col min="4107" max="4352" width="9.140625" style="268"/>
    <col min="4353" max="4353" width="89" style="268" customWidth="1"/>
    <col min="4354" max="4354" width="11.42578125" style="268" customWidth="1"/>
    <col min="4355" max="4355" width="12.140625" style="268" customWidth="1"/>
    <col min="4356" max="4356" width="11" style="268" customWidth="1"/>
    <col min="4357" max="4357" width="11.5703125" style="268" customWidth="1"/>
    <col min="4358" max="4358" width="11.28515625" style="268" customWidth="1"/>
    <col min="4359" max="4359" width="11" style="268" customWidth="1"/>
    <col min="4360" max="4360" width="12.42578125" style="268" customWidth="1"/>
    <col min="4361" max="4361" width="13.140625" style="268" customWidth="1"/>
    <col min="4362" max="4362" width="10.7109375" style="268" customWidth="1"/>
    <col min="4363" max="4608" width="9.140625" style="268"/>
    <col min="4609" max="4609" width="89" style="268" customWidth="1"/>
    <col min="4610" max="4610" width="11.42578125" style="268" customWidth="1"/>
    <col min="4611" max="4611" width="12.140625" style="268" customWidth="1"/>
    <col min="4612" max="4612" width="11" style="268" customWidth="1"/>
    <col min="4613" max="4613" width="11.5703125" style="268" customWidth="1"/>
    <col min="4614" max="4614" width="11.28515625" style="268" customWidth="1"/>
    <col min="4615" max="4615" width="11" style="268" customWidth="1"/>
    <col min="4616" max="4616" width="12.42578125" style="268" customWidth="1"/>
    <col min="4617" max="4617" width="13.140625" style="268" customWidth="1"/>
    <col min="4618" max="4618" width="10.7109375" style="268" customWidth="1"/>
    <col min="4619" max="4864" width="9.140625" style="268"/>
    <col min="4865" max="4865" width="89" style="268" customWidth="1"/>
    <col min="4866" max="4866" width="11.42578125" style="268" customWidth="1"/>
    <col min="4867" max="4867" width="12.140625" style="268" customWidth="1"/>
    <col min="4868" max="4868" width="11" style="268" customWidth="1"/>
    <col min="4869" max="4869" width="11.5703125" style="268" customWidth="1"/>
    <col min="4870" max="4870" width="11.28515625" style="268" customWidth="1"/>
    <col min="4871" max="4871" width="11" style="268" customWidth="1"/>
    <col min="4872" max="4872" width="12.42578125" style="268" customWidth="1"/>
    <col min="4873" max="4873" width="13.140625" style="268" customWidth="1"/>
    <col min="4874" max="4874" width="10.7109375" style="268" customWidth="1"/>
    <col min="4875" max="5120" width="9.140625" style="268"/>
    <col min="5121" max="5121" width="89" style="268" customWidth="1"/>
    <col min="5122" max="5122" width="11.42578125" style="268" customWidth="1"/>
    <col min="5123" max="5123" width="12.140625" style="268" customWidth="1"/>
    <col min="5124" max="5124" width="11" style="268" customWidth="1"/>
    <col min="5125" max="5125" width="11.5703125" style="268" customWidth="1"/>
    <col min="5126" max="5126" width="11.28515625" style="268" customWidth="1"/>
    <col min="5127" max="5127" width="11" style="268" customWidth="1"/>
    <col min="5128" max="5128" width="12.42578125" style="268" customWidth="1"/>
    <col min="5129" max="5129" width="13.140625" style="268" customWidth="1"/>
    <col min="5130" max="5130" width="10.7109375" style="268" customWidth="1"/>
    <col min="5131" max="5376" width="9.140625" style="268"/>
    <col min="5377" max="5377" width="89" style="268" customWidth="1"/>
    <col min="5378" max="5378" width="11.42578125" style="268" customWidth="1"/>
    <col min="5379" max="5379" width="12.140625" style="268" customWidth="1"/>
    <col min="5380" max="5380" width="11" style="268" customWidth="1"/>
    <col min="5381" max="5381" width="11.5703125" style="268" customWidth="1"/>
    <col min="5382" max="5382" width="11.28515625" style="268" customWidth="1"/>
    <col min="5383" max="5383" width="11" style="268" customWidth="1"/>
    <col min="5384" max="5384" width="12.42578125" style="268" customWidth="1"/>
    <col min="5385" max="5385" width="13.140625" style="268" customWidth="1"/>
    <col min="5386" max="5386" width="10.7109375" style="268" customWidth="1"/>
    <col min="5387" max="5632" width="9.140625" style="268"/>
    <col min="5633" max="5633" width="89" style="268" customWidth="1"/>
    <col min="5634" max="5634" width="11.42578125" style="268" customWidth="1"/>
    <col min="5635" max="5635" width="12.140625" style="268" customWidth="1"/>
    <col min="5636" max="5636" width="11" style="268" customWidth="1"/>
    <col min="5637" max="5637" width="11.5703125" style="268" customWidth="1"/>
    <col min="5638" max="5638" width="11.28515625" style="268" customWidth="1"/>
    <col min="5639" max="5639" width="11" style="268" customWidth="1"/>
    <col min="5640" max="5640" width="12.42578125" style="268" customWidth="1"/>
    <col min="5641" max="5641" width="13.140625" style="268" customWidth="1"/>
    <col min="5642" max="5642" width="10.7109375" style="268" customWidth="1"/>
    <col min="5643" max="5888" width="9.140625" style="268"/>
    <col min="5889" max="5889" width="89" style="268" customWidth="1"/>
    <col min="5890" max="5890" width="11.42578125" style="268" customWidth="1"/>
    <col min="5891" max="5891" width="12.140625" style="268" customWidth="1"/>
    <col min="5892" max="5892" width="11" style="268" customWidth="1"/>
    <col min="5893" max="5893" width="11.5703125" style="268" customWidth="1"/>
    <col min="5894" max="5894" width="11.28515625" style="268" customWidth="1"/>
    <col min="5895" max="5895" width="11" style="268" customWidth="1"/>
    <col min="5896" max="5896" width="12.42578125" style="268" customWidth="1"/>
    <col min="5897" max="5897" width="13.140625" style="268" customWidth="1"/>
    <col min="5898" max="5898" width="10.7109375" style="268" customWidth="1"/>
    <col min="5899" max="6144" width="9.140625" style="268"/>
    <col min="6145" max="6145" width="89" style="268" customWidth="1"/>
    <col min="6146" max="6146" width="11.42578125" style="268" customWidth="1"/>
    <col min="6147" max="6147" width="12.140625" style="268" customWidth="1"/>
    <col min="6148" max="6148" width="11" style="268" customWidth="1"/>
    <col min="6149" max="6149" width="11.5703125" style="268" customWidth="1"/>
    <col min="6150" max="6150" width="11.28515625" style="268" customWidth="1"/>
    <col min="6151" max="6151" width="11" style="268" customWidth="1"/>
    <col min="6152" max="6152" width="12.42578125" style="268" customWidth="1"/>
    <col min="6153" max="6153" width="13.140625" style="268" customWidth="1"/>
    <col min="6154" max="6154" width="10.7109375" style="268" customWidth="1"/>
    <col min="6155" max="6400" width="9.140625" style="268"/>
    <col min="6401" max="6401" width="89" style="268" customWidth="1"/>
    <col min="6402" max="6402" width="11.42578125" style="268" customWidth="1"/>
    <col min="6403" max="6403" width="12.140625" style="268" customWidth="1"/>
    <col min="6404" max="6404" width="11" style="268" customWidth="1"/>
    <col min="6405" max="6405" width="11.5703125" style="268" customWidth="1"/>
    <col min="6406" max="6406" width="11.28515625" style="268" customWidth="1"/>
    <col min="6407" max="6407" width="11" style="268" customWidth="1"/>
    <col min="6408" max="6408" width="12.42578125" style="268" customWidth="1"/>
    <col min="6409" max="6409" width="13.140625" style="268" customWidth="1"/>
    <col min="6410" max="6410" width="10.7109375" style="268" customWidth="1"/>
    <col min="6411" max="6656" width="9.140625" style="268"/>
    <col min="6657" max="6657" width="89" style="268" customWidth="1"/>
    <col min="6658" max="6658" width="11.42578125" style="268" customWidth="1"/>
    <col min="6659" max="6659" width="12.140625" style="268" customWidth="1"/>
    <col min="6660" max="6660" width="11" style="268" customWidth="1"/>
    <col min="6661" max="6661" width="11.5703125" style="268" customWidth="1"/>
    <col min="6662" max="6662" width="11.28515625" style="268" customWidth="1"/>
    <col min="6663" max="6663" width="11" style="268" customWidth="1"/>
    <col min="6664" max="6664" width="12.42578125" style="268" customWidth="1"/>
    <col min="6665" max="6665" width="13.140625" style="268" customWidth="1"/>
    <col min="6666" max="6666" width="10.7109375" style="268" customWidth="1"/>
    <col min="6667" max="6912" width="9.140625" style="268"/>
    <col min="6913" max="6913" width="89" style="268" customWidth="1"/>
    <col min="6914" max="6914" width="11.42578125" style="268" customWidth="1"/>
    <col min="6915" max="6915" width="12.140625" style="268" customWidth="1"/>
    <col min="6916" max="6916" width="11" style="268" customWidth="1"/>
    <col min="6917" max="6917" width="11.5703125" style="268" customWidth="1"/>
    <col min="6918" max="6918" width="11.28515625" style="268" customWidth="1"/>
    <col min="6919" max="6919" width="11" style="268" customWidth="1"/>
    <col min="6920" max="6920" width="12.42578125" style="268" customWidth="1"/>
    <col min="6921" max="6921" width="13.140625" style="268" customWidth="1"/>
    <col min="6922" max="6922" width="10.7109375" style="268" customWidth="1"/>
    <col min="6923" max="7168" width="9.140625" style="268"/>
    <col min="7169" max="7169" width="89" style="268" customWidth="1"/>
    <col min="7170" max="7170" width="11.42578125" style="268" customWidth="1"/>
    <col min="7171" max="7171" width="12.140625" style="268" customWidth="1"/>
    <col min="7172" max="7172" width="11" style="268" customWidth="1"/>
    <col min="7173" max="7173" width="11.5703125" style="268" customWidth="1"/>
    <col min="7174" max="7174" width="11.28515625" style="268" customWidth="1"/>
    <col min="7175" max="7175" width="11" style="268" customWidth="1"/>
    <col min="7176" max="7176" width="12.42578125" style="268" customWidth="1"/>
    <col min="7177" max="7177" width="13.140625" style="268" customWidth="1"/>
    <col min="7178" max="7178" width="10.7109375" style="268" customWidth="1"/>
    <col min="7179" max="7424" width="9.140625" style="268"/>
    <col min="7425" max="7425" width="89" style="268" customWidth="1"/>
    <col min="7426" max="7426" width="11.42578125" style="268" customWidth="1"/>
    <col min="7427" max="7427" width="12.140625" style="268" customWidth="1"/>
    <col min="7428" max="7428" width="11" style="268" customWidth="1"/>
    <col min="7429" max="7429" width="11.5703125" style="268" customWidth="1"/>
    <col min="7430" max="7430" width="11.28515625" style="268" customWidth="1"/>
    <col min="7431" max="7431" width="11" style="268" customWidth="1"/>
    <col min="7432" max="7432" width="12.42578125" style="268" customWidth="1"/>
    <col min="7433" max="7433" width="13.140625" style="268" customWidth="1"/>
    <col min="7434" max="7434" width="10.7109375" style="268" customWidth="1"/>
    <col min="7435" max="7680" width="9.140625" style="268"/>
    <col min="7681" max="7681" width="89" style="268" customWidth="1"/>
    <col min="7682" max="7682" width="11.42578125" style="268" customWidth="1"/>
    <col min="7683" max="7683" width="12.140625" style="268" customWidth="1"/>
    <col min="7684" max="7684" width="11" style="268" customWidth="1"/>
    <col min="7685" max="7685" width="11.5703125" style="268" customWidth="1"/>
    <col min="7686" max="7686" width="11.28515625" style="268" customWidth="1"/>
    <col min="7687" max="7687" width="11" style="268" customWidth="1"/>
    <col min="7688" max="7688" width="12.42578125" style="268" customWidth="1"/>
    <col min="7689" max="7689" width="13.140625" style="268" customWidth="1"/>
    <col min="7690" max="7690" width="10.7109375" style="268" customWidth="1"/>
    <col min="7691" max="7936" width="9.140625" style="268"/>
    <col min="7937" max="7937" width="89" style="268" customWidth="1"/>
    <col min="7938" max="7938" width="11.42578125" style="268" customWidth="1"/>
    <col min="7939" max="7939" width="12.140625" style="268" customWidth="1"/>
    <col min="7940" max="7940" width="11" style="268" customWidth="1"/>
    <col min="7941" max="7941" width="11.5703125" style="268" customWidth="1"/>
    <col min="7942" max="7942" width="11.28515625" style="268" customWidth="1"/>
    <col min="7943" max="7943" width="11" style="268" customWidth="1"/>
    <col min="7944" max="7944" width="12.42578125" style="268" customWidth="1"/>
    <col min="7945" max="7945" width="13.140625" style="268" customWidth="1"/>
    <col min="7946" max="7946" width="10.7109375" style="268" customWidth="1"/>
    <col min="7947" max="8192" width="9.140625" style="268"/>
    <col min="8193" max="8193" width="89" style="268" customWidth="1"/>
    <col min="8194" max="8194" width="11.42578125" style="268" customWidth="1"/>
    <col min="8195" max="8195" width="12.140625" style="268" customWidth="1"/>
    <col min="8196" max="8196" width="11" style="268" customWidth="1"/>
    <col min="8197" max="8197" width="11.5703125" style="268" customWidth="1"/>
    <col min="8198" max="8198" width="11.28515625" style="268" customWidth="1"/>
    <col min="8199" max="8199" width="11" style="268" customWidth="1"/>
    <col min="8200" max="8200" width="12.42578125" style="268" customWidth="1"/>
    <col min="8201" max="8201" width="13.140625" style="268" customWidth="1"/>
    <col min="8202" max="8202" width="10.7109375" style="268" customWidth="1"/>
    <col min="8203" max="8448" width="9.140625" style="268"/>
    <col min="8449" max="8449" width="89" style="268" customWidth="1"/>
    <col min="8450" max="8450" width="11.42578125" style="268" customWidth="1"/>
    <col min="8451" max="8451" width="12.140625" style="268" customWidth="1"/>
    <col min="8452" max="8452" width="11" style="268" customWidth="1"/>
    <col min="8453" max="8453" width="11.5703125" style="268" customWidth="1"/>
    <col min="8454" max="8454" width="11.28515625" style="268" customWidth="1"/>
    <col min="8455" max="8455" width="11" style="268" customWidth="1"/>
    <col min="8456" max="8456" width="12.42578125" style="268" customWidth="1"/>
    <col min="8457" max="8457" width="13.140625" style="268" customWidth="1"/>
    <col min="8458" max="8458" width="10.7109375" style="268" customWidth="1"/>
    <col min="8459" max="8704" width="9.140625" style="268"/>
    <col min="8705" max="8705" width="89" style="268" customWidth="1"/>
    <col min="8706" max="8706" width="11.42578125" style="268" customWidth="1"/>
    <col min="8707" max="8707" width="12.140625" style="268" customWidth="1"/>
    <col min="8708" max="8708" width="11" style="268" customWidth="1"/>
    <col min="8709" max="8709" width="11.5703125" style="268" customWidth="1"/>
    <col min="8710" max="8710" width="11.28515625" style="268" customWidth="1"/>
    <col min="8711" max="8711" width="11" style="268" customWidth="1"/>
    <col min="8712" max="8712" width="12.42578125" style="268" customWidth="1"/>
    <col min="8713" max="8713" width="13.140625" style="268" customWidth="1"/>
    <col min="8714" max="8714" width="10.7109375" style="268" customWidth="1"/>
    <col min="8715" max="8960" width="9.140625" style="268"/>
    <col min="8961" max="8961" width="89" style="268" customWidth="1"/>
    <col min="8962" max="8962" width="11.42578125" style="268" customWidth="1"/>
    <col min="8963" max="8963" width="12.140625" style="268" customWidth="1"/>
    <col min="8964" max="8964" width="11" style="268" customWidth="1"/>
    <col min="8965" max="8965" width="11.5703125" style="268" customWidth="1"/>
    <col min="8966" max="8966" width="11.28515625" style="268" customWidth="1"/>
    <col min="8967" max="8967" width="11" style="268" customWidth="1"/>
    <col min="8968" max="8968" width="12.42578125" style="268" customWidth="1"/>
    <col min="8969" max="8969" width="13.140625" style="268" customWidth="1"/>
    <col min="8970" max="8970" width="10.7109375" style="268" customWidth="1"/>
    <col min="8971" max="9216" width="9.140625" style="268"/>
    <col min="9217" max="9217" width="89" style="268" customWidth="1"/>
    <col min="9218" max="9218" width="11.42578125" style="268" customWidth="1"/>
    <col min="9219" max="9219" width="12.140625" style="268" customWidth="1"/>
    <col min="9220" max="9220" width="11" style="268" customWidth="1"/>
    <col min="9221" max="9221" width="11.5703125" style="268" customWidth="1"/>
    <col min="9222" max="9222" width="11.28515625" style="268" customWidth="1"/>
    <col min="9223" max="9223" width="11" style="268" customWidth="1"/>
    <col min="9224" max="9224" width="12.42578125" style="268" customWidth="1"/>
    <col min="9225" max="9225" width="13.140625" style="268" customWidth="1"/>
    <col min="9226" max="9226" width="10.7109375" style="268" customWidth="1"/>
    <col min="9227" max="9472" width="9.140625" style="268"/>
    <col min="9473" max="9473" width="89" style="268" customWidth="1"/>
    <col min="9474" max="9474" width="11.42578125" style="268" customWidth="1"/>
    <col min="9475" max="9475" width="12.140625" style="268" customWidth="1"/>
    <col min="9476" max="9476" width="11" style="268" customWidth="1"/>
    <col min="9477" max="9477" width="11.5703125" style="268" customWidth="1"/>
    <col min="9478" max="9478" width="11.28515625" style="268" customWidth="1"/>
    <col min="9479" max="9479" width="11" style="268" customWidth="1"/>
    <col min="9480" max="9480" width="12.42578125" style="268" customWidth="1"/>
    <col min="9481" max="9481" width="13.140625" style="268" customWidth="1"/>
    <col min="9482" max="9482" width="10.7109375" style="268" customWidth="1"/>
    <col min="9483" max="9728" width="9.140625" style="268"/>
    <col min="9729" max="9729" width="89" style="268" customWidth="1"/>
    <col min="9730" max="9730" width="11.42578125" style="268" customWidth="1"/>
    <col min="9731" max="9731" width="12.140625" style="268" customWidth="1"/>
    <col min="9732" max="9732" width="11" style="268" customWidth="1"/>
    <col min="9733" max="9733" width="11.5703125" style="268" customWidth="1"/>
    <col min="9734" max="9734" width="11.28515625" style="268" customWidth="1"/>
    <col min="9735" max="9735" width="11" style="268" customWidth="1"/>
    <col min="9736" max="9736" width="12.42578125" style="268" customWidth="1"/>
    <col min="9737" max="9737" width="13.140625" style="268" customWidth="1"/>
    <col min="9738" max="9738" width="10.7109375" style="268" customWidth="1"/>
    <col min="9739" max="9984" width="9.140625" style="268"/>
    <col min="9985" max="9985" width="89" style="268" customWidth="1"/>
    <col min="9986" max="9986" width="11.42578125" style="268" customWidth="1"/>
    <col min="9987" max="9987" width="12.140625" style="268" customWidth="1"/>
    <col min="9988" max="9988" width="11" style="268" customWidth="1"/>
    <col min="9989" max="9989" width="11.5703125" style="268" customWidth="1"/>
    <col min="9990" max="9990" width="11.28515625" style="268" customWidth="1"/>
    <col min="9991" max="9991" width="11" style="268" customWidth="1"/>
    <col min="9992" max="9992" width="12.42578125" style="268" customWidth="1"/>
    <col min="9993" max="9993" width="13.140625" style="268" customWidth="1"/>
    <col min="9994" max="9994" width="10.7109375" style="268" customWidth="1"/>
    <col min="9995" max="10240" width="9.140625" style="268"/>
    <col min="10241" max="10241" width="89" style="268" customWidth="1"/>
    <col min="10242" max="10242" width="11.42578125" style="268" customWidth="1"/>
    <col min="10243" max="10243" width="12.140625" style="268" customWidth="1"/>
    <col min="10244" max="10244" width="11" style="268" customWidth="1"/>
    <col min="10245" max="10245" width="11.5703125" style="268" customWidth="1"/>
    <col min="10246" max="10246" width="11.28515625" style="268" customWidth="1"/>
    <col min="10247" max="10247" width="11" style="268" customWidth="1"/>
    <col min="10248" max="10248" width="12.42578125" style="268" customWidth="1"/>
    <col min="10249" max="10249" width="13.140625" style="268" customWidth="1"/>
    <col min="10250" max="10250" width="10.7109375" style="268" customWidth="1"/>
    <col min="10251" max="10496" width="9.140625" style="268"/>
    <col min="10497" max="10497" width="89" style="268" customWidth="1"/>
    <col min="10498" max="10498" width="11.42578125" style="268" customWidth="1"/>
    <col min="10499" max="10499" width="12.140625" style="268" customWidth="1"/>
    <col min="10500" max="10500" width="11" style="268" customWidth="1"/>
    <col min="10501" max="10501" width="11.5703125" style="268" customWidth="1"/>
    <col min="10502" max="10502" width="11.28515625" style="268" customWidth="1"/>
    <col min="10503" max="10503" width="11" style="268" customWidth="1"/>
    <col min="10504" max="10504" width="12.42578125" style="268" customWidth="1"/>
    <col min="10505" max="10505" width="13.140625" style="268" customWidth="1"/>
    <col min="10506" max="10506" width="10.7109375" style="268" customWidth="1"/>
    <col min="10507" max="10752" width="9.140625" style="268"/>
    <col min="10753" max="10753" width="89" style="268" customWidth="1"/>
    <col min="10754" max="10754" width="11.42578125" style="268" customWidth="1"/>
    <col min="10755" max="10755" width="12.140625" style="268" customWidth="1"/>
    <col min="10756" max="10756" width="11" style="268" customWidth="1"/>
    <col min="10757" max="10757" width="11.5703125" style="268" customWidth="1"/>
    <col min="10758" max="10758" width="11.28515625" style="268" customWidth="1"/>
    <col min="10759" max="10759" width="11" style="268" customWidth="1"/>
    <col min="10760" max="10760" width="12.42578125" style="268" customWidth="1"/>
    <col min="10761" max="10761" width="13.140625" style="268" customWidth="1"/>
    <col min="10762" max="10762" width="10.7109375" style="268" customWidth="1"/>
    <col min="10763" max="11008" width="9.140625" style="268"/>
    <col min="11009" max="11009" width="89" style="268" customWidth="1"/>
    <col min="11010" max="11010" width="11.42578125" style="268" customWidth="1"/>
    <col min="11011" max="11011" width="12.140625" style="268" customWidth="1"/>
    <col min="11012" max="11012" width="11" style="268" customWidth="1"/>
    <col min="11013" max="11013" width="11.5703125" style="268" customWidth="1"/>
    <col min="11014" max="11014" width="11.28515625" style="268" customWidth="1"/>
    <col min="11015" max="11015" width="11" style="268" customWidth="1"/>
    <col min="11016" max="11016" width="12.42578125" style="268" customWidth="1"/>
    <col min="11017" max="11017" width="13.140625" style="268" customWidth="1"/>
    <col min="11018" max="11018" width="10.7109375" style="268" customWidth="1"/>
    <col min="11019" max="11264" width="9.140625" style="268"/>
    <col min="11265" max="11265" width="89" style="268" customWidth="1"/>
    <col min="11266" max="11266" width="11.42578125" style="268" customWidth="1"/>
    <col min="11267" max="11267" width="12.140625" style="268" customWidth="1"/>
    <col min="11268" max="11268" width="11" style="268" customWidth="1"/>
    <col min="11269" max="11269" width="11.5703125" style="268" customWidth="1"/>
    <col min="11270" max="11270" width="11.28515625" style="268" customWidth="1"/>
    <col min="11271" max="11271" width="11" style="268" customWidth="1"/>
    <col min="11272" max="11272" width="12.42578125" style="268" customWidth="1"/>
    <col min="11273" max="11273" width="13.140625" style="268" customWidth="1"/>
    <col min="11274" max="11274" width="10.7109375" style="268" customWidth="1"/>
    <col min="11275" max="11520" width="9.140625" style="268"/>
    <col min="11521" max="11521" width="89" style="268" customWidth="1"/>
    <col min="11522" max="11522" width="11.42578125" style="268" customWidth="1"/>
    <col min="11523" max="11523" width="12.140625" style="268" customWidth="1"/>
    <col min="11524" max="11524" width="11" style="268" customWidth="1"/>
    <col min="11525" max="11525" width="11.5703125" style="268" customWidth="1"/>
    <col min="11526" max="11526" width="11.28515625" style="268" customWidth="1"/>
    <col min="11527" max="11527" width="11" style="268" customWidth="1"/>
    <col min="11528" max="11528" width="12.42578125" style="268" customWidth="1"/>
    <col min="11529" max="11529" width="13.140625" style="268" customWidth="1"/>
    <col min="11530" max="11530" width="10.7109375" style="268" customWidth="1"/>
    <col min="11531" max="11776" width="9.140625" style="268"/>
    <col min="11777" max="11777" width="89" style="268" customWidth="1"/>
    <col min="11778" max="11778" width="11.42578125" style="268" customWidth="1"/>
    <col min="11779" max="11779" width="12.140625" style="268" customWidth="1"/>
    <col min="11780" max="11780" width="11" style="268" customWidth="1"/>
    <col min="11781" max="11781" width="11.5703125" style="268" customWidth="1"/>
    <col min="11782" max="11782" width="11.28515625" style="268" customWidth="1"/>
    <col min="11783" max="11783" width="11" style="268" customWidth="1"/>
    <col min="11784" max="11784" width="12.42578125" style="268" customWidth="1"/>
    <col min="11785" max="11785" width="13.140625" style="268" customWidth="1"/>
    <col min="11786" max="11786" width="10.7109375" style="268" customWidth="1"/>
    <col min="11787" max="12032" width="9.140625" style="268"/>
    <col min="12033" max="12033" width="89" style="268" customWidth="1"/>
    <col min="12034" max="12034" width="11.42578125" style="268" customWidth="1"/>
    <col min="12035" max="12035" width="12.140625" style="268" customWidth="1"/>
    <col min="12036" max="12036" width="11" style="268" customWidth="1"/>
    <col min="12037" max="12037" width="11.5703125" style="268" customWidth="1"/>
    <col min="12038" max="12038" width="11.28515625" style="268" customWidth="1"/>
    <col min="12039" max="12039" width="11" style="268" customWidth="1"/>
    <col min="12040" max="12040" width="12.42578125" style="268" customWidth="1"/>
    <col min="12041" max="12041" width="13.140625" style="268" customWidth="1"/>
    <col min="12042" max="12042" width="10.7109375" style="268" customWidth="1"/>
    <col min="12043" max="12288" width="9.140625" style="268"/>
    <col min="12289" max="12289" width="89" style="268" customWidth="1"/>
    <col min="12290" max="12290" width="11.42578125" style="268" customWidth="1"/>
    <col min="12291" max="12291" width="12.140625" style="268" customWidth="1"/>
    <col min="12292" max="12292" width="11" style="268" customWidth="1"/>
    <col min="12293" max="12293" width="11.5703125" style="268" customWidth="1"/>
    <col min="12294" max="12294" width="11.28515625" style="268" customWidth="1"/>
    <col min="12295" max="12295" width="11" style="268" customWidth="1"/>
    <col min="12296" max="12296" width="12.42578125" style="268" customWidth="1"/>
    <col min="12297" max="12297" width="13.140625" style="268" customWidth="1"/>
    <col min="12298" max="12298" width="10.7109375" style="268" customWidth="1"/>
    <col min="12299" max="12544" width="9.140625" style="268"/>
    <col min="12545" max="12545" width="89" style="268" customWidth="1"/>
    <col min="12546" max="12546" width="11.42578125" style="268" customWidth="1"/>
    <col min="12547" max="12547" width="12.140625" style="268" customWidth="1"/>
    <col min="12548" max="12548" width="11" style="268" customWidth="1"/>
    <col min="12549" max="12549" width="11.5703125" style="268" customWidth="1"/>
    <col min="12550" max="12550" width="11.28515625" style="268" customWidth="1"/>
    <col min="12551" max="12551" width="11" style="268" customWidth="1"/>
    <col min="12552" max="12552" width="12.42578125" style="268" customWidth="1"/>
    <col min="12553" max="12553" width="13.140625" style="268" customWidth="1"/>
    <col min="12554" max="12554" width="10.7109375" style="268" customWidth="1"/>
    <col min="12555" max="12800" width="9.140625" style="268"/>
    <col min="12801" max="12801" width="89" style="268" customWidth="1"/>
    <col min="12802" max="12802" width="11.42578125" style="268" customWidth="1"/>
    <col min="12803" max="12803" width="12.140625" style="268" customWidth="1"/>
    <col min="12804" max="12804" width="11" style="268" customWidth="1"/>
    <col min="12805" max="12805" width="11.5703125" style="268" customWidth="1"/>
    <col min="12806" max="12806" width="11.28515625" style="268" customWidth="1"/>
    <col min="12807" max="12807" width="11" style="268" customWidth="1"/>
    <col min="12808" max="12808" width="12.42578125" style="268" customWidth="1"/>
    <col min="12809" max="12809" width="13.140625" style="268" customWidth="1"/>
    <col min="12810" max="12810" width="10.7109375" style="268" customWidth="1"/>
    <col min="12811" max="13056" width="9.140625" style="268"/>
    <col min="13057" max="13057" width="89" style="268" customWidth="1"/>
    <col min="13058" max="13058" width="11.42578125" style="268" customWidth="1"/>
    <col min="13059" max="13059" width="12.140625" style="268" customWidth="1"/>
    <col min="13060" max="13060" width="11" style="268" customWidth="1"/>
    <col min="13061" max="13061" width="11.5703125" style="268" customWidth="1"/>
    <col min="13062" max="13062" width="11.28515625" style="268" customWidth="1"/>
    <col min="13063" max="13063" width="11" style="268" customWidth="1"/>
    <col min="13064" max="13064" width="12.42578125" style="268" customWidth="1"/>
    <col min="13065" max="13065" width="13.140625" style="268" customWidth="1"/>
    <col min="13066" max="13066" width="10.7109375" style="268" customWidth="1"/>
    <col min="13067" max="13312" width="9.140625" style="268"/>
    <col min="13313" max="13313" width="89" style="268" customWidth="1"/>
    <col min="13314" max="13314" width="11.42578125" style="268" customWidth="1"/>
    <col min="13315" max="13315" width="12.140625" style="268" customWidth="1"/>
    <col min="13316" max="13316" width="11" style="268" customWidth="1"/>
    <col min="13317" max="13317" width="11.5703125" style="268" customWidth="1"/>
    <col min="13318" max="13318" width="11.28515625" style="268" customWidth="1"/>
    <col min="13319" max="13319" width="11" style="268" customWidth="1"/>
    <col min="13320" max="13320" width="12.42578125" style="268" customWidth="1"/>
    <col min="13321" max="13321" width="13.140625" style="268" customWidth="1"/>
    <col min="13322" max="13322" width="10.7109375" style="268" customWidth="1"/>
    <col min="13323" max="13568" width="9.140625" style="268"/>
    <col min="13569" max="13569" width="89" style="268" customWidth="1"/>
    <col min="13570" max="13570" width="11.42578125" style="268" customWidth="1"/>
    <col min="13571" max="13571" width="12.140625" style="268" customWidth="1"/>
    <col min="13572" max="13572" width="11" style="268" customWidth="1"/>
    <col min="13573" max="13573" width="11.5703125" style="268" customWidth="1"/>
    <col min="13574" max="13574" width="11.28515625" style="268" customWidth="1"/>
    <col min="13575" max="13575" width="11" style="268" customWidth="1"/>
    <col min="13576" max="13576" width="12.42578125" style="268" customWidth="1"/>
    <col min="13577" max="13577" width="13.140625" style="268" customWidth="1"/>
    <col min="13578" max="13578" width="10.7109375" style="268" customWidth="1"/>
    <col min="13579" max="13824" width="9.140625" style="268"/>
    <col min="13825" max="13825" width="89" style="268" customWidth="1"/>
    <col min="13826" max="13826" width="11.42578125" style="268" customWidth="1"/>
    <col min="13827" max="13827" width="12.140625" style="268" customWidth="1"/>
    <col min="13828" max="13828" width="11" style="268" customWidth="1"/>
    <col min="13829" max="13829" width="11.5703125" style="268" customWidth="1"/>
    <col min="13830" max="13830" width="11.28515625" style="268" customWidth="1"/>
    <col min="13831" max="13831" width="11" style="268" customWidth="1"/>
    <col min="13832" max="13832" width="12.42578125" style="268" customWidth="1"/>
    <col min="13833" max="13833" width="13.140625" style="268" customWidth="1"/>
    <col min="13834" max="13834" width="10.7109375" style="268" customWidth="1"/>
    <col min="13835" max="14080" width="9.140625" style="268"/>
    <col min="14081" max="14081" width="89" style="268" customWidth="1"/>
    <col min="14082" max="14082" width="11.42578125" style="268" customWidth="1"/>
    <col min="14083" max="14083" width="12.140625" style="268" customWidth="1"/>
    <col min="14084" max="14084" width="11" style="268" customWidth="1"/>
    <col min="14085" max="14085" width="11.5703125" style="268" customWidth="1"/>
    <col min="14086" max="14086" width="11.28515625" style="268" customWidth="1"/>
    <col min="14087" max="14087" width="11" style="268" customWidth="1"/>
    <col min="14088" max="14088" width="12.42578125" style="268" customWidth="1"/>
    <col min="14089" max="14089" width="13.140625" style="268" customWidth="1"/>
    <col min="14090" max="14090" width="10.7109375" style="268" customWidth="1"/>
    <col min="14091" max="14336" width="9.140625" style="268"/>
    <col min="14337" max="14337" width="89" style="268" customWidth="1"/>
    <col min="14338" max="14338" width="11.42578125" style="268" customWidth="1"/>
    <col min="14339" max="14339" width="12.140625" style="268" customWidth="1"/>
    <col min="14340" max="14340" width="11" style="268" customWidth="1"/>
    <col min="14341" max="14341" width="11.5703125" style="268" customWidth="1"/>
    <col min="14342" max="14342" width="11.28515625" style="268" customWidth="1"/>
    <col min="14343" max="14343" width="11" style="268" customWidth="1"/>
    <col min="14344" max="14344" width="12.42578125" style="268" customWidth="1"/>
    <col min="14345" max="14345" width="13.140625" style="268" customWidth="1"/>
    <col min="14346" max="14346" width="10.7109375" style="268" customWidth="1"/>
    <col min="14347" max="14592" width="9.140625" style="268"/>
    <col min="14593" max="14593" width="89" style="268" customWidth="1"/>
    <col min="14594" max="14594" width="11.42578125" style="268" customWidth="1"/>
    <col min="14595" max="14595" width="12.140625" style="268" customWidth="1"/>
    <col min="14596" max="14596" width="11" style="268" customWidth="1"/>
    <col min="14597" max="14597" width="11.5703125" style="268" customWidth="1"/>
    <col min="14598" max="14598" width="11.28515625" style="268" customWidth="1"/>
    <col min="14599" max="14599" width="11" style="268" customWidth="1"/>
    <col min="14600" max="14600" width="12.42578125" style="268" customWidth="1"/>
    <col min="14601" max="14601" width="13.140625" style="268" customWidth="1"/>
    <col min="14602" max="14602" width="10.7109375" style="268" customWidth="1"/>
    <col min="14603" max="14848" width="9.140625" style="268"/>
    <col min="14849" max="14849" width="89" style="268" customWidth="1"/>
    <col min="14850" max="14850" width="11.42578125" style="268" customWidth="1"/>
    <col min="14851" max="14851" width="12.140625" style="268" customWidth="1"/>
    <col min="14852" max="14852" width="11" style="268" customWidth="1"/>
    <col min="14853" max="14853" width="11.5703125" style="268" customWidth="1"/>
    <col min="14854" max="14854" width="11.28515625" style="268" customWidth="1"/>
    <col min="14855" max="14855" width="11" style="268" customWidth="1"/>
    <col min="14856" max="14856" width="12.42578125" style="268" customWidth="1"/>
    <col min="14857" max="14857" width="13.140625" style="268" customWidth="1"/>
    <col min="14858" max="14858" width="10.7109375" style="268" customWidth="1"/>
    <col min="14859" max="15104" width="9.140625" style="268"/>
    <col min="15105" max="15105" width="89" style="268" customWidth="1"/>
    <col min="15106" max="15106" width="11.42578125" style="268" customWidth="1"/>
    <col min="15107" max="15107" width="12.140625" style="268" customWidth="1"/>
    <col min="15108" max="15108" width="11" style="268" customWidth="1"/>
    <col min="15109" max="15109" width="11.5703125" style="268" customWidth="1"/>
    <col min="15110" max="15110" width="11.28515625" style="268" customWidth="1"/>
    <col min="15111" max="15111" width="11" style="268" customWidth="1"/>
    <col min="15112" max="15112" width="12.42578125" style="268" customWidth="1"/>
    <col min="15113" max="15113" width="13.140625" style="268" customWidth="1"/>
    <col min="15114" max="15114" width="10.7109375" style="268" customWidth="1"/>
    <col min="15115" max="15360" width="9.140625" style="268"/>
    <col min="15361" max="15361" width="89" style="268" customWidth="1"/>
    <col min="15362" max="15362" width="11.42578125" style="268" customWidth="1"/>
    <col min="15363" max="15363" width="12.140625" style="268" customWidth="1"/>
    <col min="15364" max="15364" width="11" style="268" customWidth="1"/>
    <col min="15365" max="15365" width="11.5703125" style="268" customWidth="1"/>
    <col min="15366" max="15366" width="11.28515625" style="268" customWidth="1"/>
    <col min="15367" max="15367" width="11" style="268" customWidth="1"/>
    <col min="15368" max="15368" width="12.42578125" style="268" customWidth="1"/>
    <col min="15369" max="15369" width="13.140625" style="268" customWidth="1"/>
    <col min="15370" max="15370" width="10.7109375" style="268" customWidth="1"/>
    <col min="15371" max="15616" width="9.140625" style="268"/>
    <col min="15617" max="15617" width="89" style="268" customWidth="1"/>
    <col min="15618" max="15618" width="11.42578125" style="268" customWidth="1"/>
    <col min="15619" max="15619" width="12.140625" style="268" customWidth="1"/>
    <col min="15620" max="15620" width="11" style="268" customWidth="1"/>
    <col min="15621" max="15621" width="11.5703125" style="268" customWidth="1"/>
    <col min="15622" max="15622" width="11.28515625" style="268" customWidth="1"/>
    <col min="15623" max="15623" width="11" style="268" customWidth="1"/>
    <col min="15624" max="15624" width="12.42578125" style="268" customWidth="1"/>
    <col min="15625" max="15625" width="13.140625" style="268" customWidth="1"/>
    <col min="15626" max="15626" width="10.7109375" style="268" customWidth="1"/>
    <col min="15627" max="15872" width="9.140625" style="268"/>
    <col min="15873" max="15873" width="89" style="268" customWidth="1"/>
    <col min="15874" max="15874" width="11.42578125" style="268" customWidth="1"/>
    <col min="15875" max="15875" width="12.140625" style="268" customWidth="1"/>
    <col min="15876" max="15876" width="11" style="268" customWidth="1"/>
    <col min="15877" max="15877" width="11.5703125" style="268" customWidth="1"/>
    <col min="15878" max="15878" width="11.28515625" style="268" customWidth="1"/>
    <col min="15879" max="15879" width="11" style="268" customWidth="1"/>
    <col min="15880" max="15880" width="12.42578125" style="268" customWidth="1"/>
    <col min="15881" max="15881" width="13.140625" style="268" customWidth="1"/>
    <col min="15882" max="15882" width="10.7109375" style="268" customWidth="1"/>
    <col min="15883" max="16128" width="9.140625" style="268"/>
    <col min="16129" max="16129" width="89" style="268" customWidth="1"/>
    <col min="16130" max="16130" width="11.42578125" style="268" customWidth="1"/>
    <col min="16131" max="16131" width="12.140625" style="268" customWidth="1"/>
    <col min="16132" max="16132" width="11" style="268" customWidth="1"/>
    <col min="16133" max="16133" width="11.5703125" style="268" customWidth="1"/>
    <col min="16134" max="16134" width="11.28515625" style="268" customWidth="1"/>
    <col min="16135" max="16135" width="11" style="268" customWidth="1"/>
    <col min="16136" max="16136" width="12.42578125" style="268" customWidth="1"/>
    <col min="16137" max="16137" width="13.140625" style="268" customWidth="1"/>
    <col min="16138" max="16138" width="10.7109375" style="268" customWidth="1"/>
    <col min="16139" max="16384" width="9.140625" style="268"/>
  </cols>
  <sheetData>
    <row r="1" spans="1:12" ht="68.25" customHeight="1" x14ac:dyDescent="0.3">
      <c r="A1" s="4251" t="s">
        <v>329</v>
      </c>
      <c r="B1" s="4251"/>
      <c r="C1" s="4251"/>
      <c r="D1" s="4251"/>
      <c r="E1" s="4251"/>
      <c r="F1" s="4251"/>
      <c r="G1" s="4251"/>
      <c r="H1" s="4251"/>
      <c r="I1" s="4251"/>
      <c r="J1" s="4251"/>
    </row>
    <row r="2" spans="1:12" ht="24.75" customHeight="1" x14ac:dyDescent="0.3">
      <c r="A2" s="4252" t="s">
        <v>376</v>
      </c>
      <c r="B2" s="4252"/>
      <c r="C2" s="4252"/>
      <c r="D2" s="4252"/>
      <c r="E2" s="4252"/>
      <c r="F2" s="4252"/>
      <c r="G2" s="4252"/>
      <c r="H2" s="4252"/>
      <c r="I2" s="4252"/>
      <c r="J2" s="4252"/>
    </row>
    <row r="3" spans="1:12" ht="19.5" customHeight="1" thickBot="1" x14ac:dyDescent="0.35">
      <c r="A3" s="1993"/>
      <c r="B3" s="289"/>
      <c r="C3" s="289"/>
      <c r="D3" s="289"/>
      <c r="E3" s="289"/>
      <c r="F3" s="289"/>
      <c r="G3" s="289"/>
      <c r="H3" s="289"/>
      <c r="I3" s="289"/>
      <c r="J3" s="289"/>
    </row>
    <row r="4" spans="1:12" ht="33" customHeight="1" thickBot="1" x14ac:dyDescent="0.35">
      <c r="A4" s="4253" t="s">
        <v>9</v>
      </c>
      <c r="B4" s="4275" t="s">
        <v>19</v>
      </c>
      <c r="C4" s="4276"/>
      <c r="D4" s="4277"/>
      <c r="E4" s="4275" t="s">
        <v>20</v>
      </c>
      <c r="F4" s="4276"/>
      <c r="G4" s="4277"/>
      <c r="H4" s="4268" t="s">
        <v>21</v>
      </c>
      <c r="I4" s="4269"/>
      <c r="J4" s="4270"/>
    </row>
    <row r="5" spans="1:12" ht="135" customHeight="1" thickBot="1" x14ac:dyDescent="0.35">
      <c r="A5" s="4255"/>
      <c r="B5" s="3363" t="s">
        <v>26</v>
      </c>
      <c r="C5" s="3363" t="s">
        <v>27</v>
      </c>
      <c r="D5" s="3363" t="s">
        <v>4</v>
      </c>
      <c r="E5" s="3363" t="s">
        <v>26</v>
      </c>
      <c r="F5" s="3363" t="s">
        <v>27</v>
      </c>
      <c r="G5" s="3363" t="s">
        <v>4</v>
      </c>
      <c r="H5" s="3363" t="s">
        <v>26</v>
      </c>
      <c r="I5" s="3363" t="s">
        <v>27</v>
      </c>
      <c r="J5" s="3364" t="s">
        <v>4</v>
      </c>
    </row>
    <row r="6" spans="1:12" ht="31.5" customHeight="1" thickBot="1" x14ac:dyDescent="0.35">
      <c r="A6" s="3365" t="s">
        <v>22</v>
      </c>
      <c r="B6" s="1062"/>
      <c r="C6" s="3366"/>
      <c r="D6" s="3367"/>
      <c r="E6" s="1062"/>
      <c r="F6" s="3366"/>
      <c r="G6" s="3368"/>
      <c r="H6" s="1063"/>
      <c r="I6" s="3369"/>
      <c r="J6" s="3370"/>
    </row>
    <row r="7" spans="1:12" ht="23.25" customHeight="1" thickBot="1" x14ac:dyDescent="0.35">
      <c r="A7" s="3306" t="s">
        <v>163</v>
      </c>
      <c r="B7" s="3371"/>
      <c r="C7" s="3371"/>
      <c r="D7" s="3372"/>
      <c r="E7" s="3371"/>
      <c r="F7" s="3371"/>
      <c r="G7" s="3372"/>
      <c r="H7" s="3371"/>
      <c r="I7" s="3371"/>
      <c r="J7" s="3373"/>
      <c r="K7" s="225"/>
      <c r="L7" s="225"/>
    </row>
    <row r="8" spans="1:12" ht="21" thickBot="1" x14ac:dyDescent="0.35">
      <c r="A8" s="3413"/>
      <c r="B8" s="3371"/>
      <c r="C8" s="3414"/>
      <c r="D8" s="2642"/>
      <c r="E8" s="3371"/>
      <c r="F8" s="3414"/>
      <c r="G8" s="2642"/>
      <c r="H8" s="3371"/>
      <c r="I8" s="3414"/>
      <c r="J8" s="3415"/>
      <c r="K8" s="225"/>
      <c r="L8" s="225"/>
    </row>
    <row r="9" spans="1:12" x14ac:dyDescent="0.3">
      <c r="A9" s="3374" t="s">
        <v>301</v>
      </c>
      <c r="B9" s="3382">
        <v>15</v>
      </c>
      <c r="C9" s="3382">
        <v>0</v>
      </c>
      <c r="D9" s="3382">
        <v>15</v>
      </c>
      <c r="E9" s="3382">
        <v>15</v>
      </c>
      <c r="F9" s="3382">
        <v>2</v>
      </c>
      <c r="G9" s="3382">
        <v>17</v>
      </c>
      <c r="H9" s="3375">
        <v>30</v>
      </c>
      <c r="I9" s="3375">
        <v>2</v>
      </c>
      <c r="J9" s="3416">
        <v>32</v>
      </c>
    </row>
    <row r="10" spans="1:12" x14ac:dyDescent="0.3">
      <c r="A10" s="1025" t="s">
        <v>302</v>
      </c>
      <c r="B10" s="1064">
        <v>5</v>
      </c>
      <c r="C10" s="1064">
        <v>0</v>
      </c>
      <c r="D10" s="1064">
        <v>5</v>
      </c>
      <c r="E10" s="1064">
        <v>5</v>
      </c>
      <c r="F10" s="1064">
        <v>0</v>
      </c>
      <c r="G10" s="1064">
        <v>5</v>
      </c>
      <c r="H10" s="1065">
        <v>10</v>
      </c>
      <c r="I10" s="1065">
        <v>0</v>
      </c>
      <c r="J10" s="1078">
        <v>10</v>
      </c>
    </row>
    <row r="11" spans="1:12" x14ac:dyDescent="0.3">
      <c r="A11" s="1025" t="s">
        <v>303</v>
      </c>
      <c r="B11" s="1064">
        <v>11</v>
      </c>
      <c r="C11" s="1064">
        <v>0</v>
      </c>
      <c r="D11" s="1064">
        <v>11</v>
      </c>
      <c r="E11" s="1064">
        <v>16</v>
      </c>
      <c r="F11" s="1064">
        <v>0</v>
      </c>
      <c r="G11" s="1064">
        <v>16</v>
      </c>
      <c r="H11" s="1065">
        <v>27</v>
      </c>
      <c r="I11" s="1065">
        <v>0</v>
      </c>
      <c r="J11" s="1078">
        <v>27</v>
      </c>
    </row>
    <row r="12" spans="1:12" x14ac:dyDescent="0.3">
      <c r="A12" s="1025" t="s">
        <v>304</v>
      </c>
      <c r="B12" s="1064">
        <v>7</v>
      </c>
      <c r="C12" s="1064">
        <v>0</v>
      </c>
      <c r="D12" s="1064">
        <v>7</v>
      </c>
      <c r="E12" s="1064">
        <v>8</v>
      </c>
      <c r="F12" s="1064">
        <v>0</v>
      </c>
      <c r="G12" s="1064">
        <v>8</v>
      </c>
      <c r="H12" s="1065">
        <v>15</v>
      </c>
      <c r="I12" s="1065">
        <v>0</v>
      </c>
      <c r="J12" s="1078">
        <v>15</v>
      </c>
    </row>
    <row r="13" spans="1:12" ht="31.5" customHeight="1" x14ac:dyDescent="0.3">
      <c r="A13" s="1025" t="s">
        <v>305</v>
      </c>
      <c r="B13" s="1064">
        <v>15</v>
      </c>
      <c r="C13" s="1064">
        <v>1</v>
      </c>
      <c r="D13" s="1064">
        <v>16</v>
      </c>
      <c r="E13" s="1064">
        <v>16</v>
      </c>
      <c r="F13" s="1064">
        <v>0</v>
      </c>
      <c r="G13" s="1064">
        <v>16</v>
      </c>
      <c r="H13" s="1065">
        <v>31</v>
      </c>
      <c r="I13" s="1065">
        <v>1</v>
      </c>
      <c r="J13" s="1078">
        <v>32</v>
      </c>
    </row>
    <row r="14" spans="1:12" x14ac:dyDescent="0.3">
      <c r="A14" s="1025" t="s">
        <v>306</v>
      </c>
      <c r="B14" s="1064">
        <v>0</v>
      </c>
      <c r="C14" s="1064">
        <v>0</v>
      </c>
      <c r="D14" s="1064">
        <v>0</v>
      </c>
      <c r="E14" s="1064">
        <v>0</v>
      </c>
      <c r="F14" s="1064">
        <v>0</v>
      </c>
      <c r="G14" s="1064">
        <v>0</v>
      </c>
      <c r="H14" s="1065">
        <v>0</v>
      </c>
      <c r="I14" s="1066">
        <v>0</v>
      </c>
      <c r="J14" s="1075">
        <f>SUM(H14:I14)</f>
        <v>0</v>
      </c>
    </row>
    <row r="15" spans="1:12" ht="30.75" customHeight="1" thickBot="1" x14ac:dyDescent="0.35">
      <c r="A15" s="1034" t="s">
        <v>307</v>
      </c>
      <c r="B15" s="3406">
        <v>0</v>
      </c>
      <c r="C15" s="3406">
        <v>0</v>
      </c>
      <c r="D15" s="3406">
        <v>0</v>
      </c>
      <c r="E15" s="3406">
        <v>0</v>
      </c>
      <c r="F15" s="1067">
        <v>0</v>
      </c>
      <c r="G15" s="1067">
        <v>0</v>
      </c>
      <c r="H15" s="1068">
        <v>0</v>
      </c>
      <c r="I15" s="1069">
        <v>0</v>
      </c>
      <c r="J15" s="1076">
        <v>0</v>
      </c>
    </row>
    <row r="16" spans="1:12" ht="21" customHeight="1" thickBot="1" x14ac:dyDescent="0.35">
      <c r="A16" s="1041" t="s">
        <v>12</v>
      </c>
      <c r="B16" s="3398">
        <v>53</v>
      </c>
      <c r="C16" s="3398">
        <v>1</v>
      </c>
      <c r="D16" s="3398">
        <v>54</v>
      </c>
      <c r="E16" s="3407">
        <v>60</v>
      </c>
      <c r="F16" s="1072">
        <v>2</v>
      </c>
      <c r="G16" s="1072">
        <v>62</v>
      </c>
      <c r="H16" s="1072">
        <v>113</v>
      </c>
      <c r="I16" s="1072">
        <f>SUM(I8:I15)</f>
        <v>3</v>
      </c>
      <c r="J16" s="1079">
        <v>116</v>
      </c>
    </row>
    <row r="17" spans="1:10" ht="27.75" customHeight="1" thickBot="1" x14ac:dyDescent="0.35">
      <c r="A17" s="3376" t="s">
        <v>23</v>
      </c>
      <c r="B17" s="3377"/>
      <c r="C17" s="1070"/>
      <c r="D17" s="1071"/>
      <c r="E17" s="3377"/>
      <c r="F17" s="1070"/>
      <c r="G17" s="1071"/>
      <c r="H17" s="3378"/>
      <c r="I17" s="3379"/>
      <c r="J17" s="3380"/>
    </row>
    <row r="18" spans="1:10" ht="24.95" customHeight="1" thickBot="1" x14ac:dyDescent="0.35">
      <c r="A18" s="553" t="s">
        <v>11</v>
      </c>
      <c r="B18" s="3393"/>
      <c r="C18" s="3394"/>
      <c r="D18" s="3395"/>
      <c r="E18" s="3393"/>
      <c r="F18" s="3394"/>
      <c r="G18" s="3395"/>
      <c r="H18" s="1077"/>
      <c r="I18" s="3396"/>
      <c r="J18" s="3397"/>
    </row>
    <row r="19" spans="1:10" ht="24" customHeight="1" thickBot="1" x14ac:dyDescent="0.35">
      <c r="A19" s="3306" t="s">
        <v>163</v>
      </c>
      <c r="B19" s="3371"/>
      <c r="C19" s="3371"/>
      <c r="D19" s="3371"/>
      <c r="E19" s="3371"/>
      <c r="F19" s="3371"/>
      <c r="G19" s="3371"/>
      <c r="H19" s="3371"/>
      <c r="I19" s="3371"/>
      <c r="J19" s="3381"/>
    </row>
    <row r="20" spans="1:10" ht="24" customHeight="1" x14ac:dyDescent="0.3">
      <c r="A20" s="3374"/>
      <c r="B20" s="3382"/>
      <c r="C20" s="3383"/>
      <c r="D20" s="3384"/>
      <c r="E20" s="3385"/>
      <c r="F20" s="3383"/>
      <c r="G20" s="3384"/>
      <c r="H20" s="3386"/>
      <c r="I20" s="3387"/>
      <c r="J20" s="3388"/>
    </row>
    <row r="21" spans="1:10" ht="24" customHeight="1" x14ac:dyDescent="0.3">
      <c r="A21" s="1025" t="s">
        <v>301</v>
      </c>
      <c r="B21" s="1064">
        <v>14</v>
      </c>
      <c r="C21" s="1064">
        <v>0</v>
      </c>
      <c r="D21" s="1064">
        <v>14</v>
      </c>
      <c r="E21" s="1064">
        <v>15</v>
      </c>
      <c r="F21" s="1064">
        <v>2</v>
      </c>
      <c r="G21" s="1064">
        <v>17</v>
      </c>
      <c r="H21" s="1065">
        <v>29</v>
      </c>
      <c r="I21" s="1065">
        <v>2</v>
      </c>
      <c r="J21" s="1078">
        <v>31</v>
      </c>
    </row>
    <row r="22" spans="1:10" ht="24" customHeight="1" x14ac:dyDescent="0.3">
      <c r="A22" s="1025" t="s">
        <v>302</v>
      </c>
      <c r="B22" s="1064">
        <v>5</v>
      </c>
      <c r="C22" s="1064">
        <v>0</v>
      </c>
      <c r="D22" s="1064">
        <v>5</v>
      </c>
      <c r="E22" s="1064">
        <v>4</v>
      </c>
      <c r="F22" s="1064">
        <v>0</v>
      </c>
      <c r="G22" s="1064">
        <v>4</v>
      </c>
      <c r="H22" s="1065">
        <v>9</v>
      </c>
      <c r="I22" s="1065">
        <v>0</v>
      </c>
      <c r="J22" s="1078">
        <v>9</v>
      </c>
    </row>
    <row r="23" spans="1:10" ht="24" customHeight="1" x14ac:dyDescent="0.3">
      <c r="A23" s="1025" t="s">
        <v>303</v>
      </c>
      <c r="B23" s="1064">
        <v>11</v>
      </c>
      <c r="C23" s="1064">
        <v>0</v>
      </c>
      <c r="D23" s="1064">
        <v>11</v>
      </c>
      <c r="E23" s="1064">
        <v>16</v>
      </c>
      <c r="F23" s="1064">
        <v>0</v>
      </c>
      <c r="G23" s="1064">
        <v>16</v>
      </c>
      <c r="H23" s="1065">
        <v>27</v>
      </c>
      <c r="I23" s="1065">
        <v>0</v>
      </c>
      <c r="J23" s="1078">
        <v>27</v>
      </c>
    </row>
    <row r="24" spans="1:10" ht="29.25" customHeight="1" x14ac:dyDescent="0.3">
      <c r="A24" s="1025" t="s">
        <v>304</v>
      </c>
      <c r="B24" s="1064">
        <v>7</v>
      </c>
      <c r="C24" s="1064">
        <v>0</v>
      </c>
      <c r="D24" s="1064">
        <v>7</v>
      </c>
      <c r="E24" s="1064">
        <v>8</v>
      </c>
      <c r="F24" s="1064">
        <v>0</v>
      </c>
      <c r="G24" s="1064">
        <v>8</v>
      </c>
      <c r="H24" s="1065">
        <v>15</v>
      </c>
      <c r="I24" s="1065">
        <v>0</v>
      </c>
      <c r="J24" s="1078">
        <v>15</v>
      </c>
    </row>
    <row r="25" spans="1:10" ht="27.75" customHeight="1" x14ac:dyDescent="0.3">
      <c r="A25" s="1025" t="s">
        <v>305</v>
      </c>
      <c r="B25" s="1064">
        <v>15</v>
      </c>
      <c r="C25" s="1064">
        <v>1</v>
      </c>
      <c r="D25" s="1064">
        <v>17</v>
      </c>
      <c r="E25" s="1064">
        <v>15</v>
      </c>
      <c r="F25" s="1064">
        <v>0</v>
      </c>
      <c r="G25" s="1064">
        <v>15</v>
      </c>
      <c r="H25" s="1065">
        <v>30</v>
      </c>
      <c r="I25" s="1065">
        <v>1</v>
      </c>
      <c r="J25" s="1078">
        <v>31</v>
      </c>
    </row>
    <row r="26" spans="1:10" ht="24.75" customHeight="1" x14ac:dyDescent="0.3">
      <c r="A26" s="1025" t="s">
        <v>306</v>
      </c>
      <c r="B26" s="1064">
        <v>0</v>
      </c>
      <c r="C26" s="1064">
        <v>0</v>
      </c>
      <c r="D26" s="1064">
        <v>0</v>
      </c>
      <c r="E26" s="1064">
        <v>0</v>
      </c>
      <c r="F26" s="1064">
        <v>0</v>
      </c>
      <c r="G26" s="1064">
        <v>0</v>
      </c>
      <c r="H26" s="1065">
        <v>0</v>
      </c>
      <c r="I26" s="1065">
        <v>0</v>
      </c>
      <c r="J26" s="1078">
        <v>0</v>
      </c>
    </row>
    <row r="27" spans="1:10" ht="30.75" customHeight="1" thickBot="1" x14ac:dyDescent="0.35">
      <c r="A27" s="3297" t="s">
        <v>307</v>
      </c>
      <c r="B27" s="3406">
        <v>0</v>
      </c>
      <c r="C27" s="3406">
        <v>0</v>
      </c>
      <c r="D27" s="3406">
        <v>0</v>
      </c>
      <c r="E27" s="3406">
        <v>0</v>
      </c>
      <c r="F27" s="3406">
        <v>0</v>
      </c>
      <c r="G27" s="3406">
        <v>0</v>
      </c>
      <c r="H27" s="3408">
        <v>0</v>
      </c>
      <c r="I27" s="3408">
        <v>0</v>
      </c>
      <c r="J27" s="3417">
        <v>0</v>
      </c>
    </row>
    <row r="28" spans="1:10" ht="21" thickBot="1" x14ac:dyDescent="0.35">
      <c r="A28" s="3288" t="s">
        <v>8</v>
      </c>
      <c r="B28" s="3375">
        <v>52</v>
      </c>
      <c r="C28" s="3375">
        <v>1</v>
      </c>
      <c r="D28" s="3375">
        <v>53</v>
      </c>
      <c r="E28" s="3378">
        <v>58</v>
      </c>
      <c r="F28" s="3378">
        <v>2</v>
      </c>
      <c r="G28" s="3378">
        <v>60</v>
      </c>
      <c r="H28" s="3398">
        <v>110</v>
      </c>
      <c r="I28" s="3398">
        <v>3</v>
      </c>
      <c r="J28" s="3381">
        <v>113</v>
      </c>
    </row>
    <row r="29" spans="1:10" ht="21" thickBot="1" x14ac:dyDescent="0.35">
      <c r="A29" s="554" t="s">
        <v>25</v>
      </c>
      <c r="B29" s="3399"/>
      <c r="C29" s="3400"/>
      <c r="D29" s="3401"/>
      <c r="E29" s="3399"/>
      <c r="F29" s="3400"/>
      <c r="G29" s="3402"/>
      <c r="H29" s="3403"/>
      <c r="I29" s="3404"/>
      <c r="J29" s="3405"/>
    </row>
    <row r="30" spans="1:10" ht="24.95" hidden="1" customHeight="1" x14ac:dyDescent="0.3">
      <c r="A30" s="1073" t="s">
        <v>163</v>
      </c>
      <c r="B30" s="1074"/>
      <c r="C30" s="1074"/>
      <c r="D30" s="1074"/>
      <c r="E30" s="1074"/>
      <c r="F30" s="1074"/>
      <c r="G30" s="1074"/>
      <c r="H30" s="1074"/>
      <c r="I30" s="1074"/>
      <c r="J30" s="3389"/>
    </row>
    <row r="31" spans="1:10" x14ac:dyDescent="0.3">
      <c r="A31" s="3374"/>
      <c r="B31" s="3382"/>
      <c r="C31" s="3383"/>
      <c r="D31" s="3384"/>
      <c r="E31" s="3382"/>
      <c r="F31" s="3383"/>
      <c r="G31" s="3384"/>
      <c r="H31" s="3390"/>
      <c r="I31" s="3391"/>
      <c r="J31" s="3392"/>
    </row>
    <row r="32" spans="1:10" x14ac:dyDescent="0.3">
      <c r="A32" s="1025" t="s">
        <v>301</v>
      </c>
      <c r="B32" s="1064">
        <v>1</v>
      </c>
      <c r="C32" s="1064">
        <v>0</v>
      </c>
      <c r="D32" s="1064">
        <v>1</v>
      </c>
      <c r="E32" s="1064">
        <v>0</v>
      </c>
      <c r="F32" s="1064">
        <v>0</v>
      </c>
      <c r="G32" s="1064">
        <v>0</v>
      </c>
      <c r="H32" s="1065">
        <v>1</v>
      </c>
      <c r="I32" s="1065">
        <v>0</v>
      </c>
      <c r="J32" s="1078">
        <v>1</v>
      </c>
    </row>
    <row r="33" spans="1:10" x14ac:dyDescent="0.3">
      <c r="A33" s="1025" t="s">
        <v>302</v>
      </c>
      <c r="B33" s="1064">
        <v>0</v>
      </c>
      <c r="C33" s="1064">
        <v>0</v>
      </c>
      <c r="D33" s="1064">
        <v>0</v>
      </c>
      <c r="E33" s="1064">
        <v>1</v>
      </c>
      <c r="F33" s="1064">
        <v>0</v>
      </c>
      <c r="G33" s="1064">
        <v>1</v>
      </c>
      <c r="H33" s="1065">
        <v>1</v>
      </c>
      <c r="I33" s="1066">
        <v>0</v>
      </c>
      <c r="J33" s="1075">
        <v>1</v>
      </c>
    </row>
    <row r="34" spans="1:10" x14ac:dyDescent="0.3">
      <c r="A34" s="1025" t="s">
        <v>303</v>
      </c>
      <c r="B34" s="1064">
        <v>0</v>
      </c>
      <c r="C34" s="1064">
        <v>0</v>
      </c>
      <c r="D34" s="1064">
        <v>0</v>
      </c>
      <c r="E34" s="1064">
        <v>0</v>
      </c>
      <c r="F34" s="1064">
        <v>0</v>
      </c>
      <c r="G34" s="1064">
        <v>0</v>
      </c>
      <c r="H34" s="1065">
        <v>0</v>
      </c>
      <c r="I34" s="1066">
        <v>0</v>
      </c>
      <c r="J34" s="1075">
        <v>0</v>
      </c>
    </row>
    <row r="35" spans="1:10" ht="24" hidden="1" customHeight="1" x14ac:dyDescent="0.3">
      <c r="A35" s="1025" t="s">
        <v>304</v>
      </c>
      <c r="B35" s="1064">
        <v>0</v>
      </c>
      <c r="C35" s="1064">
        <v>0</v>
      </c>
      <c r="D35" s="1064">
        <v>0</v>
      </c>
      <c r="E35" s="1064">
        <v>0</v>
      </c>
      <c r="F35" s="1064">
        <v>0</v>
      </c>
      <c r="G35" s="1064">
        <v>0</v>
      </c>
      <c r="H35" s="1065">
        <v>0</v>
      </c>
      <c r="I35" s="1066">
        <v>0</v>
      </c>
      <c r="J35" s="1075">
        <v>0</v>
      </c>
    </row>
    <row r="36" spans="1:10" ht="36" customHeight="1" x14ac:dyDescent="0.3">
      <c r="A36" s="1025" t="s">
        <v>305</v>
      </c>
      <c r="B36" s="1064">
        <v>0</v>
      </c>
      <c r="C36" s="1064">
        <v>0</v>
      </c>
      <c r="D36" s="1064">
        <v>0</v>
      </c>
      <c r="E36" s="1064">
        <v>1</v>
      </c>
      <c r="F36" s="1064">
        <v>0</v>
      </c>
      <c r="G36" s="1064">
        <v>1</v>
      </c>
      <c r="H36" s="1065">
        <v>1</v>
      </c>
      <c r="I36" s="1065">
        <v>0</v>
      </c>
      <c r="J36" s="1078">
        <v>1</v>
      </c>
    </row>
    <row r="37" spans="1:10" ht="21" thickBot="1" x14ac:dyDescent="0.35">
      <c r="A37" s="1025" t="s">
        <v>306</v>
      </c>
      <c r="B37" s="1067">
        <v>0</v>
      </c>
      <c r="C37" s="1067">
        <v>0</v>
      </c>
      <c r="D37" s="1067">
        <v>0</v>
      </c>
      <c r="E37" s="1067">
        <v>0</v>
      </c>
      <c r="F37" s="1067">
        <v>0</v>
      </c>
      <c r="G37" s="1067">
        <v>0</v>
      </c>
      <c r="H37" s="1068">
        <v>0</v>
      </c>
      <c r="I37" s="1069">
        <v>0</v>
      </c>
      <c r="J37" s="1076">
        <v>0</v>
      </c>
    </row>
    <row r="38" spans="1:10" ht="24" hidden="1" customHeight="1" x14ac:dyDescent="0.3">
      <c r="A38" s="1034" t="s">
        <v>307</v>
      </c>
      <c r="B38" s="3409">
        <v>0</v>
      </c>
      <c r="C38" s="3409">
        <v>0</v>
      </c>
      <c r="D38" s="3409">
        <v>0</v>
      </c>
      <c r="E38" s="3410">
        <v>0</v>
      </c>
      <c r="F38" s="3410">
        <v>0</v>
      </c>
      <c r="G38" s="3410">
        <v>0</v>
      </c>
      <c r="H38" s="1088">
        <v>0</v>
      </c>
      <c r="I38" s="3411">
        <v>0</v>
      </c>
      <c r="J38" s="3412">
        <v>0</v>
      </c>
    </row>
    <row r="39" spans="1:10" ht="30.75" customHeight="1" thickBot="1" x14ac:dyDescent="0.35">
      <c r="A39" s="3288" t="s">
        <v>13</v>
      </c>
      <c r="B39" s="1065">
        <v>1</v>
      </c>
      <c r="C39" s="1065">
        <v>0</v>
      </c>
      <c r="D39" s="1065">
        <v>1</v>
      </c>
      <c r="E39" s="1072">
        <v>2</v>
      </c>
      <c r="F39" s="1072">
        <v>0</v>
      </c>
      <c r="G39" s="1072">
        <v>2</v>
      </c>
      <c r="H39" s="2645">
        <v>3</v>
      </c>
      <c r="I39" s="2645">
        <v>0</v>
      </c>
      <c r="J39" s="3381">
        <v>3</v>
      </c>
    </row>
    <row r="40" spans="1:10" ht="29.25" customHeight="1" thickBot="1" x14ac:dyDescent="0.35">
      <c r="A40" s="3255" t="s">
        <v>277</v>
      </c>
      <c r="B40" s="3418">
        <f>B28+B39</f>
        <v>53</v>
      </c>
      <c r="C40" s="3418">
        <f>C28+C39</f>
        <v>1</v>
      </c>
      <c r="D40" s="3418">
        <v>54</v>
      </c>
      <c r="E40" s="3418">
        <v>60</v>
      </c>
      <c r="F40" s="3418">
        <v>2</v>
      </c>
      <c r="G40" s="3418">
        <v>62</v>
      </c>
      <c r="H40" s="3418">
        <v>113</v>
      </c>
      <c r="I40" s="3418">
        <v>3</v>
      </c>
      <c r="J40" s="3419">
        <v>116</v>
      </c>
    </row>
    <row r="41" spans="1:10" ht="9.75" hidden="1" customHeight="1" x14ac:dyDescent="0.3">
      <c r="A41" s="287"/>
      <c r="B41" s="288"/>
      <c r="C41" s="288"/>
      <c r="D41" s="288"/>
      <c r="E41" s="288"/>
      <c r="F41" s="288"/>
      <c r="G41" s="288"/>
      <c r="H41" s="288"/>
      <c r="I41" s="288"/>
      <c r="J41" s="288"/>
    </row>
    <row r="42" spans="1:10" x14ac:dyDescent="0.3">
      <c r="A42" s="4274"/>
      <c r="B42" s="4274"/>
      <c r="C42" s="4274"/>
      <c r="D42" s="4274"/>
      <c r="E42" s="4274"/>
      <c r="F42" s="4274"/>
      <c r="G42" s="4274"/>
      <c r="H42" s="4274"/>
      <c r="I42" s="4274"/>
      <c r="J42" s="4274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50" zoomScaleNormal="50" workbookViewId="0">
      <selection activeCell="U14" sqref="U14"/>
    </sheetView>
  </sheetViews>
  <sheetFormatPr defaultRowHeight="20.25" x14ac:dyDescent="0.3"/>
  <cols>
    <col min="1" max="1" width="77.85546875" style="268" customWidth="1"/>
    <col min="2" max="2" width="13.85546875" style="268" customWidth="1"/>
    <col min="3" max="3" width="12.140625" style="268" customWidth="1"/>
    <col min="4" max="4" width="11" style="268" customWidth="1"/>
    <col min="5" max="5" width="14.140625" style="268" customWidth="1"/>
    <col min="6" max="6" width="11.85546875" style="268" customWidth="1"/>
    <col min="7" max="7" width="9.5703125" style="268" customWidth="1"/>
    <col min="8" max="8" width="14.7109375" style="268" customWidth="1"/>
    <col min="9" max="10" width="9.5703125" style="268" customWidth="1"/>
    <col min="11" max="11" width="14.28515625" style="268" customWidth="1"/>
    <col min="12" max="12" width="13.140625" style="268" customWidth="1"/>
    <col min="13" max="13" width="12.28515625" style="268" customWidth="1"/>
    <col min="14" max="256" width="9.140625" style="268"/>
    <col min="257" max="257" width="77.85546875" style="268" customWidth="1"/>
    <col min="258" max="258" width="13.85546875" style="268" customWidth="1"/>
    <col min="259" max="259" width="12.140625" style="268" customWidth="1"/>
    <col min="260" max="260" width="11" style="268" customWidth="1"/>
    <col min="261" max="261" width="14.140625" style="268" customWidth="1"/>
    <col min="262" max="262" width="11.85546875" style="268" customWidth="1"/>
    <col min="263" max="263" width="9.5703125" style="268" customWidth="1"/>
    <col min="264" max="264" width="14.7109375" style="268" customWidth="1"/>
    <col min="265" max="266" width="9.5703125" style="268" customWidth="1"/>
    <col min="267" max="267" width="14.28515625" style="268" customWidth="1"/>
    <col min="268" max="268" width="13.140625" style="268" customWidth="1"/>
    <col min="269" max="269" width="12.28515625" style="268" customWidth="1"/>
    <col min="270" max="512" width="9.140625" style="268"/>
    <col min="513" max="513" width="77.85546875" style="268" customWidth="1"/>
    <col min="514" max="514" width="13.85546875" style="268" customWidth="1"/>
    <col min="515" max="515" width="12.140625" style="268" customWidth="1"/>
    <col min="516" max="516" width="11" style="268" customWidth="1"/>
    <col min="517" max="517" width="14.140625" style="268" customWidth="1"/>
    <col min="518" max="518" width="11.85546875" style="268" customWidth="1"/>
    <col min="519" max="519" width="9.5703125" style="268" customWidth="1"/>
    <col min="520" max="520" width="14.7109375" style="268" customWidth="1"/>
    <col min="521" max="522" width="9.5703125" style="268" customWidth="1"/>
    <col min="523" max="523" width="14.28515625" style="268" customWidth="1"/>
    <col min="524" max="524" width="13.140625" style="268" customWidth="1"/>
    <col min="525" max="525" width="12.28515625" style="268" customWidth="1"/>
    <col min="526" max="768" width="9.140625" style="268"/>
    <col min="769" max="769" width="77.85546875" style="268" customWidth="1"/>
    <col min="770" max="770" width="13.85546875" style="268" customWidth="1"/>
    <col min="771" max="771" width="12.140625" style="268" customWidth="1"/>
    <col min="772" max="772" width="11" style="268" customWidth="1"/>
    <col min="773" max="773" width="14.140625" style="268" customWidth="1"/>
    <col min="774" max="774" width="11.85546875" style="268" customWidth="1"/>
    <col min="775" max="775" width="9.5703125" style="268" customWidth="1"/>
    <col min="776" max="776" width="14.7109375" style="268" customWidth="1"/>
    <col min="777" max="778" width="9.5703125" style="268" customWidth="1"/>
    <col min="779" max="779" width="14.28515625" style="268" customWidth="1"/>
    <col min="780" max="780" width="13.140625" style="268" customWidth="1"/>
    <col min="781" max="781" width="12.28515625" style="268" customWidth="1"/>
    <col min="782" max="1024" width="9.140625" style="268"/>
    <col min="1025" max="1025" width="77.85546875" style="268" customWidth="1"/>
    <col min="1026" max="1026" width="13.85546875" style="268" customWidth="1"/>
    <col min="1027" max="1027" width="12.140625" style="268" customWidth="1"/>
    <col min="1028" max="1028" width="11" style="268" customWidth="1"/>
    <col min="1029" max="1029" width="14.140625" style="268" customWidth="1"/>
    <col min="1030" max="1030" width="11.85546875" style="268" customWidth="1"/>
    <col min="1031" max="1031" width="9.5703125" style="268" customWidth="1"/>
    <col min="1032" max="1032" width="14.7109375" style="268" customWidth="1"/>
    <col min="1033" max="1034" width="9.5703125" style="268" customWidth="1"/>
    <col min="1035" max="1035" width="14.28515625" style="268" customWidth="1"/>
    <col min="1036" max="1036" width="13.140625" style="268" customWidth="1"/>
    <col min="1037" max="1037" width="12.28515625" style="268" customWidth="1"/>
    <col min="1038" max="1280" width="9.140625" style="268"/>
    <col min="1281" max="1281" width="77.85546875" style="268" customWidth="1"/>
    <col min="1282" max="1282" width="13.85546875" style="268" customWidth="1"/>
    <col min="1283" max="1283" width="12.140625" style="268" customWidth="1"/>
    <col min="1284" max="1284" width="11" style="268" customWidth="1"/>
    <col min="1285" max="1285" width="14.140625" style="268" customWidth="1"/>
    <col min="1286" max="1286" width="11.85546875" style="268" customWidth="1"/>
    <col min="1287" max="1287" width="9.5703125" style="268" customWidth="1"/>
    <col min="1288" max="1288" width="14.7109375" style="268" customWidth="1"/>
    <col min="1289" max="1290" width="9.5703125" style="268" customWidth="1"/>
    <col min="1291" max="1291" width="14.28515625" style="268" customWidth="1"/>
    <col min="1292" max="1292" width="13.140625" style="268" customWidth="1"/>
    <col min="1293" max="1293" width="12.28515625" style="268" customWidth="1"/>
    <col min="1294" max="1536" width="9.140625" style="268"/>
    <col min="1537" max="1537" width="77.85546875" style="268" customWidth="1"/>
    <col min="1538" max="1538" width="13.85546875" style="268" customWidth="1"/>
    <col min="1539" max="1539" width="12.140625" style="268" customWidth="1"/>
    <col min="1540" max="1540" width="11" style="268" customWidth="1"/>
    <col min="1541" max="1541" width="14.140625" style="268" customWidth="1"/>
    <col min="1542" max="1542" width="11.85546875" style="268" customWidth="1"/>
    <col min="1543" max="1543" width="9.5703125" style="268" customWidth="1"/>
    <col min="1544" max="1544" width="14.7109375" style="268" customWidth="1"/>
    <col min="1545" max="1546" width="9.5703125" style="268" customWidth="1"/>
    <col min="1547" max="1547" width="14.28515625" style="268" customWidth="1"/>
    <col min="1548" max="1548" width="13.140625" style="268" customWidth="1"/>
    <col min="1549" max="1549" width="12.28515625" style="268" customWidth="1"/>
    <col min="1550" max="1792" width="9.140625" style="268"/>
    <col min="1793" max="1793" width="77.85546875" style="268" customWidth="1"/>
    <col min="1794" max="1794" width="13.85546875" style="268" customWidth="1"/>
    <col min="1795" max="1795" width="12.140625" style="268" customWidth="1"/>
    <col min="1796" max="1796" width="11" style="268" customWidth="1"/>
    <col min="1797" max="1797" width="14.140625" style="268" customWidth="1"/>
    <col min="1798" max="1798" width="11.85546875" style="268" customWidth="1"/>
    <col min="1799" max="1799" width="9.5703125" style="268" customWidth="1"/>
    <col min="1800" max="1800" width="14.7109375" style="268" customWidth="1"/>
    <col min="1801" max="1802" width="9.5703125" style="268" customWidth="1"/>
    <col min="1803" max="1803" width="14.28515625" style="268" customWidth="1"/>
    <col min="1804" max="1804" width="13.140625" style="268" customWidth="1"/>
    <col min="1805" max="1805" width="12.28515625" style="268" customWidth="1"/>
    <col min="1806" max="2048" width="9.140625" style="268"/>
    <col min="2049" max="2049" width="77.85546875" style="268" customWidth="1"/>
    <col min="2050" max="2050" width="13.85546875" style="268" customWidth="1"/>
    <col min="2051" max="2051" width="12.140625" style="268" customWidth="1"/>
    <col min="2052" max="2052" width="11" style="268" customWidth="1"/>
    <col min="2053" max="2053" width="14.140625" style="268" customWidth="1"/>
    <col min="2054" max="2054" width="11.85546875" style="268" customWidth="1"/>
    <col min="2055" max="2055" width="9.5703125" style="268" customWidth="1"/>
    <col min="2056" max="2056" width="14.7109375" style="268" customWidth="1"/>
    <col min="2057" max="2058" width="9.5703125" style="268" customWidth="1"/>
    <col min="2059" max="2059" width="14.28515625" style="268" customWidth="1"/>
    <col min="2060" max="2060" width="13.140625" style="268" customWidth="1"/>
    <col min="2061" max="2061" width="12.28515625" style="268" customWidth="1"/>
    <col min="2062" max="2304" width="9.140625" style="268"/>
    <col min="2305" max="2305" width="77.85546875" style="268" customWidth="1"/>
    <col min="2306" max="2306" width="13.85546875" style="268" customWidth="1"/>
    <col min="2307" max="2307" width="12.140625" style="268" customWidth="1"/>
    <col min="2308" max="2308" width="11" style="268" customWidth="1"/>
    <col min="2309" max="2309" width="14.140625" style="268" customWidth="1"/>
    <col min="2310" max="2310" width="11.85546875" style="268" customWidth="1"/>
    <col min="2311" max="2311" width="9.5703125" style="268" customWidth="1"/>
    <col min="2312" max="2312" width="14.7109375" style="268" customWidth="1"/>
    <col min="2313" max="2314" width="9.5703125" style="268" customWidth="1"/>
    <col min="2315" max="2315" width="14.28515625" style="268" customWidth="1"/>
    <col min="2316" max="2316" width="13.140625" style="268" customWidth="1"/>
    <col min="2317" max="2317" width="12.28515625" style="268" customWidth="1"/>
    <col min="2318" max="2560" width="9.140625" style="268"/>
    <col min="2561" max="2561" width="77.85546875" style="268" customWidth="1"/>
    <col min="2562" max="2562" width="13.85546875" style="268" customWidth="1"/>
    <col min="2563" max="2563" width="12.140625" style="268" customWidth="1"/>
    <col min="2564" max="2564" width="11" style="268" customWidth="1"/>
    <col min="2565" max="2565" width="14.140625" style="268" customWidth="1"/>
    <col min="2566" max="2566" width="11.85546875" style="268" customWidth="1"/>
    <col min="2567" max="2567" width="9.5703125" style="268" customWidth="1"/>
    <col min="2568" max="2568" width="14.7109375" style="268" customWidth="1"/>
    <col min="2569" max="2570" width="9.5703125" style="268" customWidth="1"/>
    <col min="2571" max="2571" width="14.28515625" style="268" customWidth="1"/>
    <col min="2572" max="2572" width="13.140625" style="268" customWidth="1"/>
    <col min="2573" max="2573" width="12.28515625" style="268" customWidth="1"/>
    <col min="2574" max="2816" width="9.140625" style="268"/>
    <col min="2817" max="2817" width="77.85546875" style="268" customWidth="1"/>
    <col min="2818" max="2818" width="13.85546875" style="268" customWidth="1"/>
    <col min="2819" max="2819" width="12.140625" style="268" customWidth="1"/>
    <col min="2820" max="2820" width="11" style="268" customWidth="1"/>
    <col min="2821" max="2821" width="14.140625" style="268" customWidth="1"/>
    <col min="2822" max="2822" width="11.85546875" style="268" customWidth="1"/>
    <col min="2823" max="2823" width="9.5703125" style="268" customWidth="1"/>
    <col min="2824" max="2824" width="14.7109375" style="268" customWidth="1"/>
    <col min="2825" max="2826" width="9.5703125" style="268" customWidth="1"/>
    <col min="2827" max="2827" width="14.28515625" style="268" customWidth="1"/>
    <col min="2828" max="2828" width="13.140625" style="268" customWidth="1"/>
    <col min="2829" max="2829" width="12.28515625" style="268" customWidth="1"/>
    <col min="2830" max="3072" width="9.140625" style="268"/>
    <col min="3073" max="3073" width="77.85546875" style="268" customWidth="1"/>
    <col min="3074" max="3074" width="13.85546875" style="268" customWidth="1"/>
    <col min="3075" max="3075" width="12.140625" style="268" customWidth="1"/>
    <col min="3076" max="3076" width="11" style="268" customWidth="1"/>
    <col min="3077" max="3077" width="14.140625" style="268" customWidth="1"/>
    <col min="3078" max="3078" width="11.85546875" style="268" customWidth="1"/>
    <col min="3079" max="3079" width="9.5703125" style="268" customWidth="1"/>
    <col min="3080" max="3080" width="14.7109375" style="268" customWidth="1"/>
    <col min="3081" max="3082" width="9.5703125" style="268" customWidth="1"/>
    <col min="3083" max="3083" width="14.28515625" style="268" customWidth="1"/>
    <col min="3084" max="3084" width="13.140625" style="268" customWidth="1"/>
    <col min="3085" max="3085" width="12.28515625" style="268" customWidth="1"/>
    <col min="3086" max="3328" width="9.140625" style="268"/>
    <col min="3329" max="3329" width="77.85546875" style="268" customWidth="1"/>
    <col min="3330" max="3330" width="13.85546875" style="268" customWidth="1"/>
    <col min="3331" max="3331" width="12.140625" style="268" customWidth="1"/>
    <col min="3332" max="3332" width="11" style="268" customWidth="1"/>
    <col min="3333" max="3333" width="14.140625" style="268" customWidth="1"/>
    <col min="3334" max="3334" width="11.85546875" style="268" customWidth="1"/>
    <col min="3335" max="3335" width="9.5703125" style="268" customWidth="1"/>
    <col min="3336" max="3336" width="14.7109375" style="268" customWidth="1"/>
    <col min="3337" max="3338" width="9.5703125" style="268" customWidth="1"/>
    <col min="3339" max="3339" width="14.28515625" style="268" customWidth="1"/>
    <col min="3340" max="3340" width="13.140625" style="268" customWidth="1"/>
    <col min="3341" max="3341" width="12.28515625" style="268" customWidth="1"/>
    <col min="3342" max="3584" width="9.140625" style="268"/>
    <col min="3585" max="3585" width="77.85546875" style="268" customWidth="1"/>
    <col min="3586" max="3586" width="13.85546875" style="268" customWidth="1"/>
    <col min="3587" max="3587" width="12.140625" style="268" customWidth="1"/>
    <col min="3588" max="3588" width="11" style="268" customWidth="1"/>
    <col min="3589" max="3589" width="14.140625" style="268" customWidth="1"/>
    <col min="3590" max="3590" width="11.85546875" style="268" customWidth="1"/>
    <col min="3591" max="3591" width="9.5703125" style="268" customWidth="1"/>
    <col min="3592" max="3592" width="14.7109375" style="268" customWidth="1"/>
    <col min="3593" max="3594" width="9.5703125" style="268" customWidth="1"/>
    <col min="3595" max="3595" width="14.28515625" style="268" customWidth="1"/>
    <col min="3596" max="3596" width="13.140625" style="268" customWidth="1"/>
    <col min="3597" max="3597" width="12.28515625" style="268" customWidth="1"/>
    <col min="3598" max="3840" width="9.140625" style="268"/>
    <col min="3841" max="3841" width="77.85546875" style="268" customWidth="1"/>
    <col min="3842" max="3842" width="13.85546875" style="268" customWidth="1"/>
    <col min="3843" max="3843" width="12.140625" style="268" customWidth="1"/>
    <col min="3844" max="3844" width="11" style="268" customWidth="1"/>
    <col min="3845" max="3845" width="14.140625" style="268" customWidth="1"/>
    <col min="3846" max="3846" width="11.85546875" style="268" customWidth="1"/>
    <col min="3847" max="3847" width="9.5703125" style="268" customWidth="1"/>
    <col min="3848" max="3848" width="14.7109375" style="268" customWidth="1"/>
    <col min="3849" max="3850" width="9.5703125" style="268" customWidth="1"/>
    <col min="3851" max="3851" width="14.28515625" style="268" customWidth="1"/>
    <col min="3852" max="3852" width="13.140625" style="268" customWidth="1"/>
    <col min="3853" max="3853" width="12.28515625" style="268" customWidth="1"/>
    <col min="3854" max="4096" width="9.140625" style="268"/>
    <col min="4097" max="4097" width="77.85546875" style="268" customWidth="1"/>
    <col min="4098" max="4098" width="13.85546875" style="268" customWidth="1"/>
    <col min="4099" max="4099" width="12.140625" style="268" customWidth="1"/>
    <col min="4100" max="4100" width="11" style="268" customWidth="1"/>
    <col min="4101" max="4101" width="14.140625" style="268" customWidth="1"/>
    <col min="4102" max="4102" width="11.85546875" style="268" customWidth="1"/>
    <col min="4103" max="4103" width="9.5703125" style="268" customWidth="1"/>
    <col min="4104" max="4104" width="14.7109375" style="268" customWidth="1"/>
    <col min="4105" max="4106" width="9.5703125" style="268" customWidth="1"/>
    <col min="4107" max="4107" width="14.28515625" style="268" customWidth="1"/>
    <col min="4108" max="4108" width="13.140625" style="268" customWidth="1"/>
    <col min="4109" max="4109" width="12.28515625" style="268" customWidth="1"/>
    <col min="4110" max="4352" width="9.140625" style="268"/>
    <col min="4353" max="4353" width="77.85546875" style="268" customWidth="1"/>
    <col min="4354" max="4354" width="13.85546875" style="268" customWidth="1"/>
    <col min="4355" max="4355" width="12.140625" style="268" customWidth="1"/>
    <col min="4356" max="4356" width="11" style="268" customWidth="1"/>
    <col min="4357" max="4357" width="14.140625" style="268" customWidth="1"/>
    <col min="4358" max="4358" width="11.85546875" style="268" customWidth="1"/>
    <col min="4359" max="4359" width="9.5703125" style="268" customWidth="1"/>
    <col min="4360" max="4360" width="14.7109375" style="268" customWidth="1"/>
    <col min="4361" max="4362" width="9.5703125" style="268" customWidth="1"/>
    <col min="4363" max="4363" width="14.28515625" style="268" customWidth="1"/>
    <col min="4364" max="4364" width="13.140625" style="268" customWidth="1"/>
    <col min="4365" max="4365" width="12.28515625" style="268" customWidth="1"/>
    <col min="4366" max="4608" width="9.140625" style="268"/>
    <col min="4609" max="4609" width="77.85546875" style="268" customWidth="1"/>
    <col min="4610" max="4610" width="13.85546875" style="268" customWidth="1"/>
    <col min="4611" max="4611" width="12.140625" style="268" customWidth="1"/>
    <col min="4612" max="4612" width="11" style="268" customWidth="1"/>
    <col min="4613" max="4613" width="14.140625" style="268" customWidth="1"/>
    <col min="4614" max="4614" width="11.85546875" style="268" customWidth="1"/>
    <col min="4615" max="4615" width="9.5703125" style="268" customWidth="1"/>
    <col min="4616" max="4616" width="14.7109375" style="268" customWidth="1"/>
    <col min="4617" max="4618" width="9.5703125" style="268" customWidth="1"/>
    <col min="4619" max="4619" width="14.28515625" style="268" customWidth="1"/>
    <col min="4620" max="4620" width="13.140625" style="268" customWidth="1"/>
    <col min="4621" max="4621" width="12.28515625" style="268" customWidth="1"/>
    <col min="4622" max="4864" width="9.140625" style="268"/>
    <col min="4865" max="4865" width="77.85546875" style="268" customWidth="1"/>
    <col min="4866" max="4866" width="13.85546875" style="268" customWidth="1"/>
    <col min="4867" max="4867" width="12.140625" style="268" customWidth="1"/>
    <col min="4868" max="4868" width="11" style="268" customWidth="1"/>
    <col min="4869" max="4869" width="14.140625" style="268" customWidth="1"/>
    <col min="4870" max="4870" width="11.85546875" style="268" customWidth="1"/>
    <col min="4871" max="4871" width="9.5703125" style="268" customWidth="1"/>
    <col min="4872" max="4872" width="14.7109375" style="268" customWidth="1"/>
    <col min="4873" max="4874" width="9.5703125" style="268" customWidth="1"/>
    <col min="4875" max="4875" width="14.28515625" style="268" customWidth="1"/>
    <col min="4876" max="4876" width="13.140625" style="268" customWidth="1"/>
    <col min="4877" max="4877" width="12.28515625" style="268" customWidth="1"/>
    <col min="4878" max="5120" width="9.140625" style="268"/>
    <col min="5121" max="5121" width="77.85546875" style="268" customWidth="1"/>
    <col min="5122" max="5122" width="13.85546875" style="268" customWidth="1"/>
    <col min="5123" max="5123" width="12.140625" style="268" customWidth="1"/>
    <col min="5124" max="5124" width="11" style="268" customWidth="1"/>
    <col min="5125" max="5125" width="14.140625" style="268" customWidth="1"/>
    <col min="5126" max="5126" width="11.85546875" style="268" customWidth="1"/>
    <col min="5127" max="5127" width="9.5703125" style="268" customWidth="1"/>
    <col min="5128" max="5128" width="14.7109375" style="268" customWidth="1"/>
    <col min="5129" max="5130" width="9.5703125" style="268" customWidth="1"/>
    <col min="5131" max="5131" width="14.28515625" style="268" customWidth="1"/>
    <col min="5132" max="5132" width="13.140625" style="268" customWidth="1"/>
    <col min="5133" max="5133" width="12.28515625" style="268" customWidth="1"/>
    <col min="5134" max="5376" width="9.140625" style="268"/>
    <col min="5377" max="5377" width="77.85546875" style="268" customWidth="1"/>
    <col min="5378" max="5378" width="13.85546875" style="268" customWidth="1"/>
    <col min="5379" max="5379" width="12.140625" style="268" customWidth="1"/>
    <col min="5380" max="5380" width="11" style="268" customWidth="1"/>
    <col min="5381" max="5381" width="14.140625" style="268" customWidth="1"/>
    <col min="5382" max="5382" width="11.85546875" style="268" customWidth="1"/>
    <col min="5383" max="5383" width="9.5703125" style="268" customWidth="1"/>
    <col min="5384" max="5384" width="14.7109375" style="268" customWidth="1"/>
    <col min="5385" max="5386" width="9.5703125" style="268" customWidth="1"/>
    <col min="5387" max="5387" width="14.28515625" style="268" customWidth="1"/>
    <col min="5388" max="5388" width="13.140625" style="268" customWidth="1"/>
    <col min="5389" max="5389" width="12.28515625" style="268" customWidth="1"/>
    <col min="5390" max="5632" width="9.140625" style="268"/>
    <col min="5633" max="5633" width="77.85546875" style="268" customWidth="1"/>
    <col min="5634" max="5634" width="13.85546875" style="268" customWidth="1"/>
    <col min="5635" max="5635" width="12.140625" style="268" customWidth="1"/>
    <col min="5636" max="5636" width="11" style="268" customWidth="1"/>
    <col min="5637" max="5637" width="14.140625" style="268" customWidth="1"/>
    <col min="5638" max="5638" width="11.85546875" style="268" customWidth="1"/>
    <col min="5639" max="5639" width="9.5703125" style="268" customWidth="1"/>
    <col min="5640" max="5640" width="14.7109375" style="268" customWidth="1"/>
    <col min="5641" max="5642" width="9.5703125" style="268" customWidth="1"/>
    <col min="5643" max="5643" width="14.28515625" style="268" customWidth="1"/>
    <col min="5644" max="5644" width="13.140625" style="268" customWidth="1"/>
    <col min="5645" max="5645" width="12.28515625" style="268" customWidth="1"/>
    <col min="5646" max="5888" width="9.140625" style="268"/>
    <col min="5889" max="5889" width="77.85546875" style="268" customWidth="1"/>
    <col min="5890" max="5890" width="13.85546875" style="268" customWidth="1"/>
    <col min="5891" max="5891" width="12.140625" style="268" customWidth="1"/>
    <col min="5892" max="5892" width="11" style="268" customWidth="1"/>
    <col min="5893" max="5893" width="14.140625" style="268" customWidth="1"/>
    <col min="5894" max="5894" width="11.85546875" style="268" customWidth="1"/>
    <col min="5895" max="5895" width="9.5703125" style="268" customWidth="1"/>
    <col min="5896" max="5896" width="14.7109375" style="268" customWidth="1"/>
    <col min="5897" max="5898" width="9.5703125" style="268" customWidth="1"/>
    <col min="5899" max="5899" width="14.28515625" style="268" customWidth="1"/>
    <col min="5900" max="5900" width="13.140625" style="268" customWidth="1"/>
    <col min="5901" max="5901" width="12.28515625" style="268" customWidth="1"/>
    <col min="5902" max="6144" width="9.140625" style="268"/>
    <col min="6145" max="6145" width="77.85546875" style="268" customWidth="1"/>
    <col min="6146" max="6146" width="13.85546875" style="268" customWidth="1"/>
    <col min="6147" max="6147" width="12.140625" style="268" customWidth="1"/>
    <col min="6148" max="6148" width="11" style="268" customWidth="1"/>
    <col min="6149" max="6149" width="14.140625" style="268" customWidth="1"/>
    <col min="6150" max="6150" width="11.85546875" style="268" customWidth="1"/>
    <col min="6151" max="6151" width="9.5703125" style="268" customWidth="1"/>
    <col min="6152" max="6152" width="14.7109375" style="268" customWidth="1"/>
    <col min="6153" max="6154" width="9.5703125" style="268" customWidth="1"/>
    <col min="6155" max="6155" width="14.28515625" style="268" customWidth="1"/>
    <col min="6156" max="6156" width="13.140625" style="268" customWidth="1"/>
    <col min="6157" max="6157" width="12.28515625" style="268" customWidth="1"/>
    <col min="6158" max="6400" width="9.140625" style="268"/>
    <col min="6401" max="6401" width="77.85546875" style="268" customWidth="1"/>
    <col min="6402" max="6402" width="13.85546875" style="268" customWidth="1"/>
    <col min="6403" max="6403" width="12.140625" style="268" customWidth="1"/>
    <col min="6404" max="6404" width="11" style="268" customWidth="1"/>
    <col min="6405" max="6405" width="14.140625" style="268" customWidth="1"/>
    <col min="6406" max="6406" width="11.85546875" style="268" customWidth="1"/>
    <col min="6407" max="6407" width="9.5703125" style="268" customWidth="1"/>
    <col min="6408" max="6408" width="14.7109375" style="268" customWidth="1"/>
    <col min="6409" max="6410" width="9.5703125" style="268" customWidth="1"/>
    <col min="6411" max="6411" width="14.28515625" style="268" customWidth="1"/>
    <col min="6412" max="6412" width="13.140625" style="268" customWidth="1"/>
    <col min="6413" max="6413" width="12.28515625" style="268" customWidth="1"/>
    <col min="6414" max="6656" width="9.140625" style="268"/>
    <col min="6657" max="6657" width="77.85546875" style="268" customWidth="1"/>
    <col min="6658" max="6658" width="13.85546875" style="268" customWidth="1"/>
    <col min="6659" max="6659" width="12.140625" style="268" customWidth="1"/>
    <col min="6660" max="6660" width="11" style="268" customWidth="1"/>
    <col min="6661" max="6661" width="14.140625" style="268" customWidth="1"/>
    <col min="6662" max="6662" width="11.85546875" style="268" customWidth="1"/>
    <col min="6663" max="6663" width="9.5703125" style="268" customWidth="1"/>
    <col min="6664" max="6664" width="14.7109375" style="268" customWidth="1"/>
    <col min="6665" max="6666" width="9.5703125" style="268" customWidth="1"/>
    <col min="6667" max="6667" width="14.28515625" style="268" customWidth="1"/>
    <col min="6668" max="6668" width="13.140625" style="268" customWidth="1"/>
    <col min="6669" max="6669" width="12.28515625" style="268" customWidth="1"/>
    <col min="6670" max="6912" width="9.140625" style="268"/>
    <col min="6913" max="6913" width="77.85546875" style="268" customWidth="1"/>
    <col min="6914" max="6914" width="13.85546875" style="268" customWidth="1"/>
    <col min="6915" max="6915" width="12.140625" style="268" customWidth="1"/>
    <col min="6916" max="6916" width="11" style="268" customWidth="1"/>
    <col min="6917" max="6917" width="14.140625" style="268" customWidth="1"/>
    <col min="6918" max="6918" width="11.85546875" style="268" customWidth="1"/>
    <col min="6919" max="6919" width="9.5703125" style="268" customWidth="1"/>
    <col min="6920" max="6920" width="14.7109375" style="268" customWidth="1"/>
    <col min="6921" max="6922" width="9.5703125" style="268" customWidth="1"/>
    <col min="6923" max="6923" width="14.28515625" style="268" customWidth="1"/>
    <col min="6924" max="6924" width="13.140625" style="268" customWidth="1"/>
    <col min="6925" max="6925" width="12.28515625" style="268" customWidth="1"/>
    <col min="6926" max="7168" width="9.140625" style="268"/>
    <col min="7169" max="7169" width="77.85546875" style="268" customWidth="1"/>
    <col min="7170" max="7170" width="13.85546875" style="268" customWidth="1"/>
    <col min="7171" max="7171" width="12.140625" style="268" customWidth="1"/>
    <col min="7172" max="7172" width="11" style="268" customWidth="1"/>
    <col min="7173" max="7173" width="14.140625" style="268" customWidth="1"/>
    <col min="7174" max="7174" width="11.85546875" style="268" customWidth="1"/>
    <col min="7175" max="7175" width="9.5703125" style="268" customWidth="1"/>
    <col min="7176" max="7176" width="14.7109375" style="268" customWidth="1"/>
    <col min="7177" max="7178" width="9.5703125" style="268" customWidth="1"/>
    <col min="7179" max="7179" width="14.28515625" style="268" customWidth="1"/>
    <col min="7180" max="7180" width="13.140625" style="268" customWidth="1"/>
    <col min="7181" max="7181" width="12.28515625" style="268" customWidth="1"/>
    <col min="7182" max="7424" width="9.140625" style="268"/>
    <col min="7425" max="7425" width="77.85546875" style="268" customWidth="1"/>
    <col min="7426" max="7426" width="13.85546875" style="268" customWidth="1"/>
    <col min="7427" max="7427" width="12.140625" style="268" customWidth="1"/>
    <col min="7428" max="7428" width="11" style="268" customWidth="1"/>
    <col min="7429" max="7429" width="14.140625" style="268" customWidth="1"/>
    <col min="7430" max="7430" width="11.85546875" style="268" customWidth="1"/>
    <col min="7431" max="7431" width="9.5703125" style="268" customWidth="1"/>
    <col min="7432" max="7432" width="14.7109375" style="268" customWidth="1"/>
    <col min="7433" max="7434" width="9.5703125" style="268" customWidth="1"/>
    <col min="7435" max="7435" width="14.28515625" style="268" customWidth="1"/>
    <col min="7436" max="7436" width="13.140625" style="268" customWidth="1"/>
    <col min="7437" max="7437" width="12.28515625" style="268" customWidth="1"/>
    <col min="7438" max="7680" width="9.140625" style="268"/>
    <col min="7681" max="7681" width="77.85546875" style="268" customWidth="1"/>
    <col min="7682" max="7682" width="13.85546875" style="268" customWidth="1"/>
    <col min="7683" max="7683" width="12.140625" style="268" customWidth="1"/>
    <col min="7684" max="7684" width="11" style="268" customWidth="1"/>
    <col min="7685" max="7685" width="14.140625" style="268" customWidth="1"/>
    <col min="7686" max="7686" width="11.85546875" style="268" customWidth="1"/>
    <col min="7687" max="7687" width="9.5703125" style="268" customWidth="1"/>
    <col min="7688" max="7688" width="14.7109375" style="268" customWidth="1"/>
    <col min="7689" max="7690" width="9.5703125" style="268" customWidth="1"/>
    <col min="7691" max="7691" width="14.28515625" style="268" customWidth="1"/>
    <col min="7692" max="7692" width="13.140625" style="268" customWidth="1"/>
    <col min="7693" max="7693" width="12.28515625" style="268" customWidth="1"/>
    <col min="7694" max="7936" width="9.140625" style="268"/>
    <col min="7937" max="7937" width="77.85546875" style="268" customWidth="1"/>
    <col min="7938" max="7938" width="13.85546875" style="268" customWidth="1"/>
    <col min="7939" max="7939" width="12.140625" style="268" customWidth="1"/>
    <col min="7940" max="7940" width="11" style="268" customWidth="1"/>
    <col min="7941" max="7941" width="14.140625" style="268" customWidth="1"/>
    <col min="7942" max="7942" width="11.85546875" style="268" customWidth="1"/>
    <col min="7943" max="7943" width="9.5703125" style="268" customWidth="1"/>
    <col min="7944" max="7944" width="14.7109375" style="268" customWidth="1"/>
    <col min="7945" max="7946" width="9.5703125" style="268" customWidth="1"/>
    <col min="7947" max="7947" width="14.28515625" style="268" customWidth="1"/>
    <col min="7948" max="7948" width="13.140625" style="268" customWidth="1"/>
    <col min="7949" max="7949" width="12.28515625" style="268" customWidth="1"/>
    <col min="7950" max="8192" width="9.140625" style="268"/>
    <col min="8193" max="8193" width="77.85546875" style="268" customWidth="1"/>
    <col min="8194" max="8194" width="13.85546875" style="268" customWidth="1"/>
    <col min="8195" max="8195" width="12.140625" style="268" customWidth="1"/>
    <col min="8196" max="8196" width="11" style="268" customWidth="1"/>
    <col min="8197" max="8197" width="14.140625" style="268" customWidth="1"/>
    <col min="8198" max="8198" width="11.85546875" style="268" customWidth="1"/>
    <col min="8199" max="8199" width="9.5703125" style="268" customWidth="1"/>
    <col min="8200" max="8200" width="14.7109375" style="268" customWidth="1"/>
    <col min="8201" max="8202" width="9.5703125" style="268" customWidth="1"/>
    <col min="8203" max="8203" width="14.28515625" style="268" customWidth="1"/>
    <col min="8204" max="8204" width="13.140625" style="268" customWidth="1"/>
    <col min="8205" max="8205" width="12.28515625" style="268" customWidth="1"/>
    <col min="8206" max="8448" width="9.140625" style="268"/>
    <col min="8449" max="8449" width="77.85546875" style="268" customWidth="1"/>
    <col min="8450" max="8450" width="13.85546875" style="268" customWidth="1"/>
    <col min="8451" max="8451" width="12.140625" style="268" customWidth="1"/>
    <col min="8452" max="8452" width="11" style="268" customWidth="1"/>
    <col min="8453" max="8453" width="14.140625" style="268" customWidth="1"/>
    <col min="8454" max="8454" width="11.85546875" style="268" customWidth="1"/>
    <col min="8455" max="8455" width="9.5703125" style="268" customWidth="1"/>
    <col min="8456" max="8456" width="14.7109375" style="268" customWidth="1"/>
    <col min="8457" max="8458" width="9.5703125" style="268" customWidth="1"/>
    <col min="8459" max="8459" width="14.28515625" style="268" customWidth="1"/>
    <col min="8460" max="8460" width="13.140625" style="268" customWidth="1"/>
    <col min="8461" max="8461" width="12.28515625" style="268" customWidth="1"/>
    <col min="8462" max="8704" width="9.140625" style="268"/>
    <col min="8705" max="8705" width="77.85546875" style="268" customWidth="1"/>
    <col min="8706" max="8706" width="13.85546875" style="268" customWidth="1"/>
    <col min="8707" max="8707" width="12.140625" style="268" customWidth="1"/>
    <col min="8708" max="8708" width="11" style="268" customWidth="1"/>
    <col min="8709" max="8709" width="14.140625" style="268" customWidth="1"/>
    <col min="8710" max="8710" width="11.85546875" style="268" customWidth="1"/>
    <col min="8711" max="8711" width="9.5703125" style="268" customWidth="1"/>
    <col min="8712" max="8712" width="14.7109375" style="268" customWidth="1"/>
    <col min="8713" max="8714" width="9.5703125" style="268" customWidth="1"/>
    <col min="8715" max="8715" width="14.28515625" style="268" customWidth="1"/>
    <col min="8716" max="8716" width="13.140625" style="268" customWidth="1"/>
    <col min="8717" max="8717" width="12.28515625" style="268" customWidth="1"/>
    <col min="8718" max="8960" width="9.140625" style="268"/>
    <col min="8961" max="8961" width="77.85546875" style="268" customWidth="1"/>
    <col min="8962" max="8962" width="13.85546875" style="268" customWidth="1"/>
    <col min="8963" max="8963" width="12.140625" style="268" customWidth="1"/>
    <col min="8964" max="8964" width="11" style="268" customWidth="1"/>
    <col min="8965" max="8965" width="14.140625" style="268" customWidth="1"/>
    <col min="8966" max="8966" width="11.85546875" style="268" customWidth="1"/>
    <col min="8967" max="8967" width="9.5703125" style="268" customWidth="1"/>
    <col min="8968" max="8968" width="14.7109375" style="268" customWidth="1"/>
    <col min="8969" max="8970" width="9.5703125" style="268" customWidth="1"/>
    <col min="8971" max="8971" width="14.28515625" style="268" customWidth="1"/>
    <col min="8972" max="8972" width="13.140625" style="268" customWidth="1"/>
    <col min="8973" max="8973" width="12.28515625" style="268" customWidth="1"/>
    <col min="8974" max="9216" width="9.140625" style="268"/>
    <col min="9217" max="9217" width="77.85546875" style="268" customWidth="1"/>
    <col min="9218" max="9218" width="13.85546875" style="268" customWidth="1"/>
    <col min="9219" max="9219" width="12.140625" style="268" customWidth="1"/>
    <col min="9220" max="9220" width="11" style="268" customWidth="1"/>
    <col min="9221" max="9221" width="14.140625" style="268" customWidth="1"/>
    <col min="9222" max="9222" width="11.85546875" style="268" customWidth="1"/>
    <col min="9223" max="9223" width="9.5703125" style="268" customWidth="1"/>
    <col min="9224" max="9224" width="14.7109375" style="268" customWidth="1"/>
    <col min="9225" max="9226" width="9.5703125" style="268" customWidth="1"/>
    <col min="9227" max="9227" width="14.28515625" style="268" customWidth="1"/>
    <col min="9228" max="9228" width="13.140625" style="268" customWidth="1"/>
    <col min="9229" max="9229" width="12.28515625" style="268" customWidth="1"/>
    <col min="9230" max="9472" width="9.140625" style="268"/>
    <col min="9473" max="9473" width="77.85546875" style="268" customWidth="1"/>
    <col min="9474" max="9474" width="13.85546875" style="268" customWidth="1"/>
    <col min="9475" max="9475" width="12.140625" style="268" customWidth="1"/>
    <col min="9476" max="9476" width="11" style="268" customWidth="1"/>
    <col min="9477" max="9477" width="14.140625" style="268" customWidth="1"/>
    <col min="9478" max="9478" width="11.85546875" style="268" customWidth="1"/>
    <col min="9479" max="9479" width="9.5703125" style="268" customWidth="1"/>
    <col min="9480" max="9480" width="14.7109375" style="268" customWidth="1"/>
    <col min="9481" max="9482" width="9.5703125" style="268" customWidth="1"/>
    <col min="9483" max="9483" width="14.28515625" style="268" customWidth="1"/>
    <col min="9484" max="9484" width="13.140625" style="268" customWidth="1"/>
    <col min="9485" max="9485" width="12.28515625" style="268" customWidth="1"/>
    <col min="9486" max="9728" width="9.140625" style="268"/>
    <col min="9729" max="9729" width="77.85546875" style="268" customWidth="1"/>
    <col min="9730" max="9730" width="13.85546875" style="268" customWidth="1"/>
    <col min="9731" max="9731" width="12.140625" style="268" customWidth="1"/>
    <col min="9732" max="9732" width="11" style="268" customWidth="1"/>
    <col min="9733" max="9733" width="14.140625" style="268" customWidth="1"/>
    <col min="9734" max="9734" width="11.85546875" style="268" customWidth="1"/>
    <col min="9735" max="9735" width="9.5703125" style="268" customWidth="1"/>
    <col min="9736" max="9736" width="14.7109375" style="268" customWidth="1"/>
    <col min="9737" max="9738" width="9.5703125" style="268" customWidth="1"/>
    <col min="9739" max="9739" width="14.28515625" style="268" customWidth="1"/>
    <col min="9740" max="9740" width="13.140625" style="268" customWidth="1"/>
    <col min="9741" max="9741" width="12.28515625" style="268" customWidth="1"/>
    <col min="9742" max="9984" width="9.140625" style="268"/>
    <col min="9985" max="9985" width="77.85546875" style="268" customWidth="1"/>
    <col min="9986" max="9986" width="13.85546875" style="268" customWidth="1"/>
    <col min="9987" max="9987" width="12.140625" style="268" customWidth="1"/>
    <col min="9988" max="9988" width="11" style="268" customWidth="1"/>
    <col min="9989" max="9989" width="14.140625" style="268" customWidth="1"/>
    <col min="9990" max="9990" width="11.85546875" style="268" customWidth="1"/>
    <col min="9991" max="9991" width="9.5703125" style="268" customWidth="1"/>
    <col min="9992" max="9992" width="14.7109375" style="268" customWidth="1"/>
    <col min="9993" max="9994" width="9.5703125" style="268" customWidth="1"/>
    <col min="9995" max="9995" width="14.28515625" style="268" customWidth="1"/>
    <col min="9996" max="9996" width="13.140625" style="268" customWidth="1"/>
    <col min="9997" max="9997" width="12.28515625" style="268" customWidth="1"/>
    <col min="9998" max="10240" width="9.140625" style="268"/>
    <col min="10241" max="10241" width="77.85546875" style="268" customWidth="1"/>
    <col min="10242" max="10242" width="13.85546875" style="268" customWidth="1"/>
    <col min="10243" max="10243" width="12.140625" style="268" customWidth="1"/>
    <col min="10244" max="10244" width="11" style="268" customWidth="1"/>
    <col min="10245" max="10245" width="14.140625" style="268" customWidth="1"/>
    <col min="10246" max="10246" width="11.85546875" style="268" customWidth="1"/>
    <col min="10247" max="10247" width="9.5703125" style="268" customWidth="1"/>
    <col min="10248" max="10248" width="14.7109375" style="268" customWidth="1"/>
    <col min="10249" max="10250" width="9.5703125" style="268" customWidth="1"/>
    <col min="10251" max="10251" width="14.28515625" style="268" customWidth="1"/>
    <col min="10252" max="10252" width="13.140625" style="268" customWidth="1"/>
    <col min="10253" max="10253" width="12.28515625" style="268" customWidth="1"/>
    <col min="10254" max="10496" width="9.140625" style="268"/>
    <col min="10497" max="10497" width="77.85546875" style="268" customWidth="1"/>
    <col min="10498" max="10498" width="13.85546875" style="268" customWidth="1"/>
    <col min="10499" max="10499" width="12.140625" style="268" customWidth="1"/>
    <col min="10500" max="10500" width="11" style="268" customWidth="1"/>
    <col min="10501" max="10501" width="14.140625" style="268" customWidth="1"/>
    <col min="10502" max="10502" width="11.85546875" style="268" customWidth="1"/>
    <col min="10503" max="10503" width="9.5703125" style="268" customWidth="1"/>
    <col min="10504" max="10504" width="14.7109375" style="268" customWidth="1"/>
    <col min="10505" max="10506" width="9.5703125" style="268" customWidth="1"/>
    <col min="10507" max="10507" width="14.28515625" style="268" customWidth="1"/>
    <col min="10508" max="10508" width="13.140625" style="268" customWidth="1"/>
    <col min="10509" max="10509" width="12.28515625" style="268" customWidth="1"/>
    <col min="10510" max="10752" width="9.140625" style="268"/>
    <col min="10753" max="10753" width="77.85546875" style="268" customWidth="1"/>
    <col min="10754" max="10754" width="13.85546875" style="268" customWidth="1"/>
    <col min="10755" max="10755" width="12.140625" style="268" customWidth="1"/>
    <col min="10756" max="10756" width="11" style="268" customWidth="1"/>
    <col min="10757" max="10757" width="14.140625" style="268" customWidth="1"/>
    <col min="10758" max="10758" width="11.85546875" style="268" customWidth="1"/>
    <col min="10759" max="10759" width="9.5703125" style="268" customWidth="1"/>
    <col min="10760" max="10760" width="14.7109375" style="268" customWidth="1"/>
    <col min="10761" max="10762" width="9.5703125" style="268" customWidth="1"/>
    <col min="10763" max="10763" width="14.28515625" style="268" customWidth="1"/>
    <col min="10764" max="10764" width="13.140625" style="268" customWidth="1"/>
    <col min="10765" max="10765" width="12.28515625" style="268" customWidth="1"/>
    <col min="10766" max="11008" width="9.140625" style="268"/>
    <col min="11009" max="11009" width="77.85546875" style="268" customWidth="1"/>
    <col min="11010" max="11010" width="13.85546875" style="268" customWidth="1"/>
    <col min="11011" max="11011" width="12.140625" style="268" customWidth="1"/>
    <col min="11012" max="11012" width="11" style="268" customWidth="1"/>
    <col min="11013" max="11013" width="14.140625" style="268" customWidth="1"/>
    <col min="11014" max="11014" width="11.85546875" style="268" customWidth="1"/>
    <col min="11015" max="11015" width="9.5703125" style="268" customWidth="1"/>
    <col min="11016" max="11016" width="14.7109375" style="268" customWidth="1"/>
    <col min="11017" max="11018" width="9.5703125" style="268" customWidth="1"/>
    <col min="11019" max="11019" width="14.28515625" style="268" customWidth="1"/>
    <col min="11020" max="11020" width="13.140625" style="268" customWidth="1"/>
    <col min="11021" max="11021" width="12.28515625" style="268" customWidth="1"/>
    <col min="11022" max="11264" width="9.140625" style="268"/>
    <col min="11265" max="11265" width="77.85546875" style="268" customWidth="1"/>
    <col min="11266" max="11266" width="13.85546875" style="268" customWidth="1"/>
    <col min="11267" max="11267" width="12.140625" style="268" customWidth="1"/>
    <col min="11268" max="11268" width="11" style="268" customWidth="1"/>
    <col min="11269" max="11269" width="14.140625" style="268" customWidth="1"/>
    <col min="11270" max="11270" width="11.85546875" style="268" customWidth="1"/>
    <col min="11271" max="11271" width="9.5703125" style="268" customWidth="1"/>
    <col min="11272" max="11272" width="14.7109375" style="268" customWidth="1"/>
    <col min="11273" max="11274" width="9.5703125" style="268" customWidth="1"/>
    <col min="11275" max="11275" width="14.28515625" style="268" customWidth="1"/>
    <col min="11276" max="11276" width="13.140625" style="268" customWidth="1"/>
    <col min="11277" max="11277" width="12.28515625" style="268" customWidth="1"/>
    <col min="11278" max="11520" width="9.140625" style="268"/>
    <col min="11521" max="11521" width="77.85546875" style="268" customWidth="1"/>
    <col min="11522" max="11522" width="13.85546875" style="268" customWidth="1"/>
    <col min="11523" max="11523" width="12.140625" style="268" customWidth="1"/>
    <col min="11524" max="11524" width="11" style="268" customWidth="1"/>
    <col min="11525" max="11525" width="14.140625" style="268" customWidth="1"/>
    <col min="11526" max="11526" width="11.85546875" style="268" customWidth="1"/>
    <col min="11527" max="11527" width="9.5703125" style="268" customWidth="1"/>
    <col min="11528" max="11528" width="14.7109375" style="268" customWidth="1"/>
    <col min="11529" max="11530" width="9.5703125" style="268" customWidth="1"/>
    <col min="11531" max="11531" width="14.28515625" style="268" customWidth="1"/>
    <col min="11532" max="11532" width="13.140625" style="268" customWidth="1"/>
    <col min="11533" max="11533" width="12.28515625" style="268" customWidth="1"/>
    <col min="11534" max="11776" width="9.140625" style="268"/>
    <col min="11777" max="11777" width="77.85546875" style="268" customWidth="1"/>
    <col min="11778" max="11778" width="13.85546875" style="268" customWidth="1"/>
    <col min="11779" max="11779" width="12.140625" style="268" customWidth="1"/>
    <col min="11780" max="11780" width="11" style="268" customWidth="1"/>
    <col min="11781" max="11781" width="14.140625" style="268" customWidth="1"/>
    <col min="11782" max="11782" width="11.85546875" style="268" customWidth="1"/>
    <col min="11783" max="11783" width="9.5703125" style="268" customWidth="1"/>
    <col min="11784" max="11784" width="14.7109375" style="268" customWidth="1"/>
    <col min="11785" max="11786" width="9.5703125" style="268" customWidth="1"/>
    <col min="11787" max="11787" width="14.28515625" style="268" customWidth="1"/>
    <col min="11788" max="11788" width="13.140625" style="268" customWidth="1"/>
    <col min="11789" max="11789" width="12.28515625" style="268" customWidth="1"/>
    <col min="11790" max="12032" width="9.140625" style="268"/>
    <col min="12033" max="12033" width="77.85546875" style="268" customWidth="1"/>
    <col min="12034" max="12034" width="13.85546875" style="268" customWidth="1"/>
    <col min="12035" max="12035" width="12.140625" style="268" customWidth="1"/>
    <col min="12036" max="12036" width="11" style="268" customWidth="1"/>
    <col min="12037" max="12037" width="14.140625" style="268" customWidth="1"/>
    <col min="12038" max="12038" width="11.85546875" style="268" customWidth="1"/>
    <col min="12039" max="12039" width="9.5703125" style="268" customWidth="1"/>
    <col min="12040" max="12040" width="14.7109375" style="268" customWidth="1"/>
    <col min="12041" max="12042" width="9.5703125" style="268" customWidth="1"/>
    <col min="12043" max="12043" width="14.28515625" style="268" customWidth="1"/>
    <col min="12044" max="12044" width="13.140625" style="268" customWidth="1"/>
    <col min="12045" max="12045" width="12.28515625" style="268" customWidth="1"/>
    <col min="12046" max="12288" width="9.140625" style="268"/>
    <col min="12289" max="12289" width="77.85546875" style="268" customWidth="1"/>
    <col min="12290" max="12290" width="13.85546875" style="268" customWidth="1"/>
    <col min="12291" max="12291" width="12.140625" style="268" customWidth="1"/>
    <col min="12292" max="12292" width="11" style="268" customWidth="1"/>
    <col min="12293" max="12293" width="14.140625" style="268" customWidth="1"/>
    <col min="12294" max="12294" width="11.85546875" style="268" customWidth="1"/>
    <col min="12295" max="12295" width="9.5703125" style="268" customWidth="1"/>
    <col min="12296" max="12296" width="14.7109375" style="268" customWidth="1"/>
    <col min="12297" max="12298" width="9.5703125" style="268" customWidth="1"/>
    <col min="12299" max="12299" width="14.28515625" style="268" customWidth="1"/>
    <col min="12300" max="12300" width="13.140625" style="268" customWidth="1"/>
    <col min="12301" max="12301" width="12.28515625" style="268" customWidth="1"/>
    <col min="12302" max="12544" width="9.140625" style="268"/>
    <col min="12545" max="12545" width="77.85546875" style="268" customWidth="1"/>
    <col min="12546" max="12546" width="13.85546875" style="268" customWidth="1"/>
    <col min="12547" max="12547" width="12.140625" style="268" customWidth="1"/>
    <col min="12548" max="12548" width="11" style="268" customWidth="1"/>
    <col min="12549" max="12549" width="14.140625" style="268" customWidth="1"/>
    <col min="12550" max="12550" width="11.85546875" style="268" customWidth="1"/>
    <col min="12551" max="12551" width="9.5703125" style="268" customWidth="1"/>
    <col min="12552" max="12552" width="14.7109375" style="268" customWidth="1"/>
    <col min="12553" max="12554" width="9.5703125" style="268" customWidth="1"/>
    <col min="12555" max="12555" width="14.28515625" style="268" customWidth="1"/>
    <col min="12556" max="12556" width="13.140625" style="268" customWidth="1"/>
    <col min="12557" max="12557" width="12.28515625" style="268" customWidth="1"/>
    <col min="12558" max="12800" width="9.140625" style="268"/>
    <col min="12801" max="12801" width="77.85546875" style="268" customWidth="1"/>
    <col min="12802" max="12802" width="13.85546875" style="268" customWidth="1"/>
    <col min="12803" max="12803" width="12.140625" style="268" customWidth="1"/>
    <col min="12804" max="12804" width="11" style="268" customWidth="1"/>
    <col min="12805" max="12805" width="14.140625" style="268" customWidth="1"/>
    <col min="12806" max="12806" width="11.85546875" style="268" customWidth="1"/>
    <col min="12807" max="12807" width="9.5703125" style="268" customWidth="1"/>
    <col min="12808" max="12808" width="14.7109375" style="268" customWidth="1"/>
    <col min="12809" max="12810" width="9.5703125" style="268" customWidth="1"/>
    <col min="12811" max="12811" width="14.28515625" style="268" customWidth="1"/>
    <col min="12812" max="12812" width="13.140625" style="268" customWidth="1"/>
    <col min="12813" max="12813" width="12.28515625" style="268" customWidth="1"/>
    <col min="12814" max="13056" width="9.140625" style="268"/>
    <col min="13057" max="13057" width="77.85546875" style="268" customWidth="1"/>
    <col min="13058" max="13058" width="13.85546875" style="268" customWidth="1"/>
    <col min="13059" max="13059" width="12.140625" style="268" customWidth="1"/>
    <col min="13060" max="13060" width="11" style="268" customWidth="1"/>
    <col min="13061" max="13061" width="14.140625" style="268" customWidth="1"/>
    <col min="13062" max="13062" width="11.85546875" style="268" customWidth="1"/>
    <col min="13063" max="13063" width="9.5703125" style="268" customWidth="1"/>
    <col min="13064" max="13064" width="14.7109375" style="268" customWidth="1"/>
    <col min="13065" max="13066" width="9.5703125" style="268" customWidth="1"/>
    <col min="13067" max="13067" width="14.28515625" style="268" customWidth="1"/>
    <col min="13068" max="13068" width="13.140625" style="268" customWidth="1"/>
    <col min="13069" max="13069" width="12.28515625" style="268" customWidth="1"/>
    <col min="13070" max="13312" width="9.140625" style="268"/>
    <col min="13313" max="13313" width="77.85546875" style="268" customWidth="1"/>
    <col min="13314" max="13314" width="13.85546875" style="268" customWidth="1"/>
    <col min="13315" max="13315" width="12.140625" style="268" customWidth="1"/>
    <col min="13316" max="13316" width="11" style="268" customWidth="1"/>
    <col min="13317" max="13317" width="14.140625" style="268" customWidth="1"/>
    <col min="13318" max="13318" width="11.85546875" style="268" customWidth="1"/>
    <col min="13319" max="13319" width="9.5703125" style="268" customWidth="1"/>
    <col min="13320" max="13320" width="14.7109375" style="268" customWidth="1"/>
    <col min="13321" max="13322" width="9.5703125" style="268" customWidth="1"/>
    <col min="13323" max="13323" width="14.28515625" style="268" customWidth="1"/>
    <col min="13324" max="13324" width="13.140625" style="268" customWidth="1"/>
    <col min="13325" max="13325" width="12.28515625" style="268" customWidth="1"/>
    <col min="13326" max="13568" width="9.140625" style="268"/>
    <col min="13569" max="13569" width="77.85546875" style="268" customWidth="1"/>
    <col min="13570" max="13570" width="13.85546875" style="268" customWidth="1"/>
    <col min="13571" max="13571" width="12.140625" style="268" customWidth="1"/>
    <col min="13572" max="13572" width="11" style="268" customWidth="1"/>
    <col min="13573" max="13573" width="14.140625" style="268" customWidth="1"/>
    <col min="13574" max="13574" width="11.85546875" style="268" customWidth="1"/>
    <col min="13575" max="13575" width="9.5703125" style="268" customWidth="1"/>
    <col min="13576" max="13576" width="14.7109375" style="268" customWidth="1"/>
    <col min="13577" max="13578" width="9.5703125" style="268" customWidth="1"/>
    <col min="13579" max="13579" width="14.28515625" style="268" customWidth="1"/>
    <col min="13580" max="13580" width="13.140625" style="268" customWidth="1"/>
    <col min="13581" max="13581" width="12.28515625" style="268" customWidth="1"/>
    <col min="13582" max="13824" width="9.140625" style="268"/>
    <col min="13825" max="13825" width="77.85546875" style="268" customWidth="1"/>
    <col min="13826" max="13826" width="13.85546875" style="268" customWidth="1"/>
    <col min="13827" max="13827" width="12.140625" style="268" customWidth="1"/>
    <col min="13828" max="13828" width="11" style="268" customWidth="1"/>
    <col min="13829" max="13829" width="14.140625" style="268" customWidth="1"/>
    <col min="13830" max="13830" width="11.85546875" style="268" customWidth="1"/>
    <col min="13831" max="13831" width="9.5703125" style="268" customWidth="1"/>
    <col min="13832" max="13832" width="14.7109375" style="268" customWidth="1"/>
    <col min="13833" max="13834" width="9.5703125" style="268" customWidth="1"/>
    <col min="13835" max="13835" width="14.28515625" style="268" customWidth="1"/>
    <col min="13836" max="13836" width="13.140625" style="268" customWidth="1"/>
    <col min="13837" max="13837" width="12.28515625" style="268" customWidth="1"/>
    <col min="13838" max="14080" width="9.140625" style="268"/>
    <col min="14081" max="14081" width="77.85546875" style="268" customWidth="1"/>
    <col min="14082" max="14082" width="13.85546875" style="268" customWidth="1"/>
    <col min="14083" max="14083" width="12.140625" style="268" customWidth="1"/>
    <col min="14084" max="14084" width="11" style="268" customWidth="1"/>
    <col min="14085" max="14085" width="14.140625" style="268" customWidth="1"/>
    <col min="14086" max="14086" width="11.85546875" style="268" customWidth="1"/>
    <col min="14087" max="14087" width="9.5703125" style="268" customWidth="1"/>
    <col min="14088" max="14088" width="14.7109375" style="268" customWidth="1"/>
    <col min="14089" max="14090" width="9.5703125" style="268" customWidth="1"/>
    <col min="14091" max="14091" width="14.28515625" style="268" customWidth="1"/>
    <col min="14092" max="14092" width="13.140625" style="268" customWidth="1"/>
    <col min="14093" max="14093" width="12.28515625" style="268" customWidth="1"/>
    <col min="14094" max="14336" width="9.140625" style="268"/>
    <col min="14337" max="14337" width="77.85546875" style="268" customWidth="1"/>
    <col min="14338" max="14338" width="13.85546875" style="268" customWidth="1"/>
    <col min="14339" max="14339" width="12.140625" style="268" customWidth="1"/>
    <col min="14340" max="14340" width="11" style="268" customWidth="1"/>
    <col min="14341" max="14341" width="14.140625" style="268" customWidth="1"/>
    <col min="14342" max="14342" width="11.85546875" style="268" customWidth="1"/>
    <col min="14343" max="14343" width="9.5703125" style="268" customWidth="1"/>
    <col min="14344" max="14344" width="14.7109375" style="268" customWidth="1"/>
    <col min="14345" max="14346" width="9.5703125" style="268" customWidth="1"/>
    <col min="14347" max="14347" width="14.28515625" style="268" customWidth="1"/>
    <col min="14348" max="14348" width="13.140625" style="268" customWidth="1"/>
    <col min="14349" max="14349" width="12.28515625" style="268" customWidth="1"/>
    <col min="14350" max="14592" width="9.140625" style="268"/>
    <col min="14593" max="14593" width="77.85546875" style="268" customWidth="1"/>
    <col min="14594" max="14594" width="13.85546875" style="268" customWidth="1"/>
    <col min="14595" max="14595" width="12.140625" style="268" customWidth="1"/>
    <col min="14596" max="14596" width="11" style="268" customWidth="1"/>
    <col min="14597" max="14597" width="14.140625" style="268" customWidth="1"/>
    <col min="14598" max="14598" width="11.85546875" style="268" customWidth="1"/>
    <col min="14599" max="14599" width="9.5703125" style="268" customWidth="1"/>
    <col min="14600" max="14600" width="14.7109375" style="268" customWidth="1"/>
    <col min="14601" max="14602" width="9.5703125" style="268" customWidth="1"/>
    <col min="14603" max="14603" width="14.28515625" style="268" customWidth="1"/>
    <col min="14604" max="14604" width="13.140625" style="268" customWidth="1"/>
    <col min="14605" max="14605" width="12.28515625" style="268" customWidth="1"/>
    <col min="14606" max="14848" width="9.140625" style="268"/>
    <col min="14849" max="14849" width="77.85546875" style="268" customWidth="1"/>
    <col min="14850" max="14850" width="13.85546875" style="268" customWidth="1"/>
    <col min="14851" max="14851" width="12.140625" style="268" customWidth="1"/>
    <col min="14852" max="14852" width="11" style="268" customWidth="1"/>
    <col min="14853" max="14853" width="14.140625" style="268" customWidth="1"/>
    <col min="14854" max="14854" width="11.85546875" style="268" customWidth="1"/>
    <col min="14855" max="14855" width="9.5703125" style="268" customWidth="1"/>
    <col min="14856" max="14856" width="14.7109375" style="268" customWidth="1"/>
    <col min="14857" max="14858" width="9.5703125" style="268" customWidth="1"/>
    <col min="14859" max="14859" width="14.28515625" style="268" customWidth="1"/>
    <col min="14860" max="14860" width="13.140625" style="268" customWidth="1"/>
    <col min="14861" max="14861" width="12.28515625" style="268" customWidth="1"/>
    <col min="14862" max="15104" width="9.140625" style="268"/>
    <col min="15105" max="15105" width="77.85546875" style="268" customWidth="1"/>
    <col min="15106" max="15106" width="13.85546875" style="268" customWidth="1"/>
    <col min="15107" max="15107" width="12.140625" style="268" customWidth="1"/>
    <col min="15108" max="15108" width="11" style="268" customWidth="1"/>
    <col min="15109" max="15109" width="14.140625" style="268" customWidth="1"/>
    <col min="15110" max="15110" width="11.85546875" style="268" customWidth="1"/>
    <col min="15111" max="15111" width="9.5703125" style="268" customWidth="1"/>
    <col min="15112" max="15112" width="14.7109375" style="268" customWidth="1"/>
    <col min="15113" max="15114" width="9.5703125" style="268" customWidth="1"/>
    <col min="15115" max="15115" width="14.28515625" style="268" customWidth="1"/>
    <col min="15116" max="15116" width="13.140625" style="268" customWidth="1"/>
    <col min="15117" max="15117" width="12.28515625" style="268" customWidth="1"/>
    <col min="15118" max="15360" width="9.140625" style="268"/>
    <col min="15361" max="15361" width="77.85546875" style="268" customWidth="1"/>
    <col min="15362" max="15362" width="13.85546875" style="268" customWidth="1"/>
    <col min="15363" max="15363" width="12.140625" style="268" customWidth="1"/>
    <col min="15364" max="15364" width="11" style="268" customWidth="1"/>
    <col min="15365" max="15365" width="14.140625" style="268" customWidth="1"/>
    <col min="15366" max="15366" width="11.85546875" style="268" customWidth="1"/>
    <col min="15367" max="15367" width="9.5703125" style="268" customWidth="1"/>
    <col min="15368" max="15368" width="14.7109375" style="268" customWidth="1"/>
    <col min="15369" max="15370" width="9.5703125" style="268" customWidth="1"/>
    <col min="15371" max="15371" width="14.28515625" style="268" customWidth="1"/>
    <col min="15372" max="15372" width="13.140625" style="268" customWidth="1"/>
    <col min="15373" max="15373" width="12.28515625" style="268" customWidth="1"/>
    <col min="15374" max="15616" width="9.140625" style="268"/>
    <col min="15617" max="15617" width="77.85546875" style="268" customWidth="1"/>
    <col min="15618" max="15618" width="13.85546875" style="268" customWidth="1"/>
    <col min="15619" max="15619" width="12.140625" style="268" customWidth="1"/>
    <col min="15620" max="15620" width="11" style="268" customWidth="1"/>
    <col min="15621" max="15621" width="14.140625" style="268" customWidth="1"/>
    <col min="15622" max="15622" width="11.85546875" style="268" customWidth="1"/>
    <col min="15623" max="15623" width="9.5703125" style="268" customWidth="1"/>
    <col min="15624" max="15624" width="14.7109375" style="268" customWidth="1"/>
    <col min="15625" max="15626" width="9.5703125" style="268" customWidth="1"/>
    <col min="15627" max="15627" width="14.28515625" style="268" customWidth="1"/>
    <col min="15628" max="15628" width="13.140625" style="268" customWidth="1"/>
    <col min="15629" max="15629" width="12.28515625" style="268" customWidth="1"/>
    <col min="15630" max="15872" width="9.140625" style="268"/>
    <col min="15873" max="15873" width="77.85546875" style="268" customWidth="1"/>
    <col min="15874" max="15874" width="13.85546875" style="268" customWidth="1"/>
    <col min="15875" max="15875" width="12.140625" style="268" customWidth="1"/>
    <col min="15876" max="15876" width="11" style="268" customWidth="1"/>
    <col min="15877" max="15877" width="14.140625" style="268" customWidth="1"/>
    <col min="15878" max="15878" width="11.85546875" style="268" customWidth="1"/>
    <col min="15879" max="15879" width="9.5703125" style="268" customWidth="1"/>
    <col min="15880" max="15880" width="14.7109375" style="268" customWidth="1"/>
    <col min="15881" max="15882" width="9.5703125" style="268" customWidth="1"/>
    <col min="15883" max="15883" width="14.28515625" style="268" customWidth="1"/>
    <col min="15884" max="15884" width="13.140625" style="268" customWidth="1"/>
    <col min="15885" max="15885" width="12.28515625" style="268" customWidth="1"/>
    <col min="15886" max="16128" width="9.140625" style="268"/>
    <col min="16129" max="16129" width="77.85546875" style="268" customWidth="1"/>
    <col min="16130" max="16130" width="13.85546875" style="268" customWidth="1"/>
    <col min="16131" max="16131" width="12.140625" style="268" customWidth="1"/>
    <col min="16132" max="16132" width="11" style="268" customWidth="1"/>
    <col min="16133" max="16133" width="14.140625" style="268" customWidth="1"/>
    <col min="16134" max="16134" width="11.85546875" style="268" customWidth="1"/>
    <col min="16135" max="16135" width="9.5703125" style="268" customWidth="1"/>
    <col min="16136" max="16136" width="14.7109375" style="268" customWidth="1"/>
    <col min="16137" max="16138" width="9.5703125" style="268" customWidth="1"/>
    <col min="16139" max="16139" width="14.28515625" style="268" customWidth="1"/>
    <col min="16140" max="16140" width="13.140625" style="268" customWidth="1"/>
    <col min="16141" max="16141" width="12.28515625" style="268" customWidth="1"/>
    <col min="16142" max="16384" width="9.140625" style="268"/>
  </cols>
  <sheetData>
    <row r="1" spans="1:13" ht="22.5" customHeight="1" x14ac:dyDescent="0.3">
      <c r="A1" s="4251" t="s">
        <v>330</v>
      </c>
      <c r="B1" s="4251"/>
      <c r="C1" s="4251"/>
      <c r="D1" s="4251"/>
      <c r="E1" s="4251"/>
      <c r="F1" s="4251"/>
      <c r="G1" s="4251"/>
      <c r="H1" s="4251"/>
      <c r="I1" s="4251"/>
      <c r="J1" s="4251"/>
      <c r="K1" s="4251"/>
      <c r="L1" s="4251"/>
      <c r="M1" s="4251"/>
    </row>
    <row r="2" spans="1:13" ht="22.5" customHeight="1" x14ac:dyDescent="0.3">
      <c r="A2" s="4252" t="s">
        <v>380</v>
      </c>
      <c r="B2" s="4252"/>
      <c r="C2" s="4252"/>
      <c r="D2" s="4252"/>
      <c r="E2" s="4252"/>
      <c r="F2" s="4252"/>
      <c r="G2" s="4252"/>
      <c r="H2" s="4252"/>
      <c r="I2" s="4252"/>
      <c r="J2" s="4252"/>
      <c r="K2" s="4252"/>
      <c r="L2" s="4252"/>
      <c r="M2" s="4252"/>
    </row>
    <row r="3" spans="1:13" ht="21" thickBot="1" x14ac:dyDescent="0.35">
      <c r="A3" s="1993"/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</row>
    <row r="4" spans="1:13" ht="33.75" customHeight="1" thickBot="1" x14ac:dyDescent="0.35">
      <c r="A4" s="4253" t="s">
        <v>9</v>
      </c>
      <c r="B4" s="4275" t="s">
        <v>19</v>
      </c>
      <c r="C4" s="4276"/>
      <c r="D4" s="4277"/>
      <c r="E4" s="4275" t="s">
        <v>20</v>
      </c>
      <c r="F4" s="4276"/>
      <c r="G4" s="4277"/>
      <c r="H4" s="4275" t="s">
        <v>29</v>
      </c>
      <c r="I4" s="4276"/>
      <c r="J4" s="4277"/>
      <c r="K4" s="4268" t="s">
        <v>21</v>
      </c>
      <c r="L4" s="4269"/>
      <c r="M4" s="4270"/>
    </row>
    <row r="5" spans="1:13" ht="132" customHeight="1" thickBot="1" x14ac:dyDescent="0.35">
      <c r="A5" s="4255"/>
      <c r="B5" s="3420" t="s">
        <v>26</v>
      </c>
      <c r="C5" s="3420" t="s">
        <v>27</v>
      </c>
      <c r="D5" s="3420" t="s">
        <v>4</v>
      </c>
      <c r="E5" s="3420" t="s">
        <v>26</v>
      </c>
      <c r="F5" s="3420" t="s">
        <v>27</v>
      </c>
      <c r="G5" s="3420" t="s">
        <v>4</v>
      </c>
      <c r="H5" s="3420" t="s">
        <v>26</v>
      </c>
      <c r="I5" s="3420" t="s">
        <v>27</v>
      </c>
      <c r="J5" s="3420" t="s">
        <v>4</v>
      </c>
      <c r="K5" s="3420" t="s">
        <v>26</v>
      </c>
      <c r="L5" s="3420" t="s">
        <v>27</v>
      </c>
      <c r="M5" s="552" t="s">
        <v>4</v>
      </c>
    </row>
    <row r="6" spans="1:13" ht="28.5" customHeight="1" thickBot="1" x14ac:dyDescent="0.35">
      <c r="A6" s="3288" t="s">
        <v>22</v>
      </c>
      <c r="B6" s="3421"/>
      <c r="C6" s="3422"/>
      <c r="D6" s="3423"/>
      <c r="E6" s="3421"/>
      <c r="F6" s="3422"/>
      <c r="G6" s="3424"/>
      <c r="H6" s="1080"/>
      <c r="I6" s="3422"/>
      <c r="J6" s="3423"/>
      <c r="K6" s="3425"/>
      <c r="L6" s="3426"/>
      <c r="M6" s="3427"/>
    </row>
    <row r="7" spans="1:13" ht="27" customHeight="1" thickBot="1" x14ac:dyDescent="0.35">
      <c r="A7" s="3306" t="s">
        <v>163</v>
      </c>
      <c r="B7" s="3371"/>
      <c r="C7" s="3414"/>
      <c r="D7" s="2642"/>
      <c r="E7" s="3414"/>
      <c r="F7" s="3414"/>
      <c r="G7" s="2642"/>
      <c r="H7" s="3414"/>
      <c r="I7" s="3414"/>
      <c r="J7" s="2642"/>
      <c r="K7" s="2643"/>
      <c r="L7" s="3428"/>
      <c r="M7" s="2641"/>
    </row>
    <row r="8" spans="1:13" ht="27.75" customHeight="1" thickBot="1" x14ac:dyDescent="0.35">
      <c r="A8" s="3275" t="s">
        <v>301</v>
      </c>
      <c r="B8" s="3371">
        <v>0</v>
      </c>
      <c r="C8" s="3414">
        <v>0</v>
      </c>
      <c r="D8" s="2642">
        <v>0</v>
      </c>
      <c r="E8" s="3429">
        <v>9</v>
      </c>
      <c r="F8" s="3429">
        <v>11</v>
      </c>
      <c r="G8" s="3429">
        <v>20</v>
      </c>
      <c r="H8" s="3429">
        <v>5</v>
      </c>
      <c r="I8" s="3429">
        <v>5</v>
      </c>
      <c r="J8" s="3429">
        <v>10</v>
      </c>
      <c r="K8" s="3430">
        <v>14</v>
      </c>
      <c r="L8" s="3430">
        <v>16</v>
      </c>
      <c r="M8" s="3429">
        <v>30</v>
      </c>
    </row>
    <row r="9" spans="1:13" ht="36" customHeight="1" thickBot="1" x14ac:dyDescent="0.35">
      <c r="A9" s="1015" t="s">
        <v>305</v>
      </c>
      <c r="B9" s="3371">
        <v>0</v>
      </c>
      <c r="C9" s="3414">
        <v>0</v>
      </c>
      <c r="D9" s="2642">
        <v>0</v>
      </c>
      <c r="E9" s="1083">
        <v>0</v>
      </c>
      <c r="F9" s="1083">
        <v>0</v>
      </c>
      <c r="G9" s="1083">
        <v>0</v>
      </c>
      <c r="H9" s="1083">
        <v>3</v>
      </c>
      <c r="I9" s="1083">
        <v>5</v>
      </c>
      <c r="J9" s="1083">
        <v>8</v>
      </c>
      <c r="K9" s="1084">
        <v>3</v>
      </c>
      <c r="L9" s="1084">
        <v>5</v>
      </c>
      <c r="M9" s="1083">
        <v>8</v>
      </c>
    </row>
    <row r="10" spans="1:13" ht="30.75" customHeight="1" thickBot="1" x14ac:dyDescent="0.35">
      <c r="A10" s="3376" t="s">
        <v>12</v>
      </c>
      <c r="B10" s="3371">
        <v>0</v>
      </c>
      <c r="C10" s="3414">
        <v>0</v>
      </c>
      <c r="D10" s="2642">
        <v>0</v>
      </c>
      <c r="E10" s="3378">
        <v>9</v>
      </c>
      <c r="F10" s="3378">
        <v>11</v>
      </c>
      <c r="G10" s="3378">
        <v>20</v>
      </c>
      <c r="H10" s="3378">
        <v>8</v>
      </c>
      <c r="I10" s="3378">
        <v>10</v>
      </c>
      <c r="J10" s="3378">
        <v>18</v>
      </c>
      <c r="K10" s="3378">
        <v>17</v>
      </c>
      <c r="L10" s="3378">
        <v>21</v>
      </c>
      <c r="M10" s="3407">
        <v>38</v>
      </c>
    </row>
    <row r="11" spans="1:13" ht="28.5" customHeight="1" thickBot="1" x14ac:dyDescent="0.35">
      <c r="A11" s="3322" t="s">
        <v>23</v>
      </c>
      <c r="B11" s="3378"/>
      <c r="C11" s="3431"/>
      <c r="D11" s="3432"/>
      <c r="E11" s="3378"/>
      <c r="F11" s="3431"/>
      <c r="G11" s="3432"/>
      <c r="H11" s="3378"/>
      <c r="I11" s="3431"/>
      <c r="J11" s="3432"/>
      <c r="K11" s="1085"/>
      <c r="L11" s="1086"/>
      <c r="M11" s="1087"/>
    </row>
    <row r="12" spans="1:13" ht="31.5" customHeight="1" thickBot="1" x14ac:dyDescent="0.35">
      <c r="A12" s="553" t="s">
        <v>11</v>
      </c>
      <c r="B12" s="3439"/>
      <c r="C12" s="3440"/>
      <c r="D12" s="3441"/>
      <c r="E12" s="3439"/>
      <c r="F12" s="3440"/>
      <c r="G12" s="3441"/>
      <c r="H12" s="3439"/>
      <c r="I12" s="3440"/>
      <c r="J12" s="3441"/>
      <c r="K12" s="1089"/>
      <c r="L12" s="3442"/>
      <c r="M12" s="3443"/>
    </row>
    <row r="13" spans="1:13" ht="26.25" customHeight="1" thickBot="1" x14ac:dyDescent="0.35">
      <c r="A13" s="3208" t="s">
        <v>163</v>
      </c>
      <c r="B13" s="3371"/>
      <c r="C13" s="3414"/>
      <c r="D13" s="2642"/>
      <c r="E13" s="3371"/>
      <c r="F13" s="3371"/>
      <c r="G13" s="3371"/>
      <c r="H13" s="3371"/>
      <c r="I13" s="3371"/>
      <c r="J13" s="3371"/>
      <c r="K13" s="3371"/>
      <c r="L13" s="3371"/>
      <c r="M13" s="3373"/>
    </row>
    <row r="14" spans="1:13" ht="34.5" customHeight="1" thickBot="1" x14ac:dyDescent="0.35">
      <c r="A14" s="1025" t="s">
        <v>301</v>
      </c>
      <c r="B14" s="3371">
        <v>0</v>
      </c>
      <c r="C14" s="3414">
        <v>0</v>
      </c>
      <c r="D14" s="2642">
        <v>0</v>
      </c>
      <c r="E14" s="3382">
        <v>9</v>
      </c>
      <c r="F14" s="3383">
        <v>10</v>
      </c>
      <c r="G14" s="3384">
        <v>19</v>
      </c>
      <c r="H14" s="3385">
        <v>5</v>
      </c>
      <c r="I14" s="3383">
        <v>5</v>
      </c>
      <c r="J14" s="3384">
        <v>10</v>
      </c>
      <c r="K14" s="3433">
        <v>14</v>
      </c>
      <c r="L14" s="3387">
        <v>15</v>
      </c>
      <c r="M14" s="3388">
        <v>29</v>
      </c>
    </row>
    <row r="15" spans="1:13" ht="35.25" customHeight="1" thickBot="1" x14ac:dyDescent="0.35">
      <c r="A15" s="1025" t="s">
        <v>305</v>
      </c>
      <c r="B15" s="3371">
        <v>0</v>
      </c>
      <c r="C15" s="3414">
        <v>0</v>
      </c>
      <c r="D15" s="2642">
        <v>0</v>
      </c>
      <c r="E15" s="1064">
        <v>0</v>
      </c>
      <c r="F15" s="3434">
        <v>0</v>
      </c>
      <c r="G15" s="3435">
        <v>0</v>
      </c>
      <c r="H15" s="3436">
        <v>3</v>
      </c>
      <c r="I15" s="3434">
        <v>4</v>
      </c>
      <c r="J15" s="3435">
        <v>7</v>
      </c>
      <c r="K15" s="3436">
        <v>3</v>
      </c>
      <c r="L15" s="3434">
        <v>4</v>
      </c>
      <c r="M15" s="3435">
        <v>7</v>
      </c>
    </row>
    <row r="16" spans="1:13" ht="30" customHeight="1" thickBot="1" x14ac:dyDescent="0.35">
      <c r="A16" s="3288" t="s">
        <v>8</v>
      </c>
      <c r="B16" s="3371">
        <v>0</v>
      </c>
      <c r="C16" s="3414">
        <v>0</v>
      </c>
      <c r="D16" s="2642">
        <v>0</v>
      </c>
      <c r="E16" s="1088">
        <v>9</v>
      </c>
      <c r="F16" s="1088">
        <v>10</v>
      </c>
      <c r="G16" s="1088">
        <v>19</v>
      </c>
      <c r="H16" s="1088">
        <v>8</v>
      </c>
      <c r="I16" s="1088">
        <v>9</v>
      </c>
      <c r="J16" s="1088">
        <v>17</v>
      </c>
      <c r="K16" s="1088">
        <v>17</v>
      </c>
      <c r="L16" s="1088">
        <v>19</v>
      </c>
      <c r="M16" s="3381">
        <v>36</v>
      </c>
    </row>
    <row r="17" spans="1:13" ht="28.5" customHeight="1" thickBot="1" x14ac:dyDescent="0.35">
      <c r="A17" s="554" t="s">
        <v>25</v>
      </c>
      <c r="B17" s="3444"/>
      <c r="C17" s="3445"/>
      <c r="D17" s="3446"/>
      <c r="E17" s="3444"/>
      <c r="F17" s="3445"/>
      <c r="G17" s="3446"/>
      <c r="H17" s="3444"/>
      <c r="I17" s="3445"/>
      <c r="J17" s="3446"/>
      <c r="K17" s="1089"/>
      <c r="L17" s="3442"/>
      <c r="M17" s="3443"/>
    </row>
    <row r="18" spans="1:13" ht="27" customHeight="1" thickBot="1" x14ac:dyDescent="0.35">
      <c r="A18" s="3208" t="s">
        <v>163</v>
      </c>
      <c r="B18" s="3398"/>
      <c r="C18" s="3437"/>
      <c r="D18" s="3438"/>
      <c r="E18" s="3398"/>
      <c r="F18" s="3437"/>
      <c r="G18" s="3438"/>
      <c r="H18" s="3398"/>
      <c r="I18" s="3437"/>
      <c r="J18" s="3438"/>
      <c r="K18" s="3398"/>
      <c r="L18" s="3437"/>
      <c r="M18" s="3438"/>
    </row>
    <row r="19" spans="1:13" ht="27" customHeight="1" thickBot="1" x14ac:dyDescent="0.35">
      <c r="A19" s="3297" t="s">
        <v>301</v>
      </c>
      <c r="B19" s="3371">
        <v>0</v>
      </c>
      <c r="C19" s="3414">
        <v>0</v>
      </c>
      <c r="D19" s="2642">
        <v>0</v>
      </c>
      <c r="E19" s="1064">
        <v>0</v>
      </c>
      <c r="F19" s="1064">
        <v>1</v>
      </c>
      <c r="G19" s="1083">
        <v>1</v>
      </c>
      <c r="H19" s="1064">
        <v>0</v>
      </c>
      <c r="I19" s="1064">
        <v>0</v>
      </c>
      <c r="J19" s="1083">
        <v>0</v>
      </c>
      <c r="K19" s="1085">
        <v>0</v>
      </c>
      <c r="L19" s="1086">
        <v>1</v>
      </c>
      <c r="M19" s="1087">
        <v>1</v>
      </c>
    </row>
    <row r="20" spans="1:13" ht="24.75" customHeight="1" thickBot="1" x14ac:dyDescent="0.35">
      <c r="A20" s="3297" t="s">
        <v>305</v>
      </c>
      <c r="B20" s="3371">
        <v>0</v>
      </c>
      <c r="C20" s="3414">
        <v>0</v>
      </c>
      <c r="D20" s="2642">
        <v>0</v>
      </c>
      <c r="E20" s="1064">
        <v>0</v>
      </c>
      <c r="F20" s="1064">
        <v>0</v>
      </c>
      <c r="G20" s="1083">
        <v>0</v>
      </c>
      <c r="H20" s="1064">
        <v>0</v>
      </c>
      <c r="I20" s="1064">
        <v>1</v>
      </c>
      <c r="J20" s="1083">
        <v>1</v>
      </c>
      <c r="K20" s="1085">
        <v>0</v>
      </c>
      <c r="L20" s="1086">
        <v>1</v>
      </c>
      <c r="M20" s="1087">
        <v>1</v>
      </c>
    </row>
    <row r="21" spans="1:13" ht="24.75" customHeight="1" thickBot="1" x14ac:dyDescent="0.35">
      <c r="A21" s="3288" t="s">
        <v>13</v>
      </c>
      <c r="B21" s="3371">
        <v>0</v>
      </c>
      <c r="C21" s="3414">
        <v>0</v>
      </c>
      <c r="D21" s="2642">
        <v>0</v>
      </c>
      <c r="E21" s="2645">
        <v>0</v>
      </c>
      <c r="F21" s="2645">
        <v>1</v>
      </c>
      <c r="G21" s="2645">
        <v>1</v>
      </c>
      <c r="H21" s="2645">
        <v>0</v>
      </c>
      <c r="I21" s="2645">
        <v>1</v>
      </c>
      <c r="J21" s="2645">
        <v>1</v>
      </c>
      <c r="K21" s="2645">
        <v>0</v>
      </c>
      <c r="L21" s="2645">
        <v>2</v>
      </c>
      <c r="M21" s="3381">
        <v>2</v>
      </c>
    </row>
    <row r="22" spans="1:13" ht="26.25" customHeight="1" thickBot="1" x14ac:dyDescent="0.35">
      <c r="A22" s="3255" t="s">
        <v>177</v>
      </c>
      <c r="B22" s="3447">
        <v>0</v>
      </c>
      <c r="C22" s="3447">
        <v>0</v>
      </c>
      <c r="D22" s="3447">
        <v>0</v>
      </c>
      <c r="E22" s="3447">
        <v>0</v>
      </c>
      <c r="F22" s="3447">
        <v>11</v>
      </c>
      <c r="G22" s="3447">
        <v>20</v>
      </c>
      <c r="H22" s="3447">
        <v>8</v>
      </c>
      <c r="I22" s="3447">
        <v>10</v>
      </c>
      <c r="J22" s="3447">
        <v>18</v>
      </c>
      <c r="K22" s="3447">
        <v>17</v>
      </c>
      <c r="L22" s="3447">
        <v>21</v>
      </c>
      <c r="M22" s="3448">
        <v>38</v>
      </c>
    </row>
    <row r="23" spans="1:13" x14ac:dyDescent="0.3">
      <c r="A23" s="287"/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</row>
    <row r="24" spans="1:13" x14ac:dyDescent="0.3">
      <c r="A24" s="287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zoomScale="51" zoomScaleNormal="75" zoomScaleSheetLayoutView="51" workbookViewId="0">
      <selection activeCell="N26" sqref="N26"/>
    </sheetView>
  </sheetViews>
  <sheetFormatPr defaultRowHeight="12.75" x14ac:dyDescent="0.2"/>
  <cols>
    <col min="1" max="1" width="49.42578125" style="35" customWidth="1"/>
    <col min="2" max="2" width="10.85546875" style="35" customWidth="1"/>
    <col min="3" max="4" width="11.140625" style="35" customWidth="1"/>
    <col min="5" max="5" width="11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8554687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339" t="s">
        <v>111</v>
      </c>
      <c r="B3" s="4339"/>
      <c r="C3" s="4339"/>
      <c r="D3" s="4339"/>
      <c r="E3" s="4339"/>
      <c r="F3" s="4339"/>
      <c r="G3" s="4339"/>
      <c r="H3" s="4339"/>
      <c r="I3" s="4339"/>
      <c r="J3" s="4339"/>
      <c r="K3" s="4339"/>
      <c r="L3" s="4339"/>
      <c r="M3" s="4339"/>
      <c r="N3" s="4339"/>
      <c r="O3" s="4339"/>
      <c r="P3" s="4339"/>
      <c r="Q3" s="4339"/>
      <c r="R3" s="4339"/>
      <c r="S3" s="4339"/>
      <c r="T3" s="4339"/>
      <c r="U3" s="4339"/>
      <c r="V3" s="4339"/>
      <c r="W3" s="4339"/>
      <c r="X3" s="4339"/>
      <c r="Y3" s="4339"/>
      <c r="Z3" s="4339"/>
      <c r="AA3" s="4339"/>
      <c r="AB3" s="4339"/>
      <c r="AC3" s="4339"/>
      <c r="AD3" s="4339"/>
      <c r="AE3" s="4339"/>
    </row>
    <row r="4" spans="1:36" ht="22.5" x14ac:dyDescent="0.3">
      <c r="A4" s="4335" t="s">
        <v>355</v>
      </c>
      <c r="B4" s="4335"/>
      <c r="C4" s="4335"/>
      <c r="D4" s="4335"/>
      <c r="E4" s="4335"/>
      <c r="F4" s="4335"/>
      <c r="G4" s="4335"/>
      <c r="H4" s="4335"/>
      <c r="I4" s="4335"/>
      <c r="J4" s="4335"/>
      <c r="K4" s="4335"/>
      <c r="L4" s="4335"/>
      <c r="M4" s="4335"/>
      <c r="N4" s="4335"/>
      <c r="O4" s="4335"/>
      <c r="P4" s="4335"/>
      <c r="Q4" s="4335"/>
      <c r="R4" s="4335"/>
      <c r="S4" s="4335"/>
      <c r="T4" s="4335"/>
      <c r="U4" s="4335"/>
      <c r="V4" s="4335"/>
      <c r="W4" s="4335"/>
      <c r="X4" s="4335"/>
      <c r="Y4" s="4335"/>
      <c r="Z4" s="4335"/>
      <c r="AA4" s="4335"/>
      <c r="AB4" s="4335"/>
      <c r="AC4" s="4335"/>
      <c r="AD4" s="4335"/>
      <c r="AE4" s="4335"/>
    </row>
    <row r="5" spans="1:36" ht="16.5" customHeight="1" x14ac:dyDescent="0.2">
      <c r="A5" s="4339" t="s">
        <v>112</v>
      </c>
      <c r="B5" s="4339"/>
      <c r="C5" s="4339"/>
      <c r="D5" s="4339"/>
      <c r="E5" s="4339"/>
      <c r="F5" s="4339"/>
      <c r="G5" s="4339"/>
      <c r="H5" s="4339"/>
      <c r="I5" s="4339"/>
      <c r="J5" s="4339"/>
      <c r="K5" s="4339"/>
      <c r="L5" s="4339"/>
      <c r="M5" s="4339"/>
      <c r="N5" s="4339"/>
      <c r="O5" s="4339"/>
      <c r="P5" s="4339"/>
      <c r="Q5" s="4339"/>
      <c r="R5" s="4339"/>
      <c r="S5" s="4339"/>
      <c r="T5" s="4339"/>
      <c r="U5" s="4339"/>
      <c r="V5" s="4339"/>
      <c r="W5" s="4339"/>
      <c r="X5" s="4339"/>
      <c r="Y5" s="4339"/>
      <c r="Z5" s="4339"/>
      <c r="AA5" s="4339"/>
      <c r="AB5" s="4339"/>
      <c r="AC5" s="4339"/>
      <c r="AD5" s="4339"/>
      <c r="AE5" s="4339"/>
    </row>
    <row r="6" spans="1:36" ht="14.25" customHeight="1" thickBot="1" x14ac:dyDescent="0.25">
      <c r="A6" s="4339"/>
      <c r="B6" s="4339"/>
      <c r="C6" s="4339"/>
      <c r="D6" s="4339"/>
      <c r="E6" s="4339"/>
      <c r="F6" s="4339"/>
      <c r="G6" s="4339"/>
      <c r="H6" s="4339"/>
      <c r="I6" s="4339"/>
      <c r="J6" s="4339"/>
      <c r="K6" s="4339"/>
      <c r="L6" s="4339"/>
      <c r="M6" s="4339"/>
      <c r="N6" s="4339"/>
      <c r="O6" s="4339"/>
      <c r="P6" s="4339"/>
      <c r="Q6" s="4339"/>
      <c r="R6" s="4339"/>
      <c r="S6" s="4339"/>
      <c r="T6" s="4339"/>
      <c r="U6" s="4339"/>
      <c r="V6" s="4339"/>
      <c r="W6" s="4339"/>
      <c r="X6" s="4339"/>
      <c r="Y6" s="4339"/>
      <c r="Z6" s="4339"/>
      <c r="AA6" s="4339"/>
      <c r="AB6" s="4339"/>
      <c r="AC6" s="4339"/>
      <c r="AD6" s="4339"/>
      <c r="AE6" s="4339"/>
    </row>
    <row r="7" spans="1:36" ht="24.75" customHeight="1" x14ac:dyDescent="0.2">
      <c r="A7" s="4311" t="s">
        <v>309</v>
      </c>
      <c r="B7" s="4313">
        <v>1</v>
      </c>
      <c r="C7" s="4314"/>
      <c r="D7" s="4315"/>
      <c r="E7" s="4313">
        <v>2</v>
      </c>
      <c r="F7" s="4314"/>
      <c r="G7" s="4315"/>
      <c r="H7" s="4313">
        <v>3</v>
      </c>
      <c r="I7" s="4314"/>
      <c r="J7" s="4315"/>
      <c r="K7" s="4313">
        <v>4</v>
      </c>
      <c r="L7" s="4314"/>
      <c r="M7" s="4315"/>
      <c r="N7" s="4313">
        <v>5</v>
      </c>
      <c r="O7" s="4314"/>
      <c r="P7" s="4315"/>
      <c r="Q7" s="4281" t="s">
        <v>4</v>
      </c>
      <c r="R7" s="4348"/>
      <c r="S7" s="4282"/>
      <c r="T7" s="4340">
        <v>1</v>
      </c>
      <c r="U7" s="4341"/>
      <c r="V7" s="4342"/>
      <c r="W7" s="4340">
        <v>2</v>
      </c>
      <c r="X7" s="4341"/>
      <c r="Y7" s="4341"/>
      <c r="Z7" s="4349" t="s">
        <v>113</v>
      </c>
      <c r="AA7" s="4350"/>
      <c r="AB7" s="4351"/>
      <c r="AC7" s="37" t="s">
        <v>4</v>
      </c>
      <c r="AD7" s="38"/>
      <c r="AE7" s="249" t="s">
        <v>132</v>
      </c>
    </row>
    <row r="8" spans="1:36" ht="26.25" customHeight="1" thickBot="1" x14ac:dyDescent="0.25">
      <c r="A8" s="4312"/>
      <c r="B8" s="4316"/>
      <c r="C8" s="4317"/>
      <c r="D8" s="4318"/>
      <c r="E8" s="4316"/>
      <c r="F8" s="4317"/>
      <c r="G8" s="4318"/>
      <c r="H8" s="4316"/>
      <c r="I8" s="4317"/>
      <c r="J8" s="4318"/>
      <c r="K8" s="4316"/>
      <c r="L8" s="4317"/>
      <c r="M8" s="4318"/>
      <c r="N8" s="4316"/>
      <c r="O8" s="4317"/>
      <c r="P8" s="4318"/>
      <c r="Q8" s="4289" t="s">
        <v>137</v>
      </c>
      <c r="R8" s="4290"/>
      <c r="S8" s="4291"/>
      <c r="T8" s="4289" t="s">
        <v>5</v>
      </c>
      <c r="U8" s="4290"/>
      <c r="V8" s="4291"/>
      <c r="W8" s="4289" t="s">
        <v>5</v>
      </c>
      <c r="X8" s="4290"/>
      <c r="Y8" s="4291"/>
      <c r="Z8" s="4289" t="s">
        <v>5</v>
      </c>
      <c r="AA8" s="4290"/>
      <c r="AB8" s="4291"/>
      <c r="AC8" s="39"/>
      <c r="AD8" s="40"/>
      <c r="AE8" s="250"/>
    </row>
    <row r="9" spans="1:36" ht="87" customHeight="1" thickBot="1" x14ac:dyDescent="0.25">
      <c r="A9" s="4280"/>
      <c r="B9" s="41" t="s">
        <v>114</v>
      </c>
      <c r="C9" s="42" t="s">
        <v>115</v>
      </c>
      <c r="D9" s="43" t="s">
        <v>116</v>
      </c>
      <c r="E9" s="41" t="s">
        <v>114</v>
      </c>
      <c r="F9" s="42" t="s">
        <v>115</v>
      </c>
      <c r="G9" s="43" t="s">
        <v>116</v>
      </c>
      <c r="H9" s="41" t="s">
        <v>114</v>
      </c>
      <c r="I9" s="42" t="s">
        <v>115</v>
      </c>
      <c r="J9" s="44" t="s">
        <v>116</v>
      </c>
      <c r="K9" s="41" t="s">
        <v>114</v>
      </c>
      <c r="L9" s="42" t="s">
        <v>115</v>
      </c>
      <c r="M9" s="43" t="s">
        <v>116</v>
      </c>
      <c r="N9" s="41" t="s">
        <v>114</v>
      </c>
      <c r="O9" s="42" t="s">
        <v>115</v>
      </c>
      <c r="P9" s="43" t="s">
        <v>116</v>
      </c>
      <c r="Q9" s="41" t="s">
        <v>114</v>
      </c>
      <c r="R9" s="42" t="s">
        <v>115</v>
      </c>
      <c r="S9" s="45" t="s">
        <v>116</v>
      </c>
      <c r="T9" s="41" t="s">
        <v>114</v>
      </c>
      <c r="U9" s="42" t="s">
        <v>115</v>
      </c>
      <c r="V9" s="46" t="s">
        <v>116</v>
      </c>
      <c r="W9" s="41" t="s">
        <v>114</v>
      </c>
      <c r="X9" s="42" t="s">
        <v>115</v>
      </c>
      <c r="Y9" s="46" t="s">
        <v>116</v>
      </c>
      <c r="Z9" s="41" t="s">
        <v>114</v>
      </c>
      <c r="AA9" s="42" t="s">
        <v>115</v>
      </c>
      <c r="AB9" s="45" t="s">
        <v>116</v>
      </c>
      <c r="AC9" s="41" t="s">
        <v>114</v>
      </c>
      <c r="AD9" s="42" t="s">
        <v>115</v>
      </c>
      <c r="AE9" s="251" t="s">
        <v>117</v>
      </c>
    </row>
    <row r="10" spans="1:36" ht="36" customHeight="1" x14ac:dyDescent="0.35">
      <c r="A10" s="4352" t="s">
        <v>118</v>
      </c>
      <c r="B10" s="4353">
        <v>846</v>
      </c>
      <c r="C10" s="4354">
        <v>172</v>
      </c>
      <c r="D10" s="4355">
        <v>1018</v>
      </c>
      <c r="E10" s="4353">
        <v>757</v>
      </c>
      <c r="F10" s="4354">
        <v>185</v>
      </c>
      <c r="G10" s="4355">
        <v>942</v>
      </c>
      <c r="H10" s="4353">
        <v>851</v>
      </c>
      <c r="I10" s="4354">
        <v>204</v>
      </c>
      <c r="J10" s="4355">
        <v>1055</v>
      </c>
      <c r="K10" s="4353">
        <v>805</v>
      </c>
      <c r="L10" s="4354">
        <v>137</v>
      </c>
      <c r="M10" s="4355">
        <v>942</v>
      </c>
      <c r="N10" s="4353">
        <v>0</v>
      </c>
      <c r="O10" s="4354">
        <v>0</v>
      </c>
      <c r="P10" s="4356">
        <v>0</v>
      </c>
      <c r="Q10" s="4357">
        <f t="shared" ref="Q10:S19" si="0">B10+E10+H10+K10+N10</f>
        <v>3259</v>
      </c>
      <c r="R10" s="4358">
        <f t="shared" si="0"/>
        <v>698</v>
      </c>
      <c r="S10" s="4359">
        <f>D10+G10+J10+M10+P10</f>
        <v>3957</v>
      </c>
      <c r="T10" s="4356">
        <v>422</v>
      </c>
      <c r="U10" s="4354">
        <v>16</v>
      </c>
      <c r="V10" s="4355">
        <v>438</v>
      </c>
      <c r="W10" s="4353">
        <v>424</v>
      </c>
      <c r="X10" s="4354">
        <v>7</v>
      </c>
      <c r="Y10" s="4356">
        <v>431</v>
      </c>
      <c r="Z10" s="4360">
        <v>846</v>
      </c>
      <c r="AA10" s="4354">
        <v>23</v>
      </c>
      <c r="AB10" s="4361">
        <v>869</v>
      </c>
      <c r="AC10" s="4362">
        <f t="shared" ref="AC10:AE19" si="1">Q10+Z10</f>
        <v>4105</v>
      </c>
      <c r="AD10" s="4363">
        <f t="shared" si="1"/>
        <v>721</v>
      </c>
      <c r="AE10" s="4364">
        <f t="shared" si="1"/>
        <v>4826</v>
      </c>
    </row>
    <row r="11" spans="1:36" ht="44.25" customHeight="1" x14ac:dyDescent="0.35">
      <c r="A11" s="4352" t="s">
        <v>328</v>
      </c>
      <c r="B11" s="4365">
        <v>93</v>
      </c>
      <c r="C11" s="4366">
        <v>11</v>
      </c>
      <c r="D11" s="4367">
        <v>104</v>
      </c>
      <c r="E11" s="4365">
        <v>82</v>
      </c>
      <c r="F11" s="4366">
        <v>1</v>
      </c>
      <c r="G11" s="4368">
        <v>83</v>
      </c>
      <c r="H11" s="4365">
        <v>87</v>
      </c>
      <c r="I11" s="4366">
        <v>15</v>
      </c>
      <c r="J11" s="4368">
        <v>102</v>
      </c>
      <c r="K11" s="4365">
        <v>68</v>
      </c>
      <c r="L11" s="4366">
        <v>3</v>
      </c>
      <c r="M11" s="4367">
        <v>71</v>
      </c>
      <c r="N11" s="4365">
        <v>0</v>
      </c>
      <c r="O11" s="4366">
        <v>0</v>
      </c>
      <c r="P11" s="4367">
        <v>0</v>
      </c>
      <c r="Q11" s="4369">
        <f t="shared" si="0"/>
        <v>330</v>
      </c>
      <c r="R11" s="4370">
        <f t="shared" si="0"/>
        <v>30</v>
      </c>
      <c r="S11" s="4371">
        <f>D11+G11+J11+M11+P11</f>
        <v>360</v>
      </c>
      <c r="T11" s="4367">
        <v>53</v>
      </c>
      <c r="U11" s="4366">
        <v>1</v>
      </c>
      <c r="V11" s="4367">
        <v>54</v>
      </c>
      <c r="W11" s="4369">
        <v>60</v>
      </c>
      <c r="X11" s="4366">
        <v>2</v>
      </c>
      <c r="Y11" s="4368">
        <v>62</v>
      </c>
      <c r="Z11" s="4372">
        <v>113</v>
      </c>
      <c r="AA11" s="4366">
        <v>3</v>
      </c>
      <c r="AB11" s="4373">
        <v>116</v>
      </c>
      <c r="AC11" s="4365">
        <f t="shared" si="1"/>
        <v>443</v>
      </c>
      <c r="AD11" s="4366">
        <f>R11+AA11</f>
        <v>33</v>
      </c>
      <c r="AE11" s="4374">
        <f t="shared" si="1"/>
        <v>476</v>
      </c>
      <c r="AJ11" s="35" t="s">
        <v>349</v>
      </c>
    </row>
    <row r="12" spans="1:36" ht="41.25" customHeight="1" x14ac:dyDescent="0.35">
      <c r="A12" s="4375" t="s">
        <v>119</v>
      </c>
      <c r="B12" s="4376">
        <v>188</v>
      </c>
      <c r="C12" s="4377">
        <v>13</v>
      </c>
      <c r="D12" s="4378">
        <v>201</v>
      </c>
      <c r="E12" s="4376">
        <v>218</v>
      </c>
      <c r="F12" s="4377">
        <v>22</v>
      </c>
      <c r="G12" s="4379">
        <v>240</v>
      </c>
      <c r="H12" s="4376">
        <v>246</v>
      </c>
      <c r="I12" s="4377">
        <v>12</v>
      </c>
      <c r="J12" s="4379">
        <v>258</v>
      </c>
      <c r="K12" s="4376">
        <v>234</v>
      </c>
      <c r="L12" s="4377">
        <v>16</v>
      </c>
      <c r="M12" s="4378">
        <v>250</v>
      </c>
      <c r="N12" s="4380">
        <v>48</v>
      </c>
      <c r="O12" s="4377">
        <v>16</v>
      </c>
      <c r="P12" s="4381">
        <v>64</v>
      </c>
      <c r="Q12" s="4380">
        <f t="shared" si="0"/>
        <v>934</v>
      </c>
      <c r="R12" s="4377">
        <f t="shared" si="0"/>
        <v>79</v>
      </c>
      <c r="S12" s="4381">
        <f t="shared" si="0"/>
        <v>1013</v>
      </c>
      <c r="T12" s="4378">
        <v>120</v>
      </c>
      <c r="U12" s="4377">
        <v>0</v>
      </c>
      <c r="V12" s="4379">
        <v>120</v>
      </c>
      <c r="W12" s="4376">
        <v>104</v>
      </c>
      <c r="X12" s="4377">
        <v>19</v>
      </c>
      <c r="Y12" s="4378">
        <v>123</v>
      </c>
      <c r="Z12" s="4380">
        <v>224</v>
      </c>
      <c r="AA12" s="4377">
        <v>19</v>
      </c>
      <c r="AB12" s="4382">
        <v>243</v>
      </c>
      <c r="AC12" s="4362">
        <f t="shared" si="1"/>
        <v>1158</v>
      </c>
      <c r="AD12" s="4363">
        <f t="shared" si="1"/>
        <v>98</v>
      </c>
      <c r="AE12" s="4364">
        <f t="shared" si="1"/>
        <v>1256</v>
      </c>
    </row>
    <row r="13" spans="1:36" ht="33" customHeight="1" x14ac:dyDescent="0.35">
      <c r="A13" s="4375" t="s">
        <v>353</v>
      </c>
      <c r="B13" s="4376">
        <v>219</v>
      </c>
      <c r="C13" s="4377">
        <v>0</v>
      </c>
      <c r="D13" s="4378">
        <v>219</v>
      </c>
      <c r="E13" s="4376">
        <v>209</v>
      </c>
      <c r="F13" s="4377">
        <v>0</v>
      </c>
      <c r="G13" s="4379">
        <v>209</v>
      </c>
      <c r="H13" s="4376">
        <v>275</v>
      </c>
      <c r="I13" s="4377">
        <v>0</v>
      </c>
      <c r="J13" s="4379">
        <v>275</v>
      </c>
      <c r="K13" s="4376">
        <v>229</v>
      </c>
      <c r="L13" s="4377">
        <v>2</v>
      </c>
      <c r="M13" s="4378">
        <v>231</v>
      </c>
      <c r="N13" s="4380">
        <v>0</v>
      </c>
      <c r="O13" s="4377">
        <v>0</v>
      </c>
      <c r="P13" s="4381">
        <v>0</v>
      </c>
      <c r="Q13" s="4380">
        <f t="shared" si="0"/>
        <v>932</v>
      </c>
      <c r="R13" s="4377">
        <f>C13+F13+I13+L13+O13</f>
        <v>2</v>
      </c>
      <c r="S13" s="4381">
        <f t="shared" si="0"/>
        <v>934</v>
      </c>
      <c r="T13" s="4378">
        <v>130</v>
      </c>
      <c r="U13" s="4377">
        <v>0</v>
      </c>
      <c r="V13" s="4379">
        <v>130</v>
      </c>
      <c r="W13" s="4376">
        <v>127</v>
      </c>
      <c r="X13" s="4377">
        <v>2</v>
      </c>
      <c r="Y13" s="4383">
        <v>129</v>
      </c>
      <c r="Z13" s="4378">
        <v>257</v>
      </c>
      <c r="AA13" s="4377">
        <v>2</v>
      </c>
      <c r="AB13" s="4379">
        <v>259</v>
      </c>
      <c r="AC13" s="4362">
        <f t="shared" si="1"/>
        <v>1189</v>
      </c>
      <c r="AD13" s="4363">
        <f t="shared" si="1"/>
        <v>4</v>
      </c>
      <c r="AE13" s="4364">
        <f t="shared" si="1"/>
        <v>1193</v>
      </c>
    </row>
    <row r="14" spans="1:36" ht="30.75" customHeight="1" x14ac:dyDescent="0.35">
      <c r="A14" s="4375" t="s">
        <v>105</v>
      </c>
      <c r="B14" s="4376">
        <v>195</v>
      </c>
      <c r="C14" s="4377">
        <v>10</v>
      </c>
      <c r="D14" s="4378">
        <v>205</v>
      </c>
      <c r="E14" s="4376">
        <v>138</v>
      </c>
      <c r="F14" s="4377">
        <v>14</v>
      </c>
      <c r="G14" s="4379">
        <v>152</v>
      </c>
      <c r="H14" s="4376">
        <v>168</v>
      </c>
      <c r="I14" s="4377">
        <v>9</v>
      </c>
      <c r="J14" s="4379">
        <v>177</v>
      </c>
      <c r="K14" s="4376">
        <v>134</v>
      </c>
      <c r="L14" s="4377">
        <v>1</v>
      </c>
      <c r="M14" s="4379">
        <v>135</v>
      </c>
      <c r="N14" s="4380">
        <v>0</v>
      </c>
      <c r="O14" s="4377">
        <v>0</v>
      </c>
      <c r="P14" s="4381">
        <v>0</v>
      </c>
      <c r="Q14" s="4380">
        <f t="shared" si="0"/>
        <v>635</v>
      </c>
      <c r="R14" s="4377">
        <f t="shared" si="0"/>
        <v>34</v>
      </c>
      <c r="S14" s="4381">
        <f t="shared" si="0"/>
        <v>669</v>
      </c>
      <c r="T14" s="4378">
        <v>75</v>
      </c>
      <c r="U14" s="4377">
        <v>1</v>
      </c>
      <c r="V14" s="4378">
        <v>76</v>
      </c>
      <c r="W14" s="4380">
        <v>60</v>
      </c>
      <c r="X14" s="4377">
        <v>2</v>
      </c>
      <c r="Y14" s="4379">
        <v>62</v>
      </c>
      <c r="Z14" s="4380">
        <v>135</v>
      </c>
      <c r="AA14" s="4377">
        <v>3</v>
      </c>
      <c r="AB14" s="4382">
        <v>138</v>
      </c>
      <c r="AC14" s="4362">
        <f t="shared" si="1"/>
        <v>770</v>
      </c>
      <c r="AD14" s="4363">
        <f t="shared" si="1"/>
        <v>37</v>
      </c>
      <c r="AE14" s="4364">
        <f t="shared" si="1"/>
        <v>807</v>
      </c>
    </row>
    <row r="15" spans="1:36" ht="45" customHeight="1" x14ac:dyDescent="0.35">
      <c r="A15" s="4375" t="s">
        <v>120</v>
      </c>
      <c r="B15" s="4376">
        <v>293</v>
      </c>
      <c r="C15" s="4377">
        <v>36</v>
      </c>
      <c r="D15" s="4378">
        <v>329</v>
      </c>
      <c r="E15" s="4376">
        <v>262</v>
      </c>
      <c r="F15" s="4377">
        <v>23</v>
      </c>
      <c r="G15" s="4379">
        <v>285</v>
      </c>
      <c r="H15" s="4376">
        <v>262</v>
      </c>
      <c r="I15" s="4377">
        <v>66</v>
      </c>
      <c r="J15" s="4379">
        <v>328</v>
      </c>
      <c r="K15" s="4376">
        <v>260</v>
      </c>
      <c r="L15" s="4377">
        <v>59</v>
      </c>
      <c r="M15" s="4379">
        <v>319</v>
      </c>
      <c r="N15" s="4380">
        <v>0</v>
      </c>
      <c r="O15" s="4377">
        <v>0</v>
      </c>
      <c r="P15" s="4381">
        <v>0</v>
      </c>
      <c r="Q15" s="4380">
        <f t="shared" si="0"/>
        <v>1077</v>
      </c>
      <c r="R15" s="4377">
        <f t="shared" si="0"/>
        <v>184</v>
      </c>
      <c r="S15" s="4381">
        <f>D15+G15+J15+M15+P15</f>
        <v>1261</v>
      </c>
      <c r="T15" s="4378">
        <v>165</v>
      </c>
      <c r="U15" s="4377">
        <v>9</v>
      </c>
      <c r="V15" s="4378">
        <v>174</v>
      </c>
      <c r="W15" s="4376">
        <v>235</v>
      </c>
      <c r="X15" s="4377">
        <v>5</v>
      </c>
      <c r="Y15" s="4383">
        <v>240</v>
      </c>
      <c r="Z15" s="4378">
        <v>400</v>
      </c>
      <c r="AA15" s="4377">
        <v>14</v>
      </c>
      <c r="AB15" s="4378">
        <v>414</v>
      </c>
      <c r="AC15" s="4362">
        <f t="shared" si="1"/>
        <v>1477</v>
      </c>
      <c r="AD15" s="4363">
        <f t="shared" si="1"/>
        <v>198</v>
      </c>
      <c r="AE15" s="4364">
        <f t="shared" si="1"/>
        <v>1675</v>
      </c>
    </row>
    <row r="16" spans="1:36" ht="66" customHeight="1" x14ac:dyDescent="0.35">
      <c r="A16" s="4384" t="s">
        <v>324</v>
      </c>
      <c r="B16" s="4385">
        <v>55</v>
      </c>
      <c r="C16" s="4377">
        <v>0</v>
      </c>
      <c r="D16" s="4386">
        <v>55</v>
      </c>
      <c r="E16" s="4385">
        <v>21</v>
      </c>
      <c r="F16" s="4377">
        <v>0</v>
      </c>
      <c r="G16" s="4386">
        <v>21</v>
      </c>
      <c r="H16" s="4385">
        <v>85</v>
      </c>
      <c r="I16" s="4377">
        <v>0</v>
      </c>
      <c r="J16" s="4387">
        <v>85</v>
      </c>
      <c r="K16" s="4385">
        <v>84</v>
      </c>
      <c r="L16" s="4377">
        <v>0</v>
      </c>
      <c r="M16" s="4387">
        <v>84</v>
      </c>
      <c r="N16" s="4380">
        <v>0</v>
      </c>
      <c r="O16" s="4377">
        <v>0</v>
      </c>
      <c r="P16" s="4381">
        <v>0</v>
      </c>
      <c r="Q16" s="4380">
        <f t="shared" si="0"/>
        <v>245</v>
      </c>
      <c r="R16" s="4377">
        <f t="shared" si="0"/>
        <v>0</v>
      </c>
      <c r="S16" s="4381">
        <f t="shared" si="0"/>
        <v>245</v>
      </c>
      <c r="T16" s="4387">
        <v>0</v>
      </c>
      <c r="U16" s="4388">
        <v>0</v>
      </c>
      <c r="V16" s="4389">
        <v>0</v>
      </c>
      <c r="W16" s="4387">
        <v>0</v>
      </c>
      <c r="X16" s="4388">
        <v>0</v>
      </c>
      <c r="Y16" s="4390">
        <v>0</v>
      </c>
      <c r="Z16" s="4380">
        <v>0</v>
      </c>
      <c r="AA16" s="4377">
        <v>0</v>
      </c>
      <c r="AB16" s="4382">
        <v>0</v>
      </c>
      <c r="AC16" s="4362">
        <f t="shared" si="1"/>
        <v>245</v>
      </c>
      <c r="AD16" s="4363">
        <f t="shared" si="1"/>
        <v>0</v>
      </c>
      <c r="AE16" s="4364">
        <f t="shared" si="1"/>
        <v>245</v>
      </c>
    </row>
    <row r="17" spans="1:36" ht="42.75" customHeight="1" x14ac:dyDescent="0.35">
      <c r="A17" s="4391" t="s">
        <v>122</v>
      </c>
      <c r="B17" s="4380">
        <v>162</v>
      </c>
      <c r="C17" s="4377">
        <v>10</v>
      </c>
      <c r="D17" s="4382">
        <v>172</v>
      </c>
      <c r="E17" s="4380">
        <v>189</v>
      </c>
      <c r="F17" s="4377">
        <v>3</v>
      </c>
      <c r="G17" s="4382">
        <v>192</v>
      </c>
      <c r="H17" s="4380">
        <v>211</v>
      </c>
      <c r="I17" s="4377">
        <v>5</v>
      </c>
      <c r="J17" s="4382">
        <v>216</v>
      </c>
      <c r="K17" s="4380">
        <v>202</v>
      </c>
      <c r="L17" s="4377">
        <v>2</v>
      </c>
      <c r="M17" s="4382">
        <v>204</v>
      </c>
      <c r="N17" s="4380">
        <v>13</v>
      </c>
      <c r="O17" s="4377">
        <v>0</v>
      </c>
      <c r="P17" s="4381">
        <v>13</v>
      </c>
      <c r="Q17" s="4376">
        <f t="shared" si="0"/>
        <v>777</v>
      </c>
      <c r="R17" s="4377">
        <f t="shared" si="0"/>
        <v>20</v>
      </c>
      <c r="S17" s="4381">
        <f t="shared" si="0"/>
        <v>797</v>
      </c>
      <c r="T17" s="4379">
        <v>84</v>
      </c>
      <c r="U17" s="4377">
        <v>5</v>
      </c>
      <c r="V17" s="4381">
        <v>89</v>
      </c>
      <c r="W17" s="4379">
        <v>135</v>
      </c>
      <c r="X17" s="4377">
        <v>1</v>
      </c>
      <c r="Y17" s="4377">
        <v>136</v>
      </c>
      <c r="Z17" s="4380">
        <v>219</v>
      </c>
      <c r="AA17" s="4377">
        <v>6</v>
      </c>
      <c r="AB17" s="4382">
        <v>225</v>
      </c>
      <c r="AC17" s="4362">
        <f t="shared" si="1"/>
        <v>996</v>
      </c>
      <c r="AD17" s="4363">
        <f t="shared" si="1"/>
        <v>26</v>
      </c>
      <c r="AE17" s="4364">
        <f t="shared" si="1"/>
        <v>1022</v>
      </c>
    </row>
    <row r="18" spans="1:36" s="47" customFormat="1" ht="42.75" customHeight="1" x14ac:dyDescent="0.35">
      <c r="A18" s="4391" t="s">
        <v>123</v>
      </c>
      <c r="B18" s="4380">
        <v>55</v>
      </c>
      <c r="C18" s="4377">
        <v>0</v>
      </c>
      <c r="D18" s="4382">
        <v>55</v>
      </c>
      <c r="E18" s="4380">
        <v>32</v>
      </c>
      <c r="F18" s="4377">
        <v>0</v>
      </c>
      <c r="G18" s="4382">
        <v>32</v>
      </c>
      <c r="H18" s="4380">
        <v>48</v>
      </c>
      <c r="I18" s="4377">
        <v>0</v>
      </c>
      <c r="J18" s="4381">
        <v>48</v>
      </c>
      <c r="K18" s="4378">
        <v>71</v>
      </c>
      <c r="L18" s="4377">
        <v>2</v>
      </c>
      <c r="M18" s="4378">
        <v>73</v>
      </c>
      <c r="N18" s="4380">
        <v>0</v>
      </c>
      <c r="O18" s="4377">
        <v>0</v>
      </c>
      <c r="P18" s="4381">
        <v>0</v>
      </c>
      <c r="Q18" s="4380">
        <f t="shared" si="0"/>
        <v>206</v>
      </c>
      <c r="R18" s="4377">
        <f t="shared" si="0"/>
        <v>2</v>
      </c>
      <c r="S18" s="4381">
        <f t="shared" si="0"/>
        <v>208</v>
      </c>
      <c r="T18" s="4379">
        <v>22</v>
      </c>
      <c r="U18" s="4377">
        <v>1</v>
      </c>
      <c r="V18" s="4381">
        <v>23</v>
      </c>
      <c r="W18" s="4379">
        <v>18</v>
      </c>
      <c r="X18" s="4377">
        <v>0</v>
      </c>
      <c r="Y18" s="4381">
        <v>18</v>
      </c>
      <c r="Z18" s="4380">
        <v>40</v>
      </c>
      <c r="AA18" s="4377">
        <v>1</v>
      </c>
      <c r="AB18" s="4382">
        <v>41</v>
      </c>
      <c r="AC18" s="4362">
        <f t="shared" si="1"/>
        <v>246</v>
      </c>
      <c r="AD18" s="4363">
        <f t="shared" si="1"/>
        <v>3</v>
      </c>
      <c r="AE18" s="4364">
        <f t="shared" si="1"/>
        <v>249</v>
      </c>
      <c r="AF18" s="35"/>
    </row>
    <row r="19" spans="1:36" s="47" customFormat="1" ht="43.5" customHeight="1" thickBot="1" x14ac:dyDescent="0.4">
      <c r="A19" s="4392" t="s">
        <v>124</v>
      </c>
      <c r="B19" s="4393">
        <v>61</v>
      </c>
      <c r="C19" s="4388">
        <v>11</v>
      </c>
      <c r="D19" s="4390">
        <v>72</v>
      </c>
      <c r="E19" s="4393">
        <v>69</v>
      </c>
      <c r="F19" s="4388">
        <v>7</v>
      </c>
      <c r="G19" s="4390">
        <v>76</v>
      </c>
      <c r="H19" s="4393">
        <v>46</v>
      </c>
      <c r="I19" s="4388">
        <v>15</v>
      </c>
      <c r="J19" s="4390">
        <v>61</v>
      </c>
      <c r="K19" s="4394">
        <v>43</v>
      </c>
      <c r="L19" s="4395">
        <v>16</v>
      </c>
      <c r="M19" s="4390">
        <v>59</v>
      </c>
      <c r="N19" s="4394">
        <v>0</v>
      </c>
      <c r="O19" s="4395">
        <v>0</v>
      </c>
      <c r="P19" s="4396">
        <v>0</v>
      </c>
      <c r="Q19" s="4394">
        <f t="shared" si="0"/>
        <v>219</v>
      </c>
      <c r="R19" s="4395">
        <f t="shared" si="0"/>
        <v>49</v>
      </c>
      <c r="S19" s="4381">
        <f t="shared" si="0"/>
        <v>268</v>
      </c>
      <c r="T19" s="4387">
        <v>0</v>
      </c>
      <c r="U19" s="4388">
        <v>0</v>
      </c>
      <c r="V19" s="4390">
        <v>0</v>
      </c>
      <c r="W19" s="4393">
        <v>0</v>
      </c>
      <c r="X19" s="4388">
        <v>0</v>
      </c>
      <c r="Y19" s="4390">
        <v>0</v>
      </c>
      <c r="Z19" s="4380">
        <v>0</v>
      </c>
      <c r="AA19" s="4377">
        <v>0</v>
      </c>
      <c r="AB19" s="4382">
        <v>0</v>
      </c>
      <c r="AC19" s="4397">
        <f t="shared" si="1"/>
        <v>219</v>
      </c>
      <c r="AD19" s="4398">
        <f t="shared" si="1"/>
        <v>49</v>
      </c>
      <c r="AE19" s="4399">
        <f t="shared" si="1"/>
        <v>268</v>
      </c>
      <c r="AF19" s="35"/>
    </row>
    <row r="20" spans="1:36" ht="37.5" customHeight="1" thickBot="1" x14ac:dyDescent="0.35">
      <c r="A20" s="212" t="s">
        <v>310</v>
      </c>
      <c r="B20" s="232">
        <f t="shared" ref="B20:AA20" si="2">SUM(B10:B19)</f>
        <v>2167</v>
      </c>
      <c r="C20" s="232">
        <f t="shared" si="2"/>
        <v>263</v>
      </c>
      <c r="D20" s="232">
        <f t="shared" si="2"/>
        <v>2430</v>
      </c>
      <c r="E20" s="232">
        <f t="shared" si="2"/>
        <v>1977</v>
      </c>
      <c r="F20" s="232">
        <f t="shared" si="2"/>
        <v>255</v>
      </c>
      <c r="G20" s="234">
        <f t="shared" si="2"/>
        <v>2232</v>
      </c>
      <c r="H20" s="232">
        <f t="shared" si="2"/>
        <v>2279</v>
      </c>
      <c r="I20" s="232">
        <f t="shared" si="2"/>
        <v>326</v>
      </c>
      <c r="J20" s="235">
        <f t="shared" si="2"/>
        <v>2605</v>
      </c>
      <c r="K20" s="309">
        <f t="shared" si="2"/>
        <v>2130</v>
      </c>
      <c r="L20" s="232">
        <f t="shared" si="2"/>
        <v>238</v>
      </c>
      <c r="M20" s="234">
        <f t="shared" si="2"/>
        <v>2368</v>
      </c>
      <c r="N20" s="235">
        <f t="shared" si="2"/>
        <v>61</v>
      </c>
      <c r="O20" s="309">
        <f t="shared" si="2"/>
        <v>16</v>
      </c>
      <c r="P20" s="234">
        <f t="shared" si="2"/>
        <v>77</v>
      </c>
      <c r="Q20" s="232">
        <f t="shared" si="2"/>
        <v>8614</v>
      </c>
      <c r="R20" s="236">
        <f t="shared" si="2"/>
        <v>1098</v>
      </c>
      <c r="S20" s="237">
        <f>SUM(S10:S19)</f>
        <v>9712</v>
      </c>
      <c r="T20" s="309">
        <f t="shared" si="2"/>
        <v>1071</v>
      </c>
      <c r="U20" s="232">
        <f t="shared" si="2"/>
        <v>33</v>
      </c>
      <c r="V20" s="232">
        <f t="shared" si="2"/>
        <v>1104</v>
      </c>
      <c r="W20" s="232">
        <f t="shared" si="2"/>
        <v>1163</v>
      </c>
      <c r="X20" s="232">
        <f t="shared" si="2"/>
        <v>38</v>
      </c>
      <c r="Y20" s="232">
        <f t="shared" si="2"/>
        <v>1201</v>
      </c>
      <c r="Z20" s="232">
        <f t="shared" si="2"/>
        <v>2234</v>
      </c>
      <c r="AA20" s="232">
        <f t="shared" si="2"/>
        <v>71</v>
      </c>
      <c r="AB20" s="232">
        <f>SUM(AB10:AB19)</f>
        <v>2305</v>
      </c>
      <c r="AC20" s="235">
        <f t="shared" ref="AC20" si="3">Q20+Z20</f>
        <v>10848</v>
      </c>
      <c r="AD20" s="235">
        <f t="shared" ref="AD20" si="4">R20+AA20</f>
        <v>1169</v>
      </c>
      <c r="AE20" s="235">
        <f t="shared" ref="AE20" si="5">S20+AB20</f>
        <v>12017</v>
      </c>
      <c r="AF20" s="48"/>
    </row>
    <row r="21" spans="1:36" ht="24.75" customHeight="1" x14ac:dyDescent="0.3">
      <c r="A21" s="4347" t="s">
        <v>125</v>
      </c>
      <c r="B21" s="4347"/>
      <c r="C21" s="4347"/>
      <c r="D21" s="4347"/>
      <c r="E21" s="4347"/>
      <c r="F21" s="4347"/>
      <c r="G21" s="4347"/>
      <c r="H21" s="4347"/>
      <c r="I21" s="4347"/>
      <c r="J21" s="4347"/>
      <c r="K21" s="4347"/>
      <c r="L21" s="4347"/>
      <c r="M21" s="4347"/>
      <c r="N21" s="4347"/>
      <c r="O21" s="4347"/>
      <c r="P21" s="4347"/>
      <c r="Q21" s="4347"/>
      <c r="R21" s="4347"/>
      <c r="S21" s="4347"/>
      <c r="T21" s="4347"/>
      <c r="U21" s="4347"/>
      <c r="V21" s="4347"/>
      <c r="W21" s="4347"/>
      <c r="X21" s="4347"/>
      <c r="Y21" s="4347"/>
      <c r="Z21" s="4347"/>
      <c r="AA21" s="4347"/>
      <c r="AB21" s="4347"/>
      <c r="AC21" s="4347"/>
      <c r="AD21" s="4347"/>
      <c r="AE21" s="4347"/>
      <c r="AF21" s="248"/>
      <c r="AG21" s="248"/>
      <c r="AH21" s="248"/>
      <c r="AI21" s="248"/>
      <c r="AJ21" s="248"/>
    </row>
    <row r="22" spans="1:36" ht="24.75" customHeight="1" x14ac:dyDescent="0.3">
      <c r="A22" s="4335" t="s">
        <v>355</v>
      </c>
      <c r="B22" s="4335"/>
      <c r="C22" s="4335"/>
      <c r="D22" s="4335"/>
      <c r="E22" s="4335"/>
      <c r="F22" s="4335"/>
      <c r="G22" s="4335"/>
      <c r="H22" s="4335"/>
      <c r="I22" s="4335"/>
      <c r="J22" s="4335"/>
      <c r="K22" s="4335"/>
      <c r="L22" s="4335"/>
      <c r="M22" s="4335"/>
      <c r="N22" s="4335"/>
      <c r="O22" s="4335"/>
      <c r="P22" s="4335"/>
      <c r="Q22" s="4335"/>
      <c r="R22" s="4335"/>
      <c r="S22" s="4335"/>
      <c r="T22" s="4335"/>
      <c r="U22" s="4335"/>
      <c r="V22" s="4335"/>
      <c r="W22" s="4335"/>
      <c r="X22" s="4335"/>
      <c r="Y22" s="4335"/>
      <c r="Z22" s="4335"/>
      <c r="AA22" s="4335"/>
      <c r="AB22" s="4335"/>
      <c r="AC22" s="4335"/>
      <c r="AD22" s="4335"/>
      <c r="AE22" s="4335"/>
      <c r="AF22" s="247"/>
      <c r="AG22" s="247"/>
      <c r="AH22" s="247"/>
      <c r="AI22" s="247"/>
      <c r="AJ22" s="247"/>
    </row>
    <row r="23" spans="1:36" ht="24.75" customHeight="1" thickBot="1" x14ac:dyDescent="0.35">
      <c r="A23" s="4343" t="s">
        <v>126</v>
      </c>
      <c r="B23" s="4343"/>
      <c r="C23" s="4343"/>
      <c r="D23" s="4343"/>
      <c r="E23" s="4343"/>
      <c r="F23" s="4343"/>
      <c r="G23" s="4343"/>
      <c r="H23" s="4343"/>
      <c r="I23" s="4343"/>
      <c r="J23" s="4343"/>
      <c r="K23" s="4343"/>
      <c r="L23" s="4343"/>
      <c r="M23" s="4343"/>
      <c r="N23" s="4343"/>
      <c r="O23" s="4343"/>
      <c r="P23" s="4343"/>
      <c r="Q23" s="4343"/>
      <c r="R23" s="4343"/>
      <c r="S23" s="4343"/>
      <c r="T23" s="4343"/>
      <c r="U23" s="4343"/>
      <c r="V23" s="4343"/>
      <c r="W23" s="4343"/>
      <c r="X23" s="4343"/>
      <c r="Y23" s="4343"/>
      <c r="Z23" s="4343"/>
      <c r="AA23" s="4343"/>
      <c r="AB23" s="4343"/>
      <c r="AC23" s="4343"/>
      <c r="AD23" s="4343"/>
      <c r="AE23" s="4343"/>
      <c r="AF23" s="248"/>
      <c r="AG23" s="248"/>
      <c r="AH23" s="248"/>
      <c r="AI23" s="36"/>
      <c r="AJ23" s="36"/>
    </row>
    <row r="24" spans="1:36" ht="27.75" customHeight="1" x14ac:dyDescent="0.2">
      <c r="A24" s="4311" t="s">
        <v>309</v>
      </c>
      <c r="B24" s="4313">
        <v>1</v>
      </c>
      <c r="C24" s="4314"/>
      <c r="D24" s="4315"/>
      <c r="E24" s="4313">
        <v>2</v>
      </c>
      <c r="F24" s="4314"/>
      <c r="G24" s="4315"/>
      <c r="H24" s="4313">
        <v>3</v>
      </c>
      <c r="I24" s="4314"/>
      <c r="J24" s="4315"/>
      <c r="K24" s="4313">
        <v>4</v>
      </c>
      <c r="L24" s="4314"/>
      <c r="M24" s="4315"/>
      <c r="N24" s="4313">
        <v>5</v>
      </c>
      <c r="O24" s="4314"/>
      <c r="P24" s="4315"/>
      <c r="Q24" s="4344" t="s">
        <v>4</v>
      </c>
      <c r="R24" s="4345"/>
      <c r="S24" s="4346"/>
      <c r="T24" s="4340">
        <v>1</v>
      </c>
      <c r="U24" s="4341"/>
      <c r="V24" s="4342"/>
      <c r="W24" s="4340">
        <v>2</v>
      </c>
      <c r="X24" s="4341"/>
      <c r="Y24" s="4341"/>
      <c r="Z24" s="4340">
        <v>3</v>
      </c>
      <c r="AA24" s="4341"/>
      <c r="AB24" s="4342"/>
      <c r="AC24" s="4340" t="s">
        <v>127</v>
      </c>
      <c r="AD24" s="4341"/>
      <c r="AE24" s="4342"/>
      <c r="AF24" s="4281" t="s">
        <v>4</v>
      </c>
      <c r="AG24" s="4282"/>
      <c r="AH24" s="4278" t="s">
        <v>128</v>
      </c>
    </row>
    <row r="25" spans="1:36" ht="18" customHeight="1" thickBot="1" x14ac:dyDescent="0.25">
      <c r="A25" s="4312"/>
      <c r="B25" s="4316"/>
      <c r="C25" s="4317"/>
      <c r="D25" s="4318"/>
      <c r="E25" s="4316"/>
      <c r="F25" s="4317"/>
      <c r="G25" s="4318"/>
      <c r="H25" s="4316"/>
      <c r="I25" s="4317"/>
      <c r="J25" s="4318"/>
      <c r="K25" s="4316"/>
      <c r="L25" s="4317"/>
      <c r="M25" s="4318"/>
      <c r="N25" s="4316"/>
      <c r="O25" s="4317"/>
      <c r="P25" s="4318"/>
      <c r="Q25" s="4289" t="s">
        <v>137</v>
      </c>
      <c r="R25" s="4290"/>
      <c r="S25" s="4291"/>
      <c r="T25" s="4289" t="s">
        <v>5</v>
      </c>
      <c r="U25" s="4290"/>
      <c r="V25" s="4291"/>
      <c r="W25" s="4289" t="s">
        <v>5</v>
      </c>
      <c r="X25" s="4290"/>
      <c r="Y25" s="4291"/>
      <c r="Z25" s="4289" t="s">
        <v>5</v>
      </c>
      <c r="AA25" s="4290"/>
      <c r="AB25" s="4291"/>
      <c r="AC25" s="4289" t="s">
        <v>5</v>
      </c>
      <c r="AD25" s="4290"/>
      <c r="AE25" s="4291"/>
      <c r="AF25" s="293"/>
      <c r="AG25" s="294"/>
      <c r="AH25" s="4279"/>
    </row>
    <row r="26" spans="1:36" ht="85.5" customHeight="1" thickBot="1" x14ac:dyDescent="0.25">
      <c r="A26" s="4280"/>
      <c r="B26" s="41" t="s">
        <v>114</v>
      </c>
      <c r="C26" s="42" t="s">
        <v>115</v>
      </c>
      <c r="D26" s="45" t="s">
        <v>116</v>
      </c>
      <c r="E26" s="41" t="s">
        <v>114</v>
      </c>
      <c r="F26" s="42" t="s">
        <v>115</v>
      </c>
      <c r="G26" s="45" t="s">
        <v>116</v>
      </c>
      <c r="H26" s="41" t="s">
        <v>114</v>
      </c>
      <c r="I26" s="42" t="s">
        <v>115</v>
      </c>
      <c r="J26" s="46" t="s">
        <v>116</v>
      </c>
      <c r="K26" s="41" t="s">
        <v>114</v>
      </c>
      <c r="L26" s="42" t="s">
        <v>261</v>
      </c>
      <c r="M26" s="45" t="s">
        <v>116</v>
      </c>
      <c r="N26" s="41" t="s">
        <v>114</v>
      </c>
      <c r="O26" s="42" t="s">
        <v>115</v>
      </c>
      <c r="P26" s="46" t="s">
        <v>116</v>
      </c>
      <c r="Q26" s="41" t="s">
        <v>114</v>
      </c>
      <c r="R26" s="42" t="s">
        <v>115</v>
      </c>
      <c r="S26" s="45" t="s">
        <v>116</v>
      </c>
      <c r="T26" s="41" t="s">
        <v>114</v>
      </c>
      <c r="U26" s="42" t="s">
        <v>115</v>
      </c>
      <c r="V26" s="49" t="s">
        <v>116</v>
      </c>
      <c r="W26" s="41" t="s">
        <v>114</v>
      </c>
      <c r="X26" s="42" t="s">
        <v>115</v>
      </c>
      <c r="Y26" s="50" t="s">
        <v>116</v>
      </c>
      <c r="Z26" s="41" t="s">
        <v>114</v>
      </c>
      <c r="AA26" s="42" t="s">
        <v>115</v>
      </c>
      <c r="AB26" s="46" t="s">
        <v>116</v>
      </c>
      <c r="AC26" s="41" t="s">
        <v>114</v>
      </c>
      <c r="AD26" s="42" t="s">
        <v>115</v>
      </c>
      <c r="AE26" s="45" t="s">
        <v>116</v>
      </c>
      <c r="AF26" s="41" t="s">
        <v>114</v>
      </c>
      <c r="AG26" s="42" t="s">
        <v>115</v>
      </c>
      <c r="AH26" s="4280"/>
    </row>
    <row r="27" spans="1:36" ht="39" customHeight="1" x14ac:dyDescent="0.35">
      <c r="A27" s="4400" t="s">
        <v>118</v>
      </c>
      <c r="B27" s="4401">
        <v>92</v>
      </c>
      <c r="C27" s="4358">
        <v>91</v>
      </c>
      <c r="D27" s="4402">
        <v>183</v>
      </c>
      <c r="E27" s="4401">
        <v>110</v>
      </c>
      <c r="F27" s="4358">
        <v>136</v>
      </c>
      <c r="G27" s="4402">
        <v>246</v>
      </c>
      <c r="H27" s="4401">
        <v>113</v>
      </c>
      <c r="I27" s="4358">
        <v>130</v>
      </c>
      <c r="J27" s="4402">
        <v>243</v>
      </c>
      <c r="K27" s="4401">
        <v>122</v>
      </c>
      <c r="L27" s="4358">
        <v>87</v>
      </c>
      <c r="M27" s="4402">
        <v>209</v>
      </c>
      <c r="N27" s="4401">
        <v>157</v>
      </c>
      <c r="O27" s="4358">
        <v>154</v>
      </c>
      <c r="P27" s="4403">
        <v>311</v>
      </c>
      <c r="Q27" s="4357">
        <f>B27+E27+H27+K27+N27</f>
        <v>594</v>
      </c>
      <c r="R27" s="4388">
        <f t="shared" ref="Q27:S37" si="6">C27+F27+I27+L27+O27</f>
        <v>598</v>
      </c>
      <c r="S27" s="4359">
        <f t="shared" si="6"/>
        <v>1192</v>
      </c>
      <c r="T27" s="4401">
        <v>45</v>
      </c>
      <c r="U27" s="4358">
        <v>212</v>
      </c>
      <c r="V27" s="4402">
        <v>257</v>
      </c>
      <c r="W27" s="4401">
        <v>97</v>
      </c>
      <c r="X27" s="4358">
        <v>179</v>
      </c>
      <c r="Y27" s="4402">
        <v>276</v>
      </c>
      <c r="Z27" s="4401">
        <v>110</v>
      </c>
      <c r="AA27" s="4358">
        <v>188</v>
      </c>
      <c r="AB27" s="4403">
        <v>298</v>
      </c>
      <c r="AC27" s="4401">
        <v>252</v>
      </c>
      <c r="AD27" s="4358">
        <v>579</v>
      </c>
      <c r="AE27" s="4402">
        <v>831</v>
      </c>
      <c r="AF27" s="4397">
        <f t="shared" ref="AF27:AH37" si="7">Q27+AC27</f>
        <v>846</v>
      </c>
      <c r="AG27" s="4398">
        <f t="shared" si="7"/>
        <v>1177</v>
      </c>
      <c r="AH27" s="4399">
        <f t="shared" si="7"/>
        <v>2023</v>
      </c>
    </row>
    <row r="28" spans="1:36" ht="41.25" customHeight="1" x14ac:dyDescent="0.35">
      <c r="A28" s="4352" t="s">
        <v>328</v>
      </c>
      <c r="B28" s="4404">
        <v>0</v>
      </c>
      <c r="C28" s="4370">
        <v>1</v>
      </c>
      <c r="D28" s="4405">
        <v>1</v>
      </c>
      <c r="E28" s="4404">
        <v>15</v>
      </c>
      <c r="F28" s="4370">
        <v>3</v>
      </c>
      <c r="G28" s="4405">
        <v>18</v>
      </c>
      <c r="H28" s="4404">
        <v>10</v>
      </c>
      <c r="I28" s="4370">
        <v>3</v>
      </c>
      <c r="J28" s="4405">
        <v>13</v>
      </c>
      <c r="K28" s="4404">
        <v>10</v>
      </c>
      <c r="L28" s="4370">
        <v>6</v>
      </c>
      <c r="M28" s="4405">
        <v>16</v>
      </c>
      <c r="N28" s="4404">
        <v>9</v>
      </c>
      <c r="O28" s="4370">
        <v>15</v>
      </c>
      <c r="P28" s="4406">
        <v>24</v>
      </c>
      <c r="Q28" s="4369">
        <f>B28+E28+H28+K28+N28</f>
        <v>44</v>
      </c>
      <c r="R28" s="4370">
        <f t="shared" si="6"/>
        <v>28</v>
      </c>
      <c r="S28" s="4371">
        <f t="shared" si="6"/>
        <v>72</v>
      </c>
      <c r="T28" s="4404">
        <v>0</v>
      </c>
      <c r="U28" s="4370">
        <v>0</v>
      </c>
      <c r="V28" s="4405">
        <v>0</v>
      </c>
      <c r="W28" s="4404">
        <v>9</v>
      </c>
      <c r="X28" s="4370">
        <v>11</v>
      </c>
      <c r="Y28" s="4405">
        <v>20</v>
      </c>
      <c r="Z28" s="4404">
        <v>8</v>
      </c>
      <c r="AA28" s="4370">
        <v>10</v>
      </c>
      <c r="AB28" s="4406">
        <v>18</v>
      </c>
      <c r="AC28" s="4404">
        <v>17</v>
      </c>
      <c r="AD28" s="4370">
        <v>21</v>
      </c>
      <c r="AE28" s="4405">
        <v>38</v>
      </c>
      <c r="AF28" s="4376">
        <f t="shared" si="7"/>
        <v>61</v>
      </c>
      <c r="AG28" s="4377">
        <f t="shared" si="7"/>
        <v>49</v>
      </c>
      <c r="AH28" s="4381">
        <f t="shared" si="7"/>
        <v>110</v>
      </c>
    </row>
    <row r="29" spans="1:36" ht="47.25" customHeight="1" x14ac:dyDescent="0.35">
      <c r="A29" s="4407" t="s">
        <v>119</v>
      </c>
      <c r="B29" s="4376">
        <v>0</v>
      </c>
      <c r="C29" s="4377">
        <v>41</v>
      </c>
      <c r="D29" s="4379">
        <v>41</v>
      </c>
      <c r="E29" s="4376">
        <v>0</v>
      </c>
      <c r="F29" s="4377">
        <v>37</v>
      </c>
      <c r="G29" s="4379">
        <v>37</v>
      </c>
      <c r="H29" s="4376">
        <v>0</v>
      </c>
      <c r="I29" s="4377">
        <v>62</v>
      </c>
      <c r="J29" s="4379">
        <v>62</v>
      </c>
      <c r="K29" s="4376">
        <v>0</v>
      </c>
      <c r="L29" s="4377">
        <v>53</v>
      </c>
      <c r="M29" s="4379">
        <v>53</v>
      </c>
      <c r="N29" s="4376">
        <v>2</v>
      </c>
      <c r="O29" s="4377">
        <v>80</v>
      </c>
      <c r="P29" s="4379">
        <v>82</v>
      </c>
      <c r="Q29" s="4380">
        <f>B29+E29+H29+K29+N29</f>
        <v>2</v>
      </c>
      <c r="R29" s="4377">
        <f t="shared" si="6"/>
        <v>273</v>
      </c>
      <c r="S29" s="4381">
        <f t="shared" si="6"/>
        <v>275</v>
      </c>
      <c r="T29" s="4376">
        <v>0</v>
      </c>
      <c r="U29" s="4377">
        <v>76</v>
      </c>
      <c r="V29" s="4379">
        <v>76</v>
      </c>
      <c r="W29" s="4376">
        <v>0</v>
      </c>
      <c r="X29" s="4377">
        <v>72</v>
      </c>
      <c r="Y29" s="4379">
        <v>72</v>
      </c>
      <c r="Z29" s="4376">
        <v>0</v>
      </c>
      <c r="AA29" s="4377">
        <v>38</v>
      </c>
      <c r="AB29" s="4378">
        <v>38</v>
      </c>
      <c r="AC29" s="4380">
        <v>0</v>
      </c>
      <c r="AD29" s="4377">
        <v>186</v>
      </c>
      <c r="AE29" s="4381">
        <v>186</v>
      </c>
      <c r="AF29" s="4362">
        <f t="shared" si="7"/>
        <v>2</v>
      </c>
      <c r="AG29" s="4363">
        <f t="shared" si="7"/>
        <v>459</v>
      </c>
      <c r="AH29" s="4364">
        <f t="shared" si="7"/>
        <v>461</v>
      </c>
    </row>
    <row r="30" spans="1:36" ht="42" customHeight="1" x14ac:dyDescent="0.35">
      <c r="A30" s="4375" t="s">
        <v>353</v>
      </c>
      <c r="B30" s="4376">
        <v>157</v>
      </c>
      <c r="C30" s="4377">
        <v>6</v>
      </c>
      <c r="D30" s="4379">
        <v>163</v>
      </c>
      <c r="E30" s="4376">
        <v>137</v>
      </c>
      <c r="F30" s="4377">
        <v>11</v>
      </c>
      <c r="G30" s="4379">
        <v>148</v>
      </c>
      <c r="H30" s="4376">
        <v>120</v>
      </c>
      <c r="I30" s="4377">
        <v>42</v>
      </c>
      <c r="J30" s="4379">
        <v>162</v>
      </c>
      <c r="K30" s="4376">
        <v>109</v>
      </c>
      <c r="L30" s="4377">
        <v>32</v>
      </c>
      <c r="M30" s="4379">
        <v>141</v>
      </c>
      <c r="N30" s="4376">
        <v>106</v>
      </c>
      <c r="O30" s="4377">
        <v>50</v>
      </c>
      <c r="P30" s="4379">
        <v>156</v>
      </c>
      <c r="Q30" s="4380">
        <f t="shared" si="6"/>
        <v>629</v>
      </c>
      <c r="R30" s="4377">
        <f t="shared" si="6"/>
        <v>141</v>
      </c>
      <c r="S30" s="4381">
        <f t="shared" si="6"/>
        <v>770</v>
      </c>
      <c r="T30" s="4376">
        <v>62</v>
      </c>
      <c r="U30" s="4377">
        <v>40</v>
      </c>
      <c r="V30" s="4379">
        <v>102</v>
      </c>
      <c r="W30" s="4376">
        <v>93</v>
      </c>
      <c r="X30" s="4377">
        <v>25</v>
      </c>
      <c r="Y30" s="4379">
        <v>118</v>
      </c>
      <c r="Z30" s="4376">
        <v>86</v>
      </c>
      <c r="AA30" s="4377">
        <v>19</v>
      </c>
      <c r="AB30" s="4378">
        <v>105</v>
      </c>
      <c r="AC30" s="4380">
        <v>241</v>
      </c>
      <c r="AD30" s="4377">
        <v>84</v>
      </c>
      <c r="AE30" s="4382">
        <v>325</v>
      </c>
      <c r="AF30" s="4362">
        <f t="shared" si="7"/>
        <v>870</v>
      </c>
      <c r="AG30" s="4363">
        <f t="shared" si="7"/>
        <v>225</v>
      </c>
      <c r="AH30" s="4364">
        <f t="shared" si="7"/>
        <v>1095</v>
      </c>
    </row>
    <row r="31" spans="1:36" ht="36" customHeight="1" x14ac:dyDescent="0.35">
      <c r="A31" s="4375" t="s">
        <v>105</v>
      </c>
      <c r="B31" s="4376">
        <v>16</v>
      </c>
      <c r="C31" s="4377">
        <v>12</v>
      </c>
      <c r="D31" s="4379">
        <v>28</v>
      </c>
      <c r="E31" s="4376">
        <v>6</v>
      </c>
      <c r="F31" s="4377">
        <v>13</v>
      </c>
      <c r="G31" s="4379">
        <v>19</v>
      </c>
      <c r="H31" s="4376">
        <v>17</v>
      </c>
      <c r="I31" s="4377">
        <v>27</v>
      </c>
      <c r="J31" s="4379">
        <v>44</v>
      </c>
      <c r="K31" s="4376">
        <v>12</v>
      </c>
      <c r="L31" s="4377">
        <v>15</v>
      </c>
      <c r="M31" s="4379">
        <v>27</v>
      </c>
      <c r="N31" s="4376">
        <v>11</v>
      </c>
      <c r="O31" s="4377">
        <v>7</v>
      </c>
      <c r="P31" s="4379">
        <v>18</v>
      </c>
      <c r="Q31" s="4380">
        <f t="shared" si="6"/>
        <v>62</v>
      </c>
      <c r="R31" s="4377">
        <f t="shared" si="6"/>
        <v>74</v>
      </c>
      <c r="S31" s="4381">
        <f t="shared" si="6"/>
        <v>136</v>
      </c>
      <c r="T31" s="4376">
        <v>0</v>
      </c>
      <c r="U31" s="4377">
        <v>5</v>
      </c>
      <c r="V31" s="4379">
        <v>5</v>
      </c>
      <c r="W31" s="4376">
        <v>0</v>
      </c>
      <c r="X31" s="4377">
        <v>14</v>
      </c>
      <c r="Y31" s="4379">
        <v>14</v>
      </c>
      <c r="Z31" s="4376">
        <v>0</v>
      </c>
      <c r="AA31" s="4377">
        <v>4</v>
      </c>
      <c r="AB31" s="4379">
        <v>4</v>
      </c>
      <c r="AC31" s="4380">
        <v>0</v>
      </c>
      <c r="AD31" s="4377">
        <v>23</v>
      </c>
      <c r="AE31" s="4382">
        <v>23</v>
      </c>
      <c r="AF31" s="4362">
        <f t="shared" si="7"/>
        <v>62</v>
      </c>
      <c r="AG31" s="4363">
        <f t="shared" si="7"/>
        <v>97</v>
      </c>
      <c r="AH31" s="4364">
        <f t="shared" si="7"/>
        <v>159</v>
      </c>
    </row>
    <row r="32" spans="1:36" ht="41.25" customHeight="1" x14ac:dyDescent="0.35">
      <c r="A32" s="4375" t="s">
        <v>120</v>
      </c>
      <c r="B32" s="4376">
        <v>0</v>
      </c>
      <c r="C32" s="4377">
        <v>44</v>
      </c>
      <c r="D32" s="4379">
        <v>44</v>
      </c>
      <c r="E32" s="4376">
        <v>4</v>
      </c>
      <c r="F32" s="4377">
        <v>56</v>
      </c>
      <c r="G32" s="4379">
        <v>60</v>
      </c>
      <c r="H32" s="4376">
        <v>41</v>
      </c>
      <c r="I32" s="4377">
        <v>95</v>
      </c>
      <c r="J32" s="4379">
        <v>136</v>
      </c>
      <c r="K32" s="4376">
        <v>51</v>
      </c>
      <c r="L32" s="4377">
        <v>65</v>
      </c>
      <c r="M32" s="4379">
        <v>116</v>
      </c>
      <c r="N32" s="4376">
        <v>82</v>
      </c>
      <c r="O32" s="4377">
        <v>82</v>
      </c>
      <c r="P32" s="4379">
        <v>164</v>
      </c>
      <c r="Q32" s="4380">
        <f t="shared" si="6"/>
        <v>178</v>
      </c>
      <c r="R32" s="4377">
        <f t="shared" si="6"/>
        <v>342</v>
      </c>
      <c r="S32" s="4381">
        <f t="shared" si="6"/>
        <v>520</v>
      </c>
      <c r="T32" s="4376">
        <v>23</v>
      </c>
      <c r="U32" s="4377">
        <v>112</v>
      </c>
      <c r="V32" s="4379">
        <v>135</v>
      </c>
      <c r="W32" s="4376">
        <v>45</v>
      </c>
      <c r="X32" s="4377">
        <v>111</v>
      </c>
      <c r="Y32" s="4379">
        <v>156</v>
      </c>
      <c r="Z32" s="4376">
        <v>69</v>
      </c>
      <c r="AA32" s="4377">
        <v>137</v>
      </c>
      <c r="AB32" s="4379">
        <v>206</v>
      </c>
      <c r="AC32" s="4380">
        <v>137</v>
      </c>
      <c r="AD32" s="4377">
        <v>360</v>
      </c>
      <c r="AE32" s="4382">
        <v>497</v>
      </c>
      <c r="AF32" s="4362">
        <f t="shared" si="7"/>
        <v>315</v>
      </c>
      <c r="AG32" s="4363">
        <f t="shared" si="7"/>
        <v>702</v>
      </c>
      <c r="AH32" s="4364">
        <f t="shared" si="7"/>
        <v>1017</v>
      </c>
    </row>
    <row r="33" spans="1:34" ht="45.75" customHeight="1" x14ac:dyDescent="0.35">
      <c r="A33" s="4407" t="s">
        <v>121</v>
      </c>
      <c r="B33" s="4376">
        <v>0</v>
      </c>
      <c r="C33" s="4377">
        <v>0</v>
      </c>
      <c r="D33" s="4383">
        <v>0</v>
      </c>
      <c r="E33" s="4378">
        <v>0</v>
      </c>
      <c r="F33" s="4377">
        <v>0</v>
      </c>
      <c r="G33" s="4383">
        <v>0</v>
      </c>
      <c r="H33" s="4378">
        <v>0</v>
      </c>
      <c r="I33" s="4377">
        <v>0</v>
      </c>
      <c r="J33" s="4378">
        <v>0</v>
      </c>
      <c r="K33" s="4376">
        <v>0</v>
      </c>
      <c r="L33" s="4377">
        <v>0</v>
      </c>
      <c r="M33" s="4383">
        <v>0</v>
      </c>
      <c r="N33" s="4378">
        <v>0</v>
      </c>
      <c r="O33" s="4377">
        <v>0</v>
      </c>
      <c r="P33" s="4378">
        <v>0</v>
      </c>
      <c r="Q33" s="4376">
        <f t="shared" si="6"/>
        <v>0</v>
      </c>
      <c r="R33" s="4377">
        <f t="shared" si="6"/>
        <v>0</v>
      </c>
      <c r="S33" s="4381">
        <f t="shared" si="6"/>
        <v>0</v>
      </c>
      <c r="T33" s="4376">
        <v>0</v>
      </c>
      <c r="U33" s="4377">
        <v>0</v>
      </c>
      <c r="V33" s="4379">
        <v>0</v>
      </c>
      <c r="W33" s="4376">
        <v>0</v>
      </c>
      <c r="X33" s="4377">
        <v>0</v>
      </c>
      <c r="Y33" s="4379">
        <v>0</v>
      </c>
      <c r="Z33" s="4376">
        <v>0</v>
      </c>
      <c r="AA33" s="4377">
        <v>13</v>
      </c>
      <c r="AB33" s="4379">
        <v>13</v>
      </c>
      <c r="AC33" s="4380">
        <v>0</v>
      </c>
      <c r="AD33" s="4377">
        <v>13</v>
      </c>
      <c r="AE33" s="4382">
        <v>13</v>
      </c>
      <c r="AF33" s="4362">
        <f t="shared" si="7"/>
        <v>0</v>
      </c>
      <c r="AG33" s="4363">
        <f t="shared" si="7"/>
        <v>13</v>
      </c>
      <c r="AH33" s="4364">
        <f t="shared" si="7"/>
        <v>13</v>
      </c>
    </row>
    <row r="34" spans="1:34" ht="62.25" customHeight="1" x14ac:dyDescent="0.35">
      <c r="A34" s="4384" t="s">
        <v>324</v>
      </c>
      <c r="B34" s="4376">
        <v>0</v>
      </c>
      <c r="C34" s="4377">
        <v>25</v>
      </c>
      <c r="D34" s="4383">
        <v>25</v>
      </c>
      <c r="E34" s="4378">
        <v>29</v>
      </c>
      <c r="F34" s="4377">
        <v>20</v>
      </c>
      <c r="G34" s="4378">
        <v>49</v>
      </c>
      <c r="H34" s="4376">
        <v>16</v>
      </c>
      <c r="I34" s="4377">
        <v>19</v>
      </c>
      <c r="J34" s="4383">
        <v>35</v>
      </c>
      <c r="K34" s="4378">
        <v>24</v>
      </c>
      <c r="L34" s="4377">
        <v>10</v>
      </c>
      <c r="M34" s="4378">
        <v>34</v>
      </c>
      <c r="N34" s="4376">
        <v>12</v>
      </c>
      <c r="O34" s="4377">
        <v>22</v>
      </c>
      <c r="P34" s="4383">
        <v>34</v>
      </c>
      <c r="Q34" s="4380">
        <f t="shared" si="6"/>
        <v>81</v>
      </c>
      <c r="R34" s="4377">
        <f t="shared" si="6"/>
        <v>96</v>
      </c>
      <c r="S34" s="4381">
        <f>D34+G34+J34+M34+P34</f>
        <v>177</v>
      </c>
      <c r="T34" s="4376">
        <v>0</v>
      </c>
      <c r="U34" s="4377">
        <v>0</v>
      </c>
      <c r="V34" s="4383">
        <v>0</v>
      </c>
      <c r="W34" s="4378">
        <v>0</v>
      </c>
      <c r="X34" s="4377">
        <v>0</v>
      </c>
      <c r="Y34" s="4378">
        <v>0</v>
      </c>
      <c r="Z34" s="4376">
        <v>0</v>
      </c>
      <c r="AA34" s="4377">
        <v>0</v>
      </c>
      <c r="AB34" s="4378">
        <v>0</v>
      </c>
      <c r="AC34" s="4380">
        <v>0</v>
      </c>
      <c r="AD34" s="4377">
        <v>0</v>
      </c>
      <c r="AE34" s="4382">
        <v>0</v>
      </c>
      <c r="AF34" s="4362">
        <f t="shared" si="7"/>
        <v>81</v>
      </c>
      <c r="AG34" s="4363">
        <f t="shared" si="7"/>
        <v>96</v>
      </c>
      <c r="AH34" s="4364">
        <f t="shared" si="7"/>
        <v>177</v>
      </c>
    </row>
    <row r="35" spans="1:34" ht="42.75" customHeight="1" x14ac:dyDescent="0.35">
      <c r="A35" s="4391" t="s">
        <v>345</v>
      </c>
      <c r="B35" s="4385">
        <v>11</v>
      </c>
      <c r="C35" s="4388">
        <v>1</v>
      </c>
      <c r="D35" s="4387">
        <v>12</v>
      </c>
      <c r="E35" s="4385">
        <v>38</v>
      </c>
      <c r="F35" s="4388">
        <v>38</v>
      </c>
      <c r="G35" s="4387">
        <v>76</v>
      </c>
      <c r="H35" s="4385">
        <v>90</v>
      </c>
      <c r="I35" s="4388">
        <v>43</v>
      </c>
      <c r="J35" s="4387">
        <v>133</v>
      </c>
      <c r="K35" s="4385">
        <v>59</v>
      </c>
      <c r="L35" s="4388">
        <v>17</v>
      </c>
      <c r="M35" s="4387">
        <v>76</v>
      </c>
      <c r="N35" s="4385">
        <v>69</v>
      </c>
      <c r="O35" s="4388">
        <v>36</v>
      </c>
      <c r="P35" s="4387">
        <v>105</v>
      </c>
      <c r="Q35" s="4376">
        <f t="shared" si="6"/>
        <v>267</v>
      </c>
      <c r="R35" s="4377">
        <f t="shared" si="6"/>
        <v>135</v>
      </c>
      <c r="S35" s="4379">
        <f t="shared" si="6"/>
        <v>402</v>
      </c>
      <c r="T35" s="4376">
        <v>18</v>
      </c>
      <c r="U35" s="4377">
        <v>1</v>
      </c>
      <c r="V35" s="4379">
        <v>19</v>
      </c>
      <c r="W35" s="4376">
        <v>32</v>
      </c>
      <c r="X35" s="4377">
        <v>33</v>
      </c>
      <c r="Y35" s="4379">
        <v>35</v>
      </c>
      <c r="Z35" s="4376">
        <v>72</v>
      </c>
      <c r="AA35" s="4377">
        <v>12</v>
      </c>
      <c r="AB35" s="4378">
        <v>84</v>
      </c>
      <c r="AC35" s="4380">
        <v>122</v>
      </c>
      <c r="AD35" s="4377">
        <v>46</v>
      </c>
      <c r="AE35" s="4382">
        <v>168</v>
      </c>
      <c r="AF35" s="4362">
        <f t="shared" si="7"/>
        <v>389</v>
      </c>
      <c r="AG35" s="4363">
        <f t="shared" si="7"/>
        <v>181</v>
      </c>
      <c r="AH35" s="4364">
        <f t="shared" si="7"/>
        <v>570</v>
      </c>
    </row>
    <row r="36" spans="1:34" ht="45" customHeight="1" x14ac:dyDescent="0.35">
      <c r="A36" s="4391" t="s">
        <v>123</v>
      </c>
      <c r="B36" s="4376">
        <v>20</v>
      </c>
      <c r="C36" s="4377">
        <v>1</v>
      </c>
      <c r="D36" s="4383">
        <v>21</v>
      </c>
      <c r="E36" s="4378">
        <v>22</v>
      </c>
      <c r="F36" s="4377">
        <v>10</v>
      </c>
      <c r="G36" s="4378">
        <v>32</v>
      </c>
      <c r="H36" s="4376">
        <v>24</v>
      </c>
      <c r="I36" s="4377">
        <v>8</v>
      </c>
      <c r="J36" s="4383">
        <v>32</v>
      </c>
      <c r="K36" s="4378">
        <v>19</v>
      </c>
      <c r="L36" s="4377">
        <v>11</v>
      </c>
      <c r="M36" s="4378">
        <v>30</v>
      </c>
      <c r="N36" s="4376">
        <v>23</v>
      </c>
      <c r="O36" s="4377">
        <v>40</v>
      </c>
      <c r="P36" s="4383">
        <v>63</v>
      </c>
      <c r="Q36" s="4380">
        <f t="shared" si="6"/>
        <v>108</v>
      </c>
      <c r="R36" s="4377">
        <f t="shared" si="6"/>
        <v>70</v>
      </c>
      <c r="S36" s="4381">
        <f t="shared" si="6"/>
        <v>178</v>
      </c>
      <c r="T36" s="4376">
        <v>18</v>
      </c>
      <c r="U36" s="4377">
        <v>9</v>
      </c>
      <c r="V36" s="4379">
        <v>27</v>
      </c>
      <c r="W36" s="4376">
        <v>15</v>
      </c>
      <c r="X36" s="4377">
        <v>6</v>
      </c>
      <c r="Y36" s="4379">
        <v>21</v>
      </c>
      <c r="Z36" s="4376">
        <v>18</v>
      </c>
      <c r="AA36" s="4377">
        <v>4</v>
      </c>
      <c r="AB36" s="4378">
        <v>22</v>
      </c>
      <c r="AC36" s="4380">
        <v>51</v>
      </c>
      <c r="AD36" s="4377">
        <v>19</v>
      </c>
      <c r="AE36" s="4382">
        <v>70</v>
      </c>
      <c r="AF36" s="4362">
        <f t="shared" si="7"/>
        <v>159</v>
      </c>
      <c r="AG36" s="4363">
        <f t="shared" si="7"/>
        <v>89</v>
      </c>
      <c r="AH36" s="4364">
        <f t="shared" si="7"/>
        <v>248</v>
      </c>
    </row>
    <row r="37" spans="1:34" ht="46.5" customHeight="1" thickBot="1" x14ac:dyDescent="0.4">
      <c r="A37" s="4408" t="s">
        <v>124</v>
      </c>
      <c r="B37" s="4397">
        <v>0</v>
      </c>
      <c r="C37" s="4409">
        <v>79</v>
      </c>
      <c r="D37" s="4410">
        <v>79</v>
      </c>
      <c r="E37" s="4397">
        <v>15</v>
      </c>
      <c r="F37" s="4409">
        <v>103</v>
      </c>
      <c r="G37" s="4410">
        <v>118</v>
      </c>
      <c r="H37" s="4397">
        <v>0</v>
      </c>
      <c r="I37" s="4409">
        <v>125</v>
      </c>
      <c r="J37" s="4410">
        <v>125</v>
      </c>
      <c r="K37" s="4397">
        <v>46</v>
      </c>
      <c r="L37" s="4409">
        <v>20</v>
      </c>
      <c r="M37" s="4410">
        <v>66</v>
      </c>
      <c r="N37" s="4397">
        <v>22</v>
      </c>
      <c r="O37" s="4409">
        <v>50</v>
      </c>
      <c r="P37" s="4410">
        <v>72</v>
      </c>
      <c r="Q37" s="4394">
        <f>B37+E37+H37+K37+N37</f>
        <v>83</v>
      </c>
      <c r="R37" s="4395">
        <f>C37+F37+I37+L37+O37</f>
        <v>377</v>
      </c>
      <c r="S37" s="4396">
        <f t="shared" si="6"/>
        <v>460</v>
      </c>
      <c r="T37" s="4385">
        <v>0</v>
      </c>
      <c r="U37" s="4395">
        <v>180</v>
      </c>
      <c r="V37" s="4387">
        <v>180</v>
      </c>
      <c r="W37" s="4385">
        <v>0</v>
      </c>
      <c r="X37" s="4395">
        <v>163</v>
      </c>
      <c r="Y37" s="4387">
        <v>163</v>
      </c>
      <c r="Z37" s="4385">
        <v>1</v>
      </c>
      <c r="AA37" s="4395">
        <v>112</v>
      </c>
      <c r="AB37" s="4386">
        <v>113</v>
      </c>
      <c r="AC37" s="4394">
        <v>1</v>
      </c>
      <c r="AD37" s="4395">
        <v>455</v>
      </c>
      <c r="AE37" s="4411">
        <v>456</v>
      </c>
      <c r="AF37" s="4397">
        <f t="shared" si="7"/>
        <v>84</v>
      </c>
      <c r="AG37" s="4363">
        <f t="shared" si="7"/>
        <v>832</v>
      </c>
      <c r="AH37" s="4399">
        <f>S37+AE37</f>
        <v>916</v>
      </c>
    </row>
    <row r="38" spans="1:34" ht="41.25" customHeight="1" thickBot="1" x14ac:dyDescent="0.35">
      <c r="A38" s="212" t="s">
        <v>310</v>
      </c>
      <c r="B38" s="232">
        <f t="shared" ref="B38:AD38" si="8">SUM(B27:B37)</f>
        <v>296</v>
      </c>
      <c r="C38" s="232">
        <f t="shared" si="8"/>
        <v>301</v>
      </c>
      <c r="D38" s="232">
        <f t="shared" si="8"/>
        <v>597</v>
      </c>
      <c r="E38" s="232">
        <f t="shared" si="8"/>
        <v>376</v>
      </c>
      <c r="F38" s="232">
        <f t="shared" si="8"/>
        <v>427</v>
      </c>
      <c r="G38" s="232">
        <f t="shared" si="8"/>
        <v>803</v>
      </c>
      <c r="H38" s="232">
        <f t="shared" si="8"/>
        <v>431</v>
      </c>
      <c r="I38" s="232">
        <f t="shared" si="8"/>
        <v>554</v>
      </c>
      <c r="J38" s="232">
        <f t="shared" si="8"/>
        <v>985</v>
      </c>
      <c r="K38" s="232">
        <f t="shared" si="8"/>
        <v>452</v>
      </c>
      <c r="L38" s="232">
        <f t="shared" si="8"/>
        <v>316</v>
      </c>
      <c r="M38" s="232">
        <f t="shared" si="8"/>
        <v>768</v>
      </c>
      <c r="N38" s="232">
        <f t="shared" si="8"/>
        <v>493</v>
      </c>
      <c r="O38" s="232">
        <f t="shared" si="8"/>
        <v>536</v>
      </c>
      <c r="P38" s="232">
        <f t="shared" si="8"/>
        <v>1029</v>
      </c>
      <c r="Q38" s="233">
        <f>SUM(Q27:Q37)</f>
        <v>2048</v>
      </c>
      <c r="R38" s="233">
        <f t="shared" si="8"/>
        <v>2134</v>
      </c>
      <c r="S38" s="233">
        <f t="shared" si="8"/>
        <v>4182</v>
      </c>
      <c r="T38" s="232">
        <f t="shared" si="8"/>
        <v>166</v>
      </c>
      <c r="U38" s="232">
        <f t="shared" si="8"/>
        <v>635</v>
      </c>
      <c r="V38" s="232">
        <f t="shared" si="8"/>
        <v>801</v>
      </c>
      <c r="W38" s="232">
        <f t="shared" si="8"/>
        <v>291</v>
      </c>
      <c r="X38" s="232">
        <f t="shared" si="8"/>
        <v>614</v>
      </c>
      <c r="Y38" s="234">
        <f t="shared" si="8"/>
        <v>875</v>
      </c>
      <c r="Z38" s="232">
        <f t="shared" si="8"/>
        <v>364</v>
      </c>
      <c r="AA38" s="232">
        <f t="shared" si="8"/>
        <v>537</v>
      </c>
      <c r="AB38" s="235">
        <f t="shared" si="8"/>
        <v>901</v>
      </c>
      <c r="AC38" s="235">
        <f>SUM(AC27:AC37)</f>
        <v>821</v>
      </c>
      <c r="AD38" s="235">
        <f t="shared" si="8"/>
        <v>1786</v>
      </c>
      <c r="AE38" s="235">
        <f>SUM(AE27:AE37)</f>
        <v>2607</v>
      </c>
      <c r="AF38" s="234">
        <f t="shared" ref="AF38" si="9">Q38+AC38</f>
        <v>2869</v>
      </c>
      <c r="AG38" s="236">
        <f t="shared" ref="AG38" si="10">R38+AD38</f>
        <v>3920</v>
      </c>
      <c r="AH38" s="237">
        <f>S38+AE38</f>
        <v>6789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 x14ac:dyDescent="0.25">
      <c r="A40" s="4298" t="s">
        <v>356</v>
      </c>
      <c r="B40" s="4298"/>
      <c r="C40" s="4298"/>
      <c r="D40" s="4298"/>
      <c r="E40" s="4298"/>
      <c r="F40" s="4298"/>
      <c r="G40" s="4298"/>
      <c r="H40" s="4298"/>
      <c r="I40" s="4298"/>
      <c r="J40" s="4298"/>
      <c r="K40" s="4298"/>
      <c r="L40" s="4298"/>
      <c r="M40" s="4298"/>
      <c r="N40" s="4298"/>
      <c r="O40" s="4298"/>
      <c r="P40" s="4298"/>
      <c r="Q40" s="4298"/>
      <c r="R40" s="4298"/>
      <c r="S40" s="4298"/>
      <c r="T40" s="4298"/>
      <c r="U40" s="4298"/>
      <c r="V40" s="4298"/>
    </row>
    <row r="41" spans="1:34" ht="27" customHeight="1" thickBot="1" x14ac:dyDescent="0.25">
      <c r="A41" s="4319" t="s">
        <v>136</v>
      </c>
      <c r="B41" s="3650" t="s">
        <v>0</v>
      </c>
      <c r="C41" s="3651"/>
      <c r="D41" s="3652"/>
      <c r="E41" s="3650" t="s">
        <v>1</v>
      </c>
      <c r="F41" s="3651"/>
      <c r="G41" s="3652"/>
      <c r="H41" s="3650" t="s">
        <v>2</v>
      </c>
      <c r="I41" s="3651"/>
      <c r="J41" s="3652"/>
      <c r="K41" s="3650" t="s">
        <v>3</v>
      </c>
      <c r="L41" s="3651"/>
      <c r="M41" s="3652"/>
      <c r="N41" s="3650" t="s">
        <v>129</v>
      </c>
      <c r="O41" s="3651"/>
      <c r="P41" s="3652"/>
      <c r="Q41" s="3650" t="s">
        <v>130</v>
      </c>
      <c r="R41" s="3651"/>
      <c r="S41" s="3652"/>
      <c r="T41" s="4325" t="s">
        <v>116</v>
      </c>
      <c r="U41" s="4326"/>
      <c r="V41" s="4327"/>
      <c r="W41" s="51"/>
      <c r="X41" s="51"/>
      <c r="Y41" s="51"/>
      <c r="Z41" s="51"/>
      <c r="AA41" s="51"/>
    </row>
    <row r="42" spans="1:34" ht="25.5" customHeight="1" thickBot="1" x14ac:dyDescent="0.25">
      <c r="A42" s="4320"/>
      <c r="B42" s="3653"/>
      <c r="C42" s="3654"/>
      <c r="D42" s="3655"/>
      <c r="E42" s="3653"/>
      <c r="F42" s="3654"/>
      <c r="G42" s="3655"/>
      <c r="H42" s="3653"/>
      <c r="I42" s="3654"/>
      <c r="J42" s="3655"/>
      <c r="K42" s="3653"/>
      <c r="L42" s="3654"/>
      <c r="M42" s="3655"/>
      <c r="N42" s="3653"/>
      <c r="O42" s="3654"/>
      <c r="P42" s="3655"/>
      <c r="Q42" s="3653"/>
      <c r="R42" s="3654"/>
      <c r="S42" s="3655"/>
      <c r="T42" s="4328" t="s">
        <v>131</v>
      </c>
      <c r="U42" s="4329"/>
      <c r="V42" s="4330"/>
      <c r="W42" s="52"/>
      <c r="X42" s="52"/>
      <c r="Y42" s="52"/>
      <c r="Z42" s="52"/>
      <c r="AA42" s="52"/>
    </row>
    <row r="43" spans="1:34" ht="72.75" customHeight="1" thickBot="1" x14ac:dyDescent="0.25">
      <c r="A43" s="4320"/>
      <c r="B43" s="41" t="s">
        <v>114</v>
      </c>
      <c r="C43" s="42" t="s">
        <v>115</v>
      </c>
      <c r="D43" s="45" t="s">
        <v>116</v>
      </c>
      <c r="E43" s="41" t="s">
        <v>114</v>
      </c>
      <c r="F43" s="42" t="s">
        <v>115</v>
      </c>
      <c r="G43" s="45" t="s">
        <v>116</v>
      </c>
      <c r="H43" s="41" t="s">
        <v>114</v>
      </c>
      <c r="I43" s="42" t="s">
        <v>115</v>
      </c>
      <c r="J43" s="45" t="s">
        <v>116</v>
      </c>
      <c r="K43" s="41" t="s">
        <v>114</v>
      </c>
      <c r="L43" s="42" t="s">
        <v>115</v>
      </c>
      <c r="M43" s="45" t="s">
        <v>116</v>
      </c>
      <c r="N43" s="41" t="s">
        <v>114</v>
      </c>
      <c r="O43" s="42" t="s">
        <v>115</v>
      </c>
      <c r="P43" s="45" t="s">
        <v>116</v>
      </c>
      <c r="Q43" s="41" t="s">
        <v>114</v>
      </c>
      <c r="R43" s="42" t="s">
        <v>115</v>
      </c>
      <c r="S43" s="45" t="s">
        <v>116</v>
      </c>
      <c r="T43" s="41" t="s">
        <v>114</v>
      </c>
      <c r="U43" s="42" t="s">
        <v>115</v>
      </c>
      <c r="V43" s="45" t="s">
        <v>116</v>
      </c>
      <c r="W43" s="53"/>
      <c r="X43" s="53"/>
      <c r="Y43" s="53"/>
      <c r="Z43" s="53"/>
    </row>
    <row r="44" spans="1:34" ht="34.5" customHeight="1" x14ac:dyDescent="0.35">
      <c r="A44" s="4412" t="s">
        <v>118</v>
      </c>
      <c r="B44" s="4360">
        <v>25</v>
      </c>
      <c r="C44" s="4354">
        <v>9</v>
      </c>
      <c r="D44" s="4413">
        <v>34</v>
      </c>
      <c r="E44" s="4360">
        <v>23</v>
      </c>
      <c r="F44" s="4354">
        <v>4</v>
      </c>
      <c r="G44" s="4361">
        <v>27</v>
      </c>
      <c r="H44" s="4355">
        <v>24</v>
      </c>
      <c r="I44" s="4354">
        <v>3</v>
      </c>
      <c r="J44" s="4413">
        <v>27</v>
      </c>
      <c r="K44" s="4360">
        <v>24</v>
      </c>
      <c r="L44" s="4354">
        <v>1</v>
      </c>
      <c r="M44" s="4361">
        <v>25</v>
      </c>
      <c r="N44" s="4355">
        <v>21</v>
      </c>
      <c r="O44" s="4354">
        <v>1</v>
      </c>
      <c r="P44" s="4413">
        <v>22</v>
      </c>
      <c r="Q44" s="4360">
        <v>19</v>
      </c>
      <c r="R44" s="4354">
        <v>1</v>
      </c>
      <c r="S44" s="4361">
        <v>20</v>
      </c>
      <c r="T44" s="4360">
        <f>B44+E44+K44+H44+N44+Q44</f>
        <v>136</v>
      </c>
      <c r="U44" s="4354">
        <f t="shared" ref="T44:V47" si="11">C44+F44+L44+I44+O44+R44</f>
        <v>19</v>
      </c>
      <c r="V44" s="4361">
        <f t="shared" si="11"/>
        <v>155</v>
      </c>
      <c r="W44" s="54"/>
      <c r="X44" s="54"/>
      <c r="Y44" s="54"/>
      <c r="Z44" s="54"/>
      <c r="AA44" s="54"/>
    </row>
    <row r="45" spans="1:34" ht="43.5" customHeight="1" x14ac:dyDescent="0.35">
      <c r="A45" s="4414" t="s">
        <v>121</v>
      </c>
      <c r="B45" s="4380">
        <v>498</v>
      </c>
      <c r="C45" s="4377">
        <v>366</v>
      </c>
      <c r="D45" s="4382">
        <v>864</v>
      </c>
      <c r="E45" s="4380">
        <v>506</v>
      </c>
      <c r="F45" s="4377">
        <v>543</v>
      </c>
      <c r="G45" s="4381">
        <v>1049</v>
      </c>
      <c r="H45" s="4379">
        <v>513</v>
      </c>
      <c r="I45" s="4377">
        <v>519</v>
      </c>
      <c r="J45" s="4382">
        <v>1032</v>
      </c>
      <c r="K45" s="4380">
        <v>436</v>
      </c>
      <c r="L45" s="4377">
        <v>302</v>
      </c>
      <c r="M45" s="4381">
        <v>738</v>
      </c>
      <c r="N45" s="4379">
        <v>434</v>
      </c>
      <c r="O45" s="4377">
        <v>245</v>
      </c>
      <c r="P45" s="4382">
        <v>679</v>
      </c>
      <c r="Q45" s="4380">
        <v>346</v>
      </c>
      <c r="R45" s="4377">
        <v>215</v>
      </c>
      <c r="S45" s="4381">
        <v>561</v>
      </c>
      <c r="T45" s="4377">
        <f>B45+E45+K45+H45+N45+Q45</f>
        <v>2733</v>
      </c>
      <c r="U45" s="4377">
        <f>C45+F45+L45+I45+O45+R45</f>
        <v>2190</v>
      </c>
      <c r="V45" s="4381">
        <f>D45+G45+M45+J45+P45+S45</f>
        <v>4923</v>
      </c>
      <c r="W45" s="54"/>
      <c r="X45" s="54"/>
      <c r="Y45" s="54"/>
      <c r="Z45" s="54"/>
      <c r="AA45" s="54"/>
    </row>
    <row r="46" spans="1:34" ht="41.25" customHeight="1" x14ac:dyDescent="0.35">
      <c r="A46" s="4415" t="s">
        <v>138</v>
      </c>
      <c r="B46" s="4380">
        <v>24</v>
      </c>
      <c r="C46" s="4377">
        <v>2</v>
      </c>
      <c r="D46" s="4382">
        <v>26</v>
      </c>
      <c r="E46" s="4380">
        <v>22</v>
      </c>
      <c r="F46" s="4377">
        <v>0</v>
      </c>
      <c r="G46" s="4381">
        <v>22</v>
      </c>
      <c r="H46" s="4379">
        <v>13</v>
      </c>
      <c r="I46" s="4377">
        <v>0</v>
      </c>
      <c r="J46" s="4382">
        <v>13</v>
      </c>
      <c r="K46" s="4380">
        <v>25</v>
      </c>
      <c r="L46" s="4377">
        <v>0</v>
      </c>
      <c r="M46" s="4381">
        <v>25</v>
      </c>
      <c r="N46" s="4379">
        <v>22</v>
      </c>
      <c r="O46" s="4377">
        <v>0</v>
      </c>
      <c r="P46" s="4382">
        <v>22</v>
      </c>
      <c r="Q46" s="4380">
        <v>7</v>
      </c>
      <c r="R46" s="4377">
        <v>0</v>
      </c>
      <c r="S46" s="4381">
        <v>7</v>
      </c>
      <c r="T46" s="4380">
        <f t="shared" si="11"/>
        <v>113</v>
      </c>
      <c r="U46" s="4377">
        <f t="shared" si="11"/>
        <v>2</v>
      </c>
      <c r="V46" s="4381">
        <f t="shared" si="11"/>
        <v>115</v>
      </c>
      <c r="W46" s="54"/>
      <c r="X46" s="54"/>
      <c r="Y46" s="54"/>
      <c r="Z46" s="54"/>
      <c r="AA46" s="54"/>
    </row>
    <row r="47" spans="1:34" ht="45" customHeight="1" thickBot="1" x14ac:dyDescent="0.4">
      <c r="A47" s="4375" t="s">
        <v>353</v>
      </c>
      <c r="B47" s="4394">
        <v>89</v>
      </c>
      <c r="C47" s="4395">
        <v>0</v>
      </c>
      <c r="D47" s="4411">
        <v>89</v>
      </c>
      <c r="E47" s="4394">
        <v>90</v>
      </c>
      <c r="F47" s="4395">
        <v>7</v>
      </c>
      <c r="G47" s="4396">
        <v>97</v>
      </c>
      <c r="H47" s="4416">
        <v>80</v>
      </c>
      <c r="I47" s="4395">
        <v>4</v>
      </c>
      <c r="J47" s="4411">
        <v>84</v>
      </c>
      <c r="K47" s="4394">
        <v>68</v>
      </c>
      <c r="L47" s="4395">
        <v>2</v>
      </c>
      <c r="M47" s="4396">
        <v>70</v>
      </c>
      <c r="N47" s="4416">
        <v>70</v>
      </c>
      <c r="O47" s="4395">
        <v>4</v>
      </c>
      <c r="P47" s="4411">
        <v>74</v>
      </c>
      <c r="Q47" s="4394">
        <v>0</v>
      </c>
      <c r="R47" s="4395">
        <v>0</v>
      </c>
      <c r="S47" s="4389">
        <v>0</v>
      </c>
      <c r="T47" s="4393">
        <f t="shared" si="11"/>
        <v>397</v>
      </c>
      <c r="U47" s="4377">
        <f t="shared" si="11"/>
        <v>17</v>
      </c>
      <c r="V47" s="4389">
        <f t="shared" si="11"/>
        <v>414</v>
      </c>
      <c r="W47" s="54"/>
      <c r="X47" s="54"/>
      <c r="Y47" s="54"/>
      <c r="Z47" s="54"/>
      <c r="AA47" s="54"/>
    </row>
    <row r="48" spans="1:34" ht="36.75" customHeight="1" thickBot="1" x14ac:dyDescent="0.35">
      <c r="A48" s="212" t="s">
        <v>310</v>
      </c>
      <c r="B48" s="233">
        <f t="shared" ref="B48:V48" si="12">SUM(B44:B47)</f>
        <v>636</v>
      </c>
      <c r="C48" s="238">
        <f t="shared" si="12"/>
        <v>377</v>
      </c>
      <c r="D48" s="239">
        <f t="shared" si="12"/>
        <v>1013</v>
      </c>
      <c r="E48" s="233">
        <f t="shared" si="12"/>
        <v>641</v>
      </c>
      <c r="F48" s="238">
        <f t="shared" si="12"/>
        <v>554</v>
      </c>
      <c r="G48" s="240">
        <f t="shared" si="12"/>
        <v>1195</v>
      </c>
      <c r="H48" s="241">
        <f t="shared" si="12"/>
        <v>630</v>
      </c>
      <c r="I48" s="238">
        <f t="shared" si="12"/>
        <v>526</v>
      </c>
      <c r="J48" s="239">
        <f t="shared" si="12"/>
        <v>1156</v>
      </c>
      <c r="K48" s="233">
        <f t="shared" si="12"/>
        <v>553</v>
      </c>
      <c r="L48" s="233">
        <f t="shared" si="12"/>
        <v>305</v>
      </c>
      <c r="M48" s="240">
        <f t="shared" si="12"/>
        <v>858</v>
      </c>
      <c r="N48" s="241">
        <f t="shared" si="12"/>
        <v>547</v>
      </c>
      <c r="O48" s="238">
        <f t="shared" si="12"/>
        <v>250</v>
      </c>
      <c r="P48" s="239">
        <f t="shared" si="12"/>
        <v>797</v>
      </c>
      <c r="Q48" s="233">
        <f t="shared" si="12"/>
        <v>372</v>
      </c>
      <c r="R48" s="238">
        <f t="shared" si="12"/>
        <v>216</v>
      </c>
      <c r="S48" s="237">
        <f t="shared" si="12"/>
        <v>588</v>
      </c>
      <c r="T48" s="232">
        <f>SUM(T44:T47)</f>
        <v>3379</v>
      </c>
      <c r="U48" s="236">
        <f t="shared" si="12"/>
        <v>2228</v>
      </c>
      <c r="V48" s="237">
        <f t="shared" si="12"/>
        <v>5607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299" t="s">
        <v>357</v>
      </c>
      <c r="B49" s="4299"/>
      <c r="C49" s="4299"/>
      <c r="D49" s="4299"/>
      <c r="E49" s="4299"/>
      <c r="F49" s="4299"/>
      <c r="G49" s="4299"/>
      <c r="H49" s="4299"/>
      <c r="I49" s="4299"/>
      <c r="J49" s="4299"/>
      <c r="K49" s="4299"/>
      <c r="L49" s="4299"/>
      <c r="M49" s="4299"/>
      <c r="N49" s="4299"/>
      <c r="O49" s="4299"/>
      <c r="P49" s="4299"/>
      <c r="Q49" s="4299"/>
      <c r="R49" s="4299"/>
      <c r="S49" s="4299"/>
      <c r="T49" s="4299"/>
      <c r="U49" s="4299"/>
      <c r="V49" s="4299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309</v>
      </c>
      <c r="B50" s="295" t="s">
        <v>0</v>
      </c>
      <c r="C50" s="296"/>
      <c r="D50" s="297"/>
      <c r="E50" s="295" t="s">
        <v>1</v>
      </c>
      <c r="F50" s="296"/>
      <c r="G50" s="297"/>
      <c r="H50" s="295" t="s">
        <v>2</v>
      </c>
      <c r="I50" s="296"/>
      <c r="J50" s="297"/>
      <c r="K50" s="295" t="s">
        <v>3</v>
      </c>
      <c r="L50" s="296"/>
      <c r="M50" s="297"/>
      <c r="N50" s="295" t="s">
        <v>129</v>
      </c>
      <c r="O50" s="296"/>
      <c r="P50" s="297"/>
      <c r="Q50" s="295" t="s">
        <v>130</v>
      </c>
      <c r="R50" s="3651"/>
      <c r="S50" s="3652"/>
      <c r="T50" s="4292" t="s">
        <v>116</v>
      </c>
      <c r="U50" s="4293"/>
      <c r="V50" s="4294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114</v>
      </c>
      <c r="C51" s="42" t="s">
        <v>115</v>
      </c>
      <c r="D51" s="45" t="s">
        <v>116</v>
      </c>
      <c r="E51" s="41" t="s">
        <v>114</v>
      </c>
      <c r="F51" s="42" t="s">
        <v>115</v>
      </c>
      <c r="G51" s="45" t="s">
        <v>116</v>
      </c>
      <c r="H51" s="41" t="s">
        <v>114</v>
      </c>
      <c r="I51" s="42" t="s">
        <v>115</v>
      </c>
      <c r="J51" s="45" t="s">
        <v>116</v>
      </c>
      <c r="K51" s="41" t="s">
        <v>114</v>
      </c>
      <c r="L51" s="42" t="s">
        <v>115</v>
      </c>
      <c r="M51" s="45" t="s">
        <v>116</v>
      </c>
      <c r="N51" s="41" t="s">
        <v>114</v>
      </c>
      <c r="O51" s="42" t="s">
        <v>115</v>
      </c>
      <c r="P51" s="45" t="s">
        <v>116</v>
      </c>
      <c r="Q51" s="41" t="s">
        <v>114</v>
      </c>
      <c r="R51" s="42" t="s">
        <v>115</v>
      </c>
      <c r="S51" s="45" t="s">
        <v>116</v>
      </c>
      <c r="T51" s="41" t="s">
        <v>114</v>
      </c>
      <c r="U51" s="42" t="s">
        <v>115</v>
      </c>
      <c r="V51" s="45" t="s">
        <v>116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4417" t="s">
        <v>138</v>
      </c>
      <c r="B52" s="4418">
        <v>0</v>
      </c>
      <c r="C52" s="4419">
        <v>0</v>
      </c>
      <c r="D52" s="4420">
        <v>0</v>
      </c>
      <c r="E52" s="4418">
        <v>0</v>
      </c>
      <c r="F52" s="4419">
        <v>0</v>
      </c>
      <c r="G52" s="4420">
        <v>0</v>
      </c>
      <c r="H52" s="4418">
        <v>0</v>
      </c>
      <c r="I52" s="4419">
        <v>0</v>
      </c>
      <c r="J52" s="4421">
        <v>0</v>
      </c>
      <c r="K52" s="4418">
        <v>4</v>
      </c>
      <c r="L52" s="4419">
        <v>1</v>
      </c>
      <c r="M52" s="4421">
        <v>5</v>
      </c>
      <c r="N52" s="4422">
        <v>0</v>
      </c>
      <c r="O52" s="4419">
        <v>3</v>
      </c>
      <c r="P52" s="4420">
        <v>3</v>
      </c>
      <c r="Q52" s="4418">
        <v>2</v>
      </c>
      <c r="R52" s="4419">
        <v>2</v>
      </c>
      <c r="S52" s="4420">
        <v>4</v>
      </c>
      <c r="T52" s="4418">
        <f>B52+E52+K52+H52+N52+Q52</f>
        <v>6</v>
      </c>
      <c r="U52" s="4419">
        <f>C52+F52+L52+I52+O52+R52</f>
        <v>6</v>
      </c>
      <c r="V52" s="4421">
        <f>D52+G52+M52+J52+P52+S52</f>
        <v>12</v>
      </c>
      <c r="W52" s="214"/>
      <c r="X52" s="214"/>
      <c r="Y52" s="214"/>
      <c r="Z52" s="215"/>
      <c r="AA52" s="215"/>
      <c r="AB52" s="216"/>
      <c r="AC52" s="217"/>
      <c r="AD52" s="217"/>
      <c r="AE52" s="217"/>
    </row>
    <row r="53" spans="1:31" ht="40.5" customHeight="1" thickBot="1" x14ac:dyDescent="0.35">
      <c r="A53" s="212" t="s">
        <v>310</v>
      </c>
      <c r="B53" s="233">
        <f t="shared" ref="B53:V53" si="13">SUM(B52:B52)</f>
        <v>0</v>
      </c>
      <c r="C53" s="238">
        <f t="shared" si="13"/>
        <v>0</v>
      </c>
      <c r="D53" s="239">
        <f t="shared" si="13"/>
        <v>0</v>
      </c>
      <c r="E53" s="233">
        <f t="shared" si="13"/>
        <v>0</v>
      </c>
      <c r="F53" s="238">
        <f t="shared" si="13"/>
        <v>0</v>
      </c>
      <c r="G53" s="240">
        <f t="shared" si="13"/>
        <v>0</v>
      </c>
      <c r="H53" s="241">
        <f t="shared" si="13"/>
        <v>0</v>
      </c>
      <c r="I53" s="238">
        <f t="shared" si="13"/>
        <v>0</v>
      </c>
      <c r="J53" s="239">
        <f t="shared" si="13"/>
        <v>0</v>
      </c>
      <c r="K53" s="241">
        <f t="shared" ref="K53:S53" si="14">SUM(K52:K52)</f>
        <v>4</v>
      </c>
      <c r="L53" s="238">
        <f t="shared" si="14"/>
        <v>1</v>
      </c>
      <c r="M53" s="239">
        <f t="shared" si="14"/>
        <v>5</v>
      </c>
      <c r="N53" s="233">
        <f t="shared" si="14"/>
        <v>0</v>
      </c>
      <c r="O53" s="238">
        <f t="shared" si="14"/>
        <v>3</v>
      </c>
      <c r="P53" s="240">
        <f t="shared" si="14"/>
        <v>3</v>
      </c>
      <c r="Q53" s="241">
        <f t="shared" si="14"/>
        <v>2</v>
      </c>
      <c r="R53" s="238">
        <f t="shared" si="14"/>
        <v>2</v>
      </c>
      <c r="S53" s="239">
        <f t="shared" si="14"/>
        <v>4</v>
      </c>
      <c r="T53" s="232">
        <f t="shared" si="13"/>
        <v>6</v>
      </c>
      <c r="U53" s="238">
        <f t="shared" si="13"/>
        <v>6</v>
      </c>
      <c r="V53" s="240">
        <f t="shared" si="13"/>
        <v>12</v>
      </c>
      <c r="W53" s="58"/>
      <c r="X53" s="58"/>
      <c r="Y53" s="58"/>
      <c r="Z53" s="58"/>
      <c r="AA53" s="58"/>
      <c r="AB53" s="216"/>
      <c r="AC53" s="217"/>
      <c r="AD53" s="217"/>
      <c r="AE53" s="217"/>
    </row>
    <row r="54" spans="1:31" ht="9" customHeight="1" x14ac:dyDescent="0.3">
      <c r="A54" s="218"/>
      <c r="B54" s="218"/>
      <c r="C54" s="218"/>
      <c r="D54" s="218"/>
      <c r="E54" s="218"/>
      <c r="F54" s="218"/>
      <c r="G54" s="218"/>
      <c r="H54" s="218"/>
      <c r="I54" s="218"/>
      <c r="J54" s="218"/>
      <c r="K54" s="218"/>
      <c r="L54" s="218"/>
      <c r="M54" s="218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</row>
    <row r="55" spans="1:31" ht="21.75" customHeight="1" x14ac:dyDescent="0.3">
      <c r="A55" s="4335" t="s">
        <v>358</v>
      </c>
      <c r="B55" s="4335"/>
      <c r="C55" s="4335"/>
      <c r="D55" s="4335"/>
      <c r="E55" s="4335"/>
      <c r="F55" s="4335"/>
      <c r="G55" s="4335"/>
      <c r="H55" s="4335"/>
      <c r="I55" s="4335"/>
      <c r="J55" s="4335"/>
      <c r="K55" s="4335"/>
      <c r="L55" s="4335"/>
      <c r="M55" s="4335"/>
      <c r="N55" s="4335"/>
      <c r="O55" s="4335"/>
      <c r="P55" s="4335"/>
      <c r="Q55" s="4335"/>
      <c r="R55" s="4335"/>
      <c r="S55" s="4335"/>
      <c r="T55" s="4335"/>
      <c r="U55" s="4335"/>
      <c r="V55" s="4335"/>
      <c r="W55" s="4335"/>
      <c r="X55" s="4335"/>
      <c r="Y55" s="4335"/>
      <c r="Z55" s="4335"/>
      <c r="AA55" s="4335"/>
      <c r="AB55" s="4335"/>
      <c r="AC55" s="217"/>
      <c r="AD55" s="217"/>
      <c r="AE55" s="217"/>
    </row>
    <row r="56" spans="1:31" ht="10.5" customHeight="1" thickBot="1" x14ac:dyDescent="0.25">
      <c r="A56" s="217"/>
      <c r="B56" s="217"/>
      <c r="C56" s="217"/>
      <c r="D56" s="217"/>
      <c r="E56" s="217"/>
      <c r="F56" s="217"/>
      <c r="G56" s="217"/>
      <c r="H56" s="217"/>
      <c r="I56" s="217"/>
      <c r="J56" s="217"/>
      <c r="K56" s="217"/>
      <c r="L56" s="217"/>
      <c r="M56" s="217"/>
      <c r="N56" s="217"/>
      <c r="O56" s="217"/>
      <c r="P56" s="217"/>
      <c r="Q56" s="217"/>
      <c r="R56" s="217"/>
      <c r="S56" s="217"/>
      <c r="T56" s="217"/>
      <c r="U56" s="217"/>
      <c r="V56" s="217"/>
      <c r="W56" s="217"/>
      <c r="X56" s="217"/>
      <c r="Y56" s="217"/>
      <c r="Z56" s="217"/>
      <c r="AA56" s="217"/>
      <c r="AB56" s="217"/>
      <c r="AC56" s="217"/>
      <c r="AD56" s="217"/>
      <c r="AE56" s="217"/>
    </row>
    <row r="57" spans="1:31" ht="25.5" customHeight="1" thickBot="1" x14ac:dyDescent="0.25">
      <c r="A57" s="4336" t="s">
        <v>309</v>
      </c>
      <c r="B57" s="4321">
        <v>1</v>
      </c>
      <c r="C57" s="4322"/>
      <c r="D57" s="4323"/>
      <c r="E57" s="4304" t="s">
        <v>1</v>
      </c>
      <c r="F57" s="4305"/>
      <c r="G57" s="4306"/>
      <c r="H57" s="4304" t="s">
        <v>2</v>
      </c>
      <c r="I57" s="4305"/>
      <c r="J57" s="4306"/>
      <c r="K57" s="4304" t="s">
        <v>3</v>
      </c>
      <c r="L57" s="4305"/>
      <c r="M57" s="4306"/>
      <c r="N57" s="4304">
        <v>5</v>
      </c>
      <c r="O57" s="4305"/>
      <c r="P57" s="4306"/>
      <c r="Q57" s="4331" t="s">
        <v>6</v>
      </c>
      <c r="R57" s="4332"/>
      <c r="S57" s="4333"/>
      <c r="T57" s="4295" t="s">
        <v>19</v>
      </c>
      <c r="U57" s="4296"/>
      <c r="V57" s="4297"/>
      <c r="W57" s="4303" t="s">
        <v>20</v>
      </c>
      <c r="X57" s="4296"/>
      <c r="Y57" s="4297"/>
      <c r="Z57" s="4303" t="s">
        <v>29</v>
      </c>
      <c r="AA57" s="4296"/>
      <c r="AB57" s="4297"/>
      <c r="AC57" s="4283" t="s">
        <v>132</v>
      </c>
      <c r="AD57" s="4284"/>
      <c r="AE57" s="4285"/>
    </row>
    <row r="58" spans="1:31" ht="21" customHeight="1" thickBot="1" x14ac:dyDescent="0.25">
      <c r="A58" s="4337"/>
      <c r="B58" s="4324"/>
      <c r="C58" s="4308"/>
      <c r="D58" s="4309"/>
      <c r="E58" s="4307"/>
      <c r="F58" s="4308"/>
      <c r="G58" s="4309"/>
      <c r="H58" s="4307"/>
      <c r="I58" s="4308"/>
      <c r="J58" s="4309"/>
      <c r="K58" s="4307"/>
      <c r="L58" s="4308"/>
      <c r="M58" s="4309"/>
      <c r="N58" s="4307"/>
      <c r="O58" s="4308"/>
      <c r="P58" s="4309"/>
      <c r="Q58" s="4334"/>
      <c r="R58" s="4287"/>
      <c r="S58" s="4288"/>
      <c r="T58" s="4300" t="s">
        <v>5</v>
      </c>
      <c r="U58" s="4301"/>
      <c r="V58" s="4302"/>
      <c r="W58" s="4310" t="s">
        <v>5</v>
      </c>
      <c r="X58" s="4301"/>
      <c r="Y58" s="4302"/>
      <c r="Z58" s="4310" t="s">
        <v>5</v>
      </c>
      <c r="AA58" s="4301"/>
      <c r="AB58" s="4302"/>
      <c r="AC58" s="4286"/>
      <c r="AD58" s="4287"/>
      <c r="AE58" s="4288"/>
    </row>
    <row r="59" spans="1:31" ht="80.25" customHeight="1" thickBot="1" x14ac:dyDescent="0.25">
      <c r="A59" s="4338"/>
      <c r="B59" s="41" t="s">
        <v>114</v>
      </c>
      <c r="C59" s="42" t="s">
        <v>115</v>
      </c>
      <c r="D59" s="45" t="s">
        <v>116</v>
      </c>
      <c r="E59" s="41" t="s">
        <v>114</v>
      </c>
      <c r="F59" s="42" t="s">
        <v>115</v>
      </c>
      <c r="G59" s="45" t="s">
        <v>116</v>
      </c>
      <c r="H59" s="41" t="s">
        <v>114</v>
      </c>
      <c r="I59" s="42" t="s">
        <v>115</v>
      </c>
      <c r="J59" s="45" t="s">
        <v>116</v>
      </c>
      <c r="K59" s="41" t="s">
        <v>114</v>
      </c>
      <c r="L59" s="42" t="s">
        <v>115</v>
      </c>
      <c r="M59" s="45" t="s">
        <v>116</v>
      </c>
      <c r="N59" s="41" t="s">
        <v>114</v>
      </c>
      <c r="O59" s="42" t="s">
        <v>115</v>
      </c>
      <c r="P59" s="45" t="s">
        <v>116</v>
      </c>
      <c r="Q59" s="41" t="s">
        <v>114</v>
      </c>
      <c r="R59" s="42" t="s">
        <v>115</v>
      </c>
      <c r="S59" s="45" t="s">
        <v>116</v>
      </c>
      <c r="T59" s="41" t="s">
        <v>114</v>
      </c>
      <c r="U59" s="42" t="s">
        <v>115</v>
      </c>
      <c r="V59" s="45" t="s">
        <v>116</v>
      </c>
      <c r="W59" s="41" t="s">
        <v>114</v>
      </c>
      <c r="X59" s="42" t="s">
        <v>115</v>
      </c>
      <c r="Y59" s="45" t="s">
        <v>116</v>
      </c>
      <c r="Z59" s="41" t="s">
        <v>114</v>
      </c>
      <c r="AA59" s="42" t="s">
        <v>115</v>
      </c>
      <c r="AB59" s="45" t="s">
        <v>116</v>
      </c>
      <c r="AC59" s="41" t="s">
        <v>114</v>
      </c>
      <c r="AD59" s="42" t="s">
        <v>115</v>
      </c>
      <c r="AE59" s="45" t="s">
        <v>116</v>
      </c>
    </row>
    <row r="60" spans="1:31" ht="33.75" customHeight="1" x14ac:dyDescent="0.35">
      <c r="A60" s="4400" t="s">
        <v>118</v>
      </c>
      <c r="B60" s="4360">
        <v>15</v>
      </c>
      <c r="C60" s="4354">
        <v>19</v>
      </c>
      <c r="D60" s="4361">
        <v>34</v>
      </c>
      <c r="E60" s="4360">
        <v>25</v>
      </c>
      <c r="F60" s="4354">
        <v>16</v>
      </c>
      <c r="G60" s="4413">
        <v>41</v>
      </c>
      <c r="H60" s="4360">
        <v>13</v>
      </c>
      <c r="I60" s="4354">
        <v>28</v>
      </c>
      <c r="J60" s="4361">
        <v>41</v>
      </c>
      <c r="K60" s="4355">
        <v>21</v>
      </c>
      <c r="L60" s="4354">
        <v>33</v>
      </c>
      <c r="M60" s="4361">
        <v>54</v>
      </c>
      <c r="N60" s="4355">
        <v>29</v>
      </c>
      <c r="O60" s="4354">
        <v>14</v>
      </c>
      <c r="P60" s="4413">
        <v>43</v>
      </c>
      <c r="Q60" s="4353">
        <f>B60+E60+H60+K60+N60</f>
        <v>103</v>
      </c>
      <c r="R60" s="4354">
        <f t="shared" ref="R60:S62" si="15">C60+F60+I60+L60+O60</f>
        <v>110</v>
      </c>
      <c r="S60" s="4423">
        <f t="shared" si="15"/>
        <v>213</v>
      </c>
      <c r="T60" s="4360">
        <v>0</v>
      </c>
      <c r="U60" s="4354">
        <v>9</v>
      </c>
      <c r="V60" s="4361">
        <v>9</v>
      </c>
      <c r="W60" s="4360">
        <v>0</v>
      </c>
      <c r="X60" s="4354">
        <v>17</v>
      </c>
      <c r="Y60" s="4361">
        <v>17</v>
      </c>
      <c r="Z60" s="4360">
        <v>11</v>
      </c>
      <c r="AA60" s="4354">
        <v>4</v>
      </c>
      <c r="AB60" s="4361">
        <v>15</v>
      </c>
      <c r="AC60" s="4360">
        <f t="shared" ref="AC60:AE62" si="16">Q60+T60+W60+Z60</f>
        <v>114</v>
      </c>
      <c r="AD60" s="4354">
        <f t="shared" si="16"/>
        <v>140</v>
      </c>
      <c r="AE60" s="4361">
        <f t="shared" si="16"/>
        <v>254</v>
      </c>
    </row>
    <row r="61" spans="1:31" ht="45.75" customHeight="1" x14ac:dyDescent="0.35">
      <c r="A61" s="4424" t="s">
        <v>124</v>
      </c>
      <c r="B61" s="4380">
        <v>0</v>
      </c>
      <c r="C61" s="4377">
        <v>0</v>
      </c>
      <c r="D61" s="4382">
        <v>0</v>
      </c>
      <c r="E61" s="4380">
        <v>0</v>
      </c>
      <c r="F61" s="4377">
        <v>9</v>
      </c>
      <c r="G61" s="4382">
        <v>9</v>
      </c>
      <c r="H61" s="4380">
        <v>0</v>
      </c>
      <c r="I61" s="4377">
        <v>9</v>
      </c>
      <c r="J61" s="4382">
        <v>9</v>
      </c>
      <c r="K61" s="4380">
        <v>0</v>
      </c>
      <c r="L61" s="4377">
        <v>6</v>
      </c>
      <c r="M61" s="4381">
        <v>6</v>
      </c>
      <c r="N61" s="4379">
        <v>0</v>
      </c>
      <c r="O61" s="4377">
        <v>13</v>
      </c>
      <c r="P61" s="4382">
        <v>13</v>
      </c>
      <c r="Q61" s="4376">
        <f t="shared" ref="Q61:Q62" si="17">B61+E61+H61+K61+N61</f>
        <v>0</v>
      </c>
      <c r="R61" s="4377">
        <f t="shared" si="15"/>
        <v>37</v>
      </c>
      <c r="S61" s="4383">
        <f t="shared" si="15"/>
        <v>37</v>
      </c>
      <c r="T61" s="4380">
        <v>0</v>
      </c>
      <c r="U61" s="4377">
        <v>0</v>
      </c>
      <c r="V61" s="4381">
        <v>0</v>
      </c>
      <c r="W61" s="4380">
        <v>0</v>
      </c>
      <c r="X61" s="4377">
        <v>0</v>
      </c>
      <c r="Y61" s="4381">
        <v>0</v>
      </c>
      <c r="Z61" s="4380">
        <v>0</v>
      </c>
      <c r="AA61" s="4377">
        <v>0</v>
      </c>
      <c r="AB61" s="4381">
        <v>0</v>
      </c>
      <c r="AC61" s="4380">
        <f t="shared" si="16"/>
        <v>0</v>
      </c>
      <c r="AD61" s="4377">
        <f t="shared" si="16"/>
        <v>37</v>
      </c>
      <c r="AE61" s="4381">
        <f t="shared" si="16"/>
        <v>37</v>
      </c>
    </row>
    <row r="62" spans="1:31" ht="48" customHeight="1" thickBot="1" x14ac:dyDescent="0.4">
      <c r="A62" s="4425" t="s">
        <v>138</v>
      </c>
      <c r="B62" s="4394">
        <v>0</v>
      </c>
      <c r="C62" s="4395">
        <v>0</v>
      </c>
      <c r="D62" s="4396">
        <v>0</v>
      </c>
      <c r="E62" s="4394">
        <v>7</v>
      </c>
      <c r="F62" s="4395">
        <v>0</v>
      </c>
      <c r="G62" s="4396">
        <v>7</v>
      </c>
      <c r="H62" s="4394">
        <v>3</v>
      </c>
      <c r="I62" s="4395">
        <v>0</v>
      </c>
      <c r="J62" s="4411">
        <v>3</v>
      </c>
      <c r="K62" s="4394">
        <v>6</v>
      </c>
      <c r="L62" s="4395">
        <v>2</v>
      </c>
      <c r="M62" s="4396">
        <v>8</v>
      </c>
      <c r="N62" s="4416">
        <v>0</v>
      </c>
      <c r="O62" s="4395">
        <v>0</v>
      </c>
      <c r="P62" s="4411">
        <v>0</v>
      </c>
      <c r="Q62" s="4426">
        <f t="shared" si="17"/>
        <v>16</v>
      </c>
      <c r="R62" s="4395">
        <f t="shared" si="15"/>
        <v>2</v>
      </c>
      <c r="S62" s="4427">
        <f t="shared" si="15"/>
        <v>18</v>
      </c>
      <c r="T62" s="4394">
        <v>0</v>
      </c>
      <c r="U62" s="4395">
        <v>0</v>
      </c>
      <c r="V62" s="4396">
        <v>0</v>
      </c>
      <c r="W62" s="4394">
        <v>0</v>
      </c>
      <c r="X62" s="4395">
        <v>0</v>
      </c>
      <c r="Y62" s="4396">
        <v>0</v>
      </c>
      <c r="Z62" s="4416">
        <v>0</v>
      </c>
      <c r="AA62" s="4395">
        <v>0</v>
      </c>
      <c r="AB62" s="4396">
        <v>0</v>
      </c>
      <c r="AC62" s="4394">
        <f t="shared" si="16"/>
        <v>16</v>
      </c>
      <c r="AD62" s="4395">
        <f t="shared" si="16"/>
        <v>2</v>
      </c>
      <c r="AE62" s="4396">
        <f t="shared" si="16"/>
        <v>18</v>
      </c>
    </row>
    <row r="63" spans="1:31" ht="30.75" customHeight="1" thickBot="1" x14ac:dyDescent="0.35">
      <c r="A63" s="212" t="s">
        <v>310</v>
      </c>
      <c r="B63" s="233">
        <f t="shared" ref="B63:Y63" si="18">SUM(B60:B62)</f>
        <v>15</v>
      </c>
      <c r="C63" s="238">
        <f t="shared" si="18"/>
        <v>19</v>
      </c>
      <c r="D63" s="239">
        <f t="shared" si="18"/>
        <v>34</v>
      </c>
      <c r="E63" s="233">
        <f t="shared" si="18"/>
        <v>32</v>
      </c>
      <c r="F63" s="238">
        <f t="shared" si="18"/>
        <v>25</v>
      </c>
      <c r="G63" s="239">
        <f t="shared" si="18"/>
        <v>57</v>
      </c>
      <c r="H63" s="233">
        <f t="shared" si="18"/>
        <v>16</v>
      </c>
      <c r="I63" s="238">
        <f t="shared" si="18"/>
        <v>37</v>
      </c>
      <c r="J63" s="240">
        <f t="shared" si="18"/>
        <v>53</v>
      </c>
      <c r="K63" s="241">
        <f t="shared" si="18"/>
        <v>27</v>
      </c>
      <c r="L63" s="238">
        <f t="shared" si="18"/>
        <v>41</v>
      </c>
      <c r="M63" s="240">
        <f t="shared" si="18"/>
        <v>68</v>
      </c>
      <c r="N63" s="241">
        <f t="shared" si="18"/>
        <v>29</v>
      </c>
      <c r="O63" s="238">
        <f t="shared" si="18"/>
        <v>27</v>
      </c>
      <c r="P63" s="239">
        <f t="shared" si="18"/>
        <v>56</v>
      </c>
      <c r="Q63" s="233">
        <f t="shared" si="18"/>
        <v>119</v>
      </c>
      <c r="R63" s="238">
        <f t="shared" si="18"/>
        <v>149</v>
      </c>
      <c r="S63" s="239">
        <f t="shared" si="18"/>
        <v>268</v>
      </c>
      <c r="T63" s="233">
        <f t="shared" si="18"/>
        <v>0</v>
      </c>
      <c r="U63" s="238">
        <f t="shared" si="18"/>
        <v>9</v>
      </c>
      <c r="V63" s="240">
        <f t="shared" si="18"/>
        <v>9</v>
      </c>
      <c r="W63" s="241">
        <f t="shared" si="18"/>
        <v>0</v>
      </c>
      <c r="X63" s="238">
        <f t="shared" si="18"/>
        <v>17</v>
      </c>
      <c r="Y63" s="240">
        <f t="shared" si="18"/>
        <v>17</v>
      </c>
      <c r="Z63" s="233">
        <f t="shared" ref="Z63:AE63" si="19">SUM(Z60:Z62)</f>
        <v>11</v>
      </c>
      <c r="AA63" s="238">
        <f t="shared" si="19"/>
        <v>4</v>
      </c>
      <c r="AB63" s="240">
        <f t="shared" si="19"/>
        <v>15</v>
      </c>
      <c r="AC63" s="233">
        <f t="shared" si="19"/>
        <v>130</v>
      </c>
      <c r="AD63" s="238">
        <f t="shared" si="19"/>
        <v>179</v>
      </c>
      <c r="AE63" s="240">
        <f t="shared" si="19"/>
        <v>309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03" t="s">
        <v>133</v>
      </c>
      <c r="B66" s="302">
        <f>AC20+T48</f>
        <v>14227</v>
      </c>
      <c r="C66" s="302">
        <f t="shared" ref="C66:D66" si="20">AD20+U48</f>
        <v>3397</v>
      </c>
      <c r="D66" s="305">
        <f t="shared" si="20"/>
        <v>17624</v>
      </c>
      <c r="E66" s="61"/>
      <c r="F66" s="61"/>
      <c r="G66" s="61"/>
      <c r="H66" s="61"/>
      <c r="I66" s="61"/>
    </row>
    <row r="67" spans="1:9" ht="46.5" customHeight="1" thickBot="1" x14ac:dyDescent="0.35">
      <c r="A67" s="303" t="s">
        <v>333</v>
      </c>
      <c r="B67" s="302">
        <f>AF38+T53</f>
        <v>2875</v>
      </c>
      <c r="C67" s="302">
        <f>AG38+U53</f>
        <v>3926</v>
      </c>
      <c r="D67" s="305">
        <f>AH38+V53</f>
        <v>6801</v>
      </c>
      <c r="E67" s="61"/>
      <c r="F67" s="61"/>
      <c r="G67" s="61"/>
      <c r="H67" s="61"/>
      <c r="I67" s="61"/>
    </row>
    <row r="68" spans="1:9" ht="48" customHeight="1" thickBot="1" x14ac:dyDescent="0.35">
      <c r="A68" s="242" t="s">
        <v>331</v>
      </c>
      <c r="B68" s="232">
        <f>AC63</f>
        <v>130</v>
      </c>
      <c r="C68" s="232">
        <f t="shared" ref="C68:D68" si="21">AD63</f>
        <v>179</v>
      </c>
      <c r="D68" s="304">
        <f t="shared" si="21"/>
        <v>309</v>
      </c>
    </row>
    <row r="69" spans="1:9" ht="36.75" customHeight="1" thickBot="1" x14ac:dyDescent="0.45">
      <c r="A69" s="242" t="s">
        <v>134</v>
      </c>
      <c r="B69" s="232">
        <f>SUM(B66:B68)</f>
        <v>17232</v>
      </c>
      <c r="C69" s="232">
        <f>SUM(C66:C68)</f>
        <v>7502</v>
      </c>
      <c r="D69" s="304">
        <f>SUM(D66:D68)</f>
        <v>24734</v>
      </c>
      <c r="E69" s="228"/>
      <c r="F69" s="228"/>
    </row>
    <row r="71" spans="1:9" ht="30" x14ac:dyDescent="0.4">
      <c r="A71" s="229"/>
      <c r="B71" s="228"/>
      <c r="C71" s="228"/>
      <c r="D71" s="228"/>
    </row>
    <row r="135" spans="4:4" x14ac:dyDescent="0.2">
      <c r="D135" s="35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7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2020-10-02T08:43:39Z</cp:lastPrinted>
  <dcterms:created xsi:type="dcterms:W3CDTF">2004-12-10T12:36:05Z</dcterms:created>
  <dcterms:modified xsi:type="dcterms:W3CDTF">2020-10-08T07:22:58Z</dcterms:modified>
</cp:coreProperties>
</file>