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(4)'!$A$1:$AK$163</definedName>
  </definedNames>
  <calcPr calcId="162913"/>
</workbook>
</file>

<file path=xl/calcChain.xml><?xml version="1.0" encoding="utf-8"?>
<calcChain xmlns="http://schemas.openxmlformats.org/spreadsheetml/2006/main">
  <c r="AB22" i="3" l="1"/>
  <c r="AA22" i="3"/>
  <c r="Z22" i="3"/>
  <c r="Y22" i="3"/>
  <c r="X22" i="3"/>
  <c r="W22" i="3"/>
  <c r="V22" i="3"/>
  <c r="U22" i="3"/>
  <c r="T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D21" i="3"/>
  <c r="S21" i="3"/>
  <c r="AE21" i="3" s="1"/>
  <c r="R21" i="3"/>
  <c r="Q21" i="3"/>
  <c r="AC21" i="3" s="1"/>
  <c r="S20" i="3"/>
  <c r="AE20" i="3" s="1"/>
  <c r="R20" i="3"/>
  <c r="AD20" i="3" s="1"/>
  <c r="Q20" i="3"/>
  <c r="AC20" i="3" s="1"/>
  <c r="AD19" i="3"/>
  <c r="S19" i="3"/>
  <c r="AE19" i="3" s="1"/>
  <c r="R19" i="3"/>
  <c r="Q19" i="3"/>
  <c r="AC19" i="3" s="1"/>
  <c r="S18" i="3"/>
  <c r="AE18" i="3" s="1"/>
  <c r="R18" i="3"/>
  <c r="AD18" i="3" s="1"/>
  <c r="Q18" i="3"/>
  <c r="AC18" i="3" s="1"/>
  <c r="AD17" i="3"/>
  <c r="S17" i="3"/>
  <c r="AE17" i="3" s="1"/>
  <c r="R17" i="3"/>
  <c r="Q17" i="3"/>
  <c r="AC17" i="3" s="1"/>
  <c r="AD16" i="3"/>
  <c r="S16" i="3"/>
  <c r="AE16" i="3" s="1"/>
  <c r="R16" i="3"/>
  <c r="Q16" i="3"/>
  <c r="AC16" i="3" s="1"/>
  <c r="AD15" i="3"/>
  <c r="S15" i="3"/>
  <c r="AE15" i="3" s="1"/>
  <c r="R15" i="3"/>
  <c r="Q15" i="3"/>
  <c r="AC15" i="3" s="1"/>
  <c r="AD14" i="3"/>
  <c r="S14" i="3"/>
  <c r="AE14" i="3" s="1"/>
  <c r="R14" i="3"/>
  <c r="Q14" i="3"/>
  <c r="AC14" i="3" s="1"/>
  <c r="AD13" i="3"/>
  <c r="S13" i="3"/>
  <c r="AE13" i="3" s="1"/>
  <c r="R13" i="3"/>
  <c r="Q13" i="3"/>
  <c r="AC13" i="3" s="1"/>
  <c r="AD12" i="3"/>
  <c r="S12" i="3"/>
  <c r="AE12" i="3" s="1"/>
  <c r="R12" i="3"/>
  <c r="Q12" i="3"/>
  <c r="AC12" i="3" s="1"/>
  <c r="AD11" i="3"/>
  <c r="S11" i="3"/>
  <c r="AE11" i="3" s="1"/>
  <c r="R11" i="3"/>
  <c r="Q11" i="3"/>
  <c r="AC11" i="3" s="1"/>
  <c r="AD10" i="3"/>
  <c r="S10" i="3"/>
  <c r="AE10" i="3" s="1"/>
  <c r="R10" i="3"/>
  <c r="Q10" i="3"/>
  <c r="AC10" i="3" s="1"/>
  <c r="AD9" i="3"/>
  <c r="S9" i="3"/>
  <c r="S22" i="3" s="1"/>
  <c r="AE22" i="3" s="1"/>
  <c r="R9" i="3"/>
  <c r="R22" i="3" s="1"/>
  <c r="AD22" i="3" s="1"/>
  <c r="Q9" i="3"/>
  <c r="AC9" i="3" s="1"/>
  <c r="AH42" i="3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I41" i="3"/>
  <c r="V41" i="3"/>
  <c r="AK41" i="3" s="1"/>
  <c r="U41" i="3"/>
  <c r="AJ41" i="3" s="1"/>
  <c r="T41" i="3"/>
  <c r="AK40" i="3"/>
  <c r="AJ40" i="3"/>
  <c r="AI40" i="3"/>
  <c r="V40" i="3"/>
  <c r="U40" i="3"/>
  <c r="T40" i="3"/>
  <c r="AK39" i="3"/>
  <c r="AI39" i="3"/>
  <c r="V39" i="3"/>
  <c r="U39" i="3"/>
  <c r="AJ39" i="3" s="1"/>
  <c r="T39" i="3"/>
  <c r="AK38" i="3"/>
  <c r="AJ38" i="3"/>
  <c r="AI38" i="3"/>
  <c r="V38" i="3"/>
  <c r="U38" i="3"/>
  <c r="T38" i="3"/>
  <c r="AK37" i="3"/>
  <c r="AI37" i="3"/>
  <c r="V37" i="3"/>
  <c r="U37" i="3"/>
  <c r="AJ37" i="3" s="1"/>
  <c r="T37" i="3"/>
  <c r="AK36" i="3"/>
  <c r="AJ36" i="3"/>
  <c r="AI36" i="3"/>
  <c r="V36" i="3"/>
  <c r="U36" i="3"/>
  <c r="T36" i="3"/>
  <c r="AK35" i="3"/>
  <c r="AI35" i="3"/>
  <c r="V35" i="3"/>
  <c r="U35" i="3"/>
  <c r="AJ35" i="3" s="1"/>
  <c r="T35" i="3"/>
  <c r="AK34" i="3"/>
  <c r="AJ34" i="3"/>
  <c r="AI34" i="3"/>
  <c r="V34" i="3"/>
  <c r="U34" i="3"/>
  <c r="T34" i="3"/>
  <c r="AI33" i="3"/>
  <c r="V33" i="3"/>
  <c r="AK33" i="3" s="1"/>
  <c r="U33" i="3"/>
  <c r="AJ33" i="3" s="1"/>
  <c r="T33" i="3"/>
  <c r="AK32" i="3"/>
  <c r="AJ32" i="3"/>
  <c r="V32" i="3"/>
  <c r="U32" i="3"/>
  <c r="T32" i="3"/>
  <c r="AI32" i="3" s="1"/>
  <c r="AI31" i="3"/>
  <c r="V31" i="3"/>
  <c r="AK31" i="3" s="1"/>
  <c r="U31" i="3"/>
  <c r="AJ31" i="3" s="1"/>
  <c r="T31" i="3"/>
  <c r="AK30" i="3"/>
  <c r="AJ30" i="3"/>
  <c r="V30" i="3"/>
  <c r="U30" i="3"/>
  <c r="T30" i="3"/>
  <c r="AI30" i="3" s="1"/>
  <c r="AI29" i="3"/>
  <c r="AI42" i="3" s="1"/>
  <c r="V29" i="3"/>
  <c r="AK29" i="3" s="1"/>
  <c r="U29" i="3"/>
  <c r="U42" i="3" s="1"/>
  <c r="AJ42" i="3" s="1"/>
  <c r="T29" i="3"/>
  <c r="T42" i="3" s="1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1" i="3"/>
  <c r="U51" i="3"/>
  <c r="T51" i="3"/>
  <c r="V50" i="3"/>
  <c r="V52" i="3" s="1"/>
  <c r="U50" i="3"/>
  <c r="T50" i="3"/>
  <c r="V49" i="3"/>
  <c r="U49" i="3"/>
  <c r="T49" i="3"/>
  <c r="V48" i="3"/>
  <c r="U48" i="3"/>
  <c r="T48" i="3"/>
  <c r="V47" i="3"/>
  <c r="U47" i="3"/>
  <c r="U52" i="3" s="1"/>
  <c r="T47" i="3"/>
  <c r="T52" i="3" s="1"/>
  <c r="AB71" i="3"/>
  <c r="AA71" i="3"/>
  <c r="Z71" i="3"/>
  <c r="Y71" i="3"/>
  <c r="X71" i="3"/>
  <c r="W71" i="3"/>
  <c r="V71" i="3"/>
  <c r="U71" i="3"/>
  <c r="T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AD70" i="3"/>
  <c r="AC70" i="3"/>
  <c r="S70" i="3"/>
  <c r="AE70" i="3" s="1"/>
  <c r="R70" i="3"/>
  <c r="Q70" i="3"/>
  <c r="AE69" i="3"/>
  <c r="S69" i="3"/>
  <c r="R69" i="3"/>
  <c r="AD69" i="3" s="1"/>
  <c r="Q69" i="3"/>
  <c r="AC69" i="3" s="1"/>
  <c r="AD68" i="3"/>
  <c r="AC68" i="3"/>
  <c r="S68" i="3"/>
  <c r="AE68" i="3" s="1"/>
  <c r="R68" i="3"/>
  <c r="Q68" i="3"/>
  <c r="AE67" i="3"/>
  <c r="S67" i="3"/>
  <c r="R67" i="3"/>
  <c r="AD67" i="3" s="1"/>
  <c r="Q67" i="3"/>
  <c r="AC67" i="3" s="1"/>
  <c r="AD66" i="3"/>
  <c r="AC66" i="3"/>
  <c r="S66" i="3"/>
  <c r="AE66" i="3" s="1"/>
  <c r="R66" i="3"/>
  <c r="Q66" i="3"/>
  <c r="AE65" i="3"/>
  <c r="S65" i="3"/>
  <c r="R65" i="3"/>
  <c r="AD65" i="3" s="1"/>
  <c r="Q65" i="3"/>
  <c r="AC65" i="3" s="1"/>
  <c r="AD64" i="3"/>
  <c r="AC64" i="3"/>
  <c r="S64" i="3"/>
  <c r="AE64" i="3" s="1"/>
  <c r="R64" i="3"/>
  <c r="Q64" i="3"/>
  <c r="AE63" i="3"/>
  <c r="AE71" i="3" s="1"/>
  <c r="S63" i="3"/>
  <c r="S71" i="3" s="1"/>
  <c r="R63" i="3"/>
  <c r="R71" i="3" s="1"/>
  <c r="Q63" i="3"/>
  <c r="Q71" i="3" s="1"/>
  <c r="AE9" i="3" l="1"/>
  <c r="Q22" i="3"/>
  <c r="AC22" i="3" s="1"/>
  <c r="V42" i="3"/>
  <c r="AK42" i="3" s="1"/>
  <c r="AJ29" i="3"/>
  <c r="AC63" i="3"/>
  <c r="AC71" i="3" s="1"/>
  <c r="AD63" i="3"/>
  <c r="AD71" i="3" s="1"/>
  <c r="P139" i="3" l="1"/>
  <c r="O139" i="3"/>
  <c r="N139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P132" i="3"/>
  <c r="O132" i="3"/>
  <c r="N132" i="3"/>
  <c r="P131" i="3"/>
  <c r="O131" i="3"/>
  <c r="N131" i="3"/>
  <c r="P130" i="3"/>
  <c r="O130" i="3"/>
  <c r="N130" i="3"/>
  <c r="P129" i="3"/>
  <c r="P133" i="3" s="1"/>
  <c r="O129" i="3"/>
  <c r="N129" i="3"/>
  <c r="P128" i="3"/>
  <c r="O128" i="3"/>
  <c r="N128" i="3"/>
  <c r="P127" i="3"/>
  <c r="O127" i="3"/>
  <c r="O133" i="3" s="1"/>
  <c r="N127" i="3"/>
  <c r="N133" i="3" s="1"/>
  <c r="A112" i="3"/>
  <c r="B112" i="3"/>
  <c r="C112" i="3"/>
  <c r="D112" i="3"/>
  <c r="E112" i="3"/>
  <c r="F112" i="3"/>
  <c r="G112" i="3"/>
  <c r="H112" i="3"/>
  <c r="I112" i="3"/>
  <c r="J112" i="3"/>
  <c r="K112" i="3"/>
  <c r="L112" i="3"/>
  <c r="M112" i="3"/>
  <c r="N112" i="3"/>
  <c r="O112" i="3"/>
  <c r="P112" i="3"/>
  <c r="A113" i="3"/>
  <c r="B113" i="3"/>
  <c r="C113" i="3"/>
  <c r="D113" i="3"/>
  <c r="E113" i="3"/>
  <c r="F113" i="3"/>
  <c r="G113" i="3"/>
  <c r="H113" i="3"/>
  <c r="I113" i="3"/>
  <c r="J113" i="3"/>
  <c r="K113" i="3"/>
  <c r="L113" i="3"/>
  <c r="M113" i="3"/>
  <c r="N113" i="3"/>
  <c r="O113" i="3"/>
  <c r="P113" i="3"/>
  <c r="A114" i="3"/>
  <c r="B114" i="3"/>
  <c r="C114" i="3"/>
  <c r="D114" i="3"/>
  <c r="E114" i="3"/>
  <c r="F114" i="3"/>
  <c r="G114" i="3"/>
  <c r="H114" i="3"/>
  <c r="I114" i="3"/>
  <c r="J114" i="3"/>
  <c r="K114" i="3"/>
  <c r="L114" i="3"/>
  <c r="M114" i="3"/>
  <c r="N114" i="3"/>
  <c r="O114" i="3"/>
  <c r="P114" i="3"/>
  <c r="A115" i="3"/>
  <c r="B115" i="3"/>
  <c r="C115" i="3"/>
  <c r="D115" i="3"/>
  <c r="E115" i="3"/>
  <c r="F115" i="3"/>
  <c r="G115" i="3"/>
  <c r="H115" i="3"/>
  <c r="I115" i="3"/>
  <c r="J115" i="3"/>
  <c r="K115" i="3"/>
  <c r="L115" i="3"/>
  <c r="M115" i="3"/>
  <c r="N115" i="3"/>
  <c r="O115" i="3"/>
  <c r="P115" i="3"/>
  <c r="A116" i="3"/>
  <c r="B116" i="3"/>
  <c r="C116" i="3"/>
  <c r="D116" i="3"/>
  <c r="E116" i="3"/>
  <c r="F116" i="3"/>
  <c r="G116" i="3"/>
  <c r="H116" i="3"/>
  <c r="I116" i="3"/>
  <c r="J116" i="3"/>
  <c r="K116" i="3"/>
  <c r="L116" i="3"/>
  <c r="M116" i="3"/>
  <c r="N116" i="3"/>
  <c r="O116" i="3"/>
  <c r="P116" i="3"/>
  <c r="A117" i="3"/>
  <c r="B117" i="3"/>
  <c r="C117" i="3"/>
  <c r="D117" i="3"/>
  <c r="E117" i="3"/>
  <c r="F117" i="3"/>
  <c r="G117" i="3"/>
  <c r="H117" i="3"/>
  <c r="I117" i="3"/>
  <c r="J117" i="3"/>
  <c r="K117" i="3"/>
  <c r="L117" i="3"/>
  <c r="M117" i="3"/>
  <c r="N117" i="3"/>
  <c r="O117" i="3"/>
  <c r="P117" i="3"/>
  <c r="A118" i="3"/>
  <c r="B118" i="3"/>
  <c r="C118" i="3"/>
  <c r="D118" i="3"/>
  <c r="E118" i="3"/>
  <c r="F118" i="3"/>
  <c r="G118" i="3"/>
  <c r="H118" i="3"/>
  <c r="I118" i="3"/>
  <c r="J118" i="3"/>
  <c r="K118" i="3"/>
  <c r="L118" i="3"/>
  <c r="M118" i="3"/>
  <c r="N118" i="3"/>
  <c r="O118" i="3"/>
  <c r="P118" i="3"/>
  <c r="A119" i="3"/>
  <c r="B119" i="3"/>
  <c r="C119" i="3"/>
  <c r="D119" i="3"/>
  <c r="E119" i="3"/>
  <c r="F119" i="3"/>
  <c r="G119" i="3"/>
  <c r="H119" i="3"/>
  <c r="I119" i="3"/>
  <c r="J119" i="3"/>
  <c r="K119" i="3"/>
  <c r="L119" i="3"/>
  <c r="M119" i="3"/>
  <c r="N119" i="3"/>
  <c r="O119" i="3"/>
  <c r="P119" i="3"/>
  <c r="A120" i="3"/>
  <c r="B120" i="3"/>
  <c r="C120" i="3"/>
  <c r="D120" i="3"/>
  <c r="E120" i="3"/>
  <c r="F120" i="3"/>
  <c r="G120" i="3"/>
  <c r="H120" i="3"/>
  <c r="I120" i="3"/>
  <c r="J120" i="3"/>
  <c r="K120" i="3"/>
  <c r="L120" i="3"/>
  <c r="M120" i="3"/>
  <c r="N120" i="3"/>
  <c r="O120" i="3"/>
  <c r="P120" i="3"/>
  <c r="P103" i="3" l="1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S102" i="3"/>
  <c r="R102" i="3"/>
  <c r="Q102" i="3"/>
  <c r="S101" i="3"/>
  <c r="R101" i="3"/>
  <c r="Q101" i="3"/>
  <c r="S100" i="3"/>
  <c r="S103" i="3" s="1"/>
  <c r="R100" i="3"/>
  <c r="Q100" i="3"/>
  <c r="S99" i="3"/>
  <c r="R99" i="3"/>
  <c r="Q99" i="3"/>
  <c r="S98" i="3"/>
  <c r="R98" i="3"/>
  <c r="Q98" i="3"/>
  <c r="S97" i="3"/>
  <c r="R97" i="3"/>
  <c r="R103" i="3" s="1"/>
  <c r="Q97" i="3"/>
  <c r="Q103" i="3" s="1"/>
  <c r="M92" i="3"/>
  <c r="L92" i="3"/>
  <c r="K92" i="3"/>
  <c r="J92" i="3"/>
  <c r="I92" i="3"/>
  <c r="H92" i="3"/>
  <c r="G92" i="3"/>
  <c r="F92" i="3"/>
  <c r="E92" i="3"/>
  <c r="D92" i="3"/>
  <c r="C92" i="3"/>
  <c r="B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P92" i="3" s="1"/>
  <c r="O84" i="3"/>
  <c r="N84" i="3"/>
  <c r="P83" i="3"/>
  <c r="O83" i="3"/>
  <c r="N83" i="3"/>
  <c r="P82" i="3"/>
  <c r="O82" i="3"/>
  <c r="O92" i="3" s="1"/>
  <c r="N82" i="3"/>
  <c r="N92" i="3" s="1"/>
  <c r="V57" i="3" l="1"/>
  <c r="V58" i="3" s="1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C74" i="3" l="1"/>
  <c r="B74" i="3"/>
  <c r="C75" i="3"/>
  <c r="D141" i="3"/>
  <c r="D75" i="3"/>
  <c r="B105" i="3"/>
  <c r="D74" i="3"/>
  <c r="B75" i="3"/>
  <c r="C73" i="3" l="1"/>
  <c r="D73" i="3"/>
  <c r="B73" i="3"/>
  <c r="B76" i="3" s="1"/>
  <c r="C105" i="3"/>
  <c r="C76" i="3"/>
  <c r="D76" i="3"/>
  <c r="C141" i="3"/>
  <c r="D105" i="3"/>
  <c r="B141" i="3"/>
  <c r="D144" i="3" l="1"/>
  <c r="B144" i="3"/>
  <c r="C144" i="3"/>
</calcChain>
</file>

<file path=xl/sharedStrings.xml><?xml version="1.0" encoding="utf-8"?>
<sst xmlns="http://schemas.openxmlformats.org/spreadsheetml/2006/main" count="416" uniqueCount="87">
  <si>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</si>
  <si>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</si>
  <si>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</si>
  <si>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</si>
  <si>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</si>
  <si>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</si>
  <si>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</si>
  <si>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</si>
  <si>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</si>
  <si>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</si>
  <si>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</si>
  <si>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</si>
  <si>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</si>
  <si>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</si>
  <si>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</si>
  <si>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</si>
  <si>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</si>
  <si>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</si>
  <si>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</si>
  <si>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</si>
  <si>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</si>
  <si>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</si>
  <si>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</si>
  <si>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</si>
  <si>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</si>
  <si>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</si>
  <si>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</si>
  <si>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</si>
  <si>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</si>
  <si>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</si>
  <si>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</si>
  <si>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</si>
  <si>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</si>
  <si>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</si>
  <si>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</si>
  <si>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</si>
  <si>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</si>
  <si>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</si>
  <si>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</si>
  <si>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</si>
  <si>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</si>
  <si>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</si>
  <si>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</si>
  <si>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</si>
  <si>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</si>
  <si>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</si>
  <si>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</si>
  <si>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</si>
  <si>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</si>
  <si>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</si>
  <si>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</si>
  <si>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</si>
  <si>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</si>
  <si>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</si>
  <si>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</si>
  <si>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</si>
  <si>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</si>
  <si>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</si>
  <si>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</si>
  <si>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</si>
  <si>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</si>
  <si>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</si>
  <si>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</si>
  <si>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</si>
  <si>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</si>
  <si>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</si>
  <si>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</si>
  <si>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основе догов. о платных образов. услугах</t>
  </si>
  <si>
    <t>Институт педагогического образования и менеджмента               (г. Армянск)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</si>
  <si>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</si>
  <si>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</si>
  <si>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</si>
  <si>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</si>
  <si>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</si>
  <si>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</si>
  <si>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</si>
  <si>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</si>
  <si>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</si>
  <si>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</si>
  <si>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</si>
  <si>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</si>
  <si>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>на 01.03.2024 года</t>
  </si>
  <si>
    <t>Сводная ведомость контингента специалитета  очной формы обучения по состоянию на 01.03. 2024 года</t>
  </si>
  <si>
    <t>Сводная ведомость контингента специалитета очно- заочной формы обучения по состоянию на 01.03. 2024 года</t>
  </si>
  <si>
    <t>Сводная ведомость контингента бакалавриата и магистратуры очно-заочной  формы обучения на 01.03. 2024 года</t>
  </si>
  <si>
    <t>Контингент аспирантуры   ОФО  по состоянию на 01.03.2024  г.</t>
  </si>
  <si>
    <t>Контингент аспирантуры   ЗФО  по состоянию на 01.03.2024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</si>
</sst>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6" xfId="14" applyFont="1" applyFill="1" applyBorder="1" applyAlignment="1">
      <alignment horizont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6" fillId="4" borderId="87" xfId="12" applyFont="1" applyFill="1" applyBorder="1" applyAlignment="1">
      <alignment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31" xfId="4" quotePrefix="1" applyFont="1" applyFill="1" applyBorder="1" applyAlignment="1">
      <alignment horizontal="center" vertical="center" textRotation="255" wrapText="1"/>
    </xf>
    <xf numFmtId="0" fontId="32" fillId="4" borderId="28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32" fillId="4" borderId="87" xfId="5" quotePrefix="1" applyFont="1" applyFill="1" applyBorder="1" applyAlignment="1">
      <alignment horizontal="center" vertical="center" wrapText="1"/>
    </xf>
    <xf numFmtId="0" fontId="24" fillId="4" borderId="66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47" fillId="4" borderId="77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5" fillId="4" borderId="77" xfId="14" applyFont="1" applyFill="1" applyBorder="1" applyAlignment="1">
      <alignment horizontal="center"/>
    </xf>
    <xf numFmtId="0" fontId="24" fillId="4" borderId="106" xfId="14" applyFont="1" applyFill="1" applyBorder="1" applyAlignment="1">
      <alignment horizontal="center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5" fillId="4" borderId="87" xfId="14" applyFont="1" applyFill="1" applyBorder="1" applyAlignment="1">
      <alignment horizontal="center"/>
    </xf>
    <xf numFmtId="0" fontId="31" fillId="4" borderId="98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101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vod-profobrazov-.-srednee-&#1085;&#1072;-01.03.24%20x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СЗ ОФО ОТКЗ"/>
      <sheetName val="ССЗ ЗФО ОТКЗ"/>
      <sheetName val="ССЗ ОФО ПАК "/>
      <sheetName val="ССЗ ЗФО ПАК"/>
      <sheetName val="ССЗ ОФО БКСАиД"/>
      <sheetName val="ССЗ ЗФО БКСАиД"/>
      <sheetName val="ССЗ Т.К ОФО "/>
      <sheetName val="ССЗ Т. К. ЗФО"/>
      <sheetName val="ССЗ ОФО ТГ МСХ"/>
      <sheetName val="ССЗ ЗФО ТГМСХ"/>
      <sheetName val="ССЗ ОФО Медкол"/>
      <sheetName val="ССЗ ОЗФО Медкол"/>
      <sheetName val="ССЗ ОФО МКЮВА"/>
      <sheetName val="ССЗ ОФО ГПА "/>
      <sheetName val="ССЗ ЗФО ГПА"/>
      <sheetName val="Свод по ССЗ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8">
          <cell r="A8" t="str">
            <v>Таврический колледж</v>
          </cell>
          <cell r="B8">
            <v>90</v>
          </cell>
          <cell r="C8">
            <v>176</v>
          </cell>
          <cell r="D8">
            <v>266</v>
          </cell>
          <cell r="E8">
            <v>112</v>
          </cell>
          <cell r="F8">
            <v>147</v>
          </cell>
          <cell r="G8">
            <v>259</v>
          </cell>
          <cell r="H8">
            <v>84</v>
          </cell>
          <cell r="I8">
            <v>154</v>
          </cell>
          <cell r="J8">
            <v>238</v>
          </cell>
          <cell r="K8">
            <v>136</v>
          </cell>
          <cell r="L8">
            <v>36</v>
          </cell>
          <cell r="M8">
            <v>172</v>
          </cell>
          <cell r="N8">
            <v>422</v>
          </cell>
          <cell r="O8">
            <v>513</v>
          </cell>
          <cell r="P8">
            <v>935</v>
          </cell>
        </row>
        <row r="9">
          <cell r="A9" t="str">
            <v>ОТКЗ"Агропромышленный колледж "</v>
          </cell>
          <cell r="B9">
            <v>89</v>
          </cell>
          <cell r="C9">
            <v>97</v>
          </cell>
          <cell r="D9">
            <v>186</v>
          </cell>
          <cell r="E9">
            <v>115</v>
          </cell>
          <cell r="F9">
            <v>47</v>
          </cell>
          <cell r="G9">
            <v>162</v>
          </cell>
          <cell r="H9">
            <v>93</v>
          </cell>
          <cell r="I9">
            <v>27</v>
          </cell>
          <cell r="J9">
            <v>120</v>
          </cell>
          <cell r="K9">
            <v>33</v>
          </cell>
          <cell r="L9">
            <v>12</v>
          </cell>
          <cell r="M9">
            <v>45</v>
          </cell>
          <cell r="N9">
            <v>330</v>
          </cell>
          <cell r="O9">
            <v>183</v>
          </cell>
          <cell r="P9">
            <v>513</v>
          </cell>
        </row>
        <row r="10">
          <cell r="A10" t="str">
            <v>Бахчисарайский колледж</v>
          </cell>
          <cell r="B10">
            <v>108</v>
          </cell>
          <cell r="C10">
            <v>27</v>
          </cell>
          <cell r="D10">
            <v>135</v>
          </cell>
          <cell r="E10">
            <v>107</v>
          </cell>
          <cell r="F10">
            <v>34</v>
          </cell>
          <cell r="G10">
            <v>141</v>
          </cell>
          <cell r="H10">
            <v>74</v>
          </cell>
          <cell r="I10">
            <v>29</v>
          </cell>
          <cell r="J10">
            <v>103</v>
          </cell>
          <cell r="K10">
            <v>65</v>
          </cell>
          <cell r="L10">
            <v>45</v>
          </cell>
          <cell r="M10">
            <v>110</v>
          </cell>
          <cell r="N10">
            <v>354</v>
          </cell>
          <cell r="O10">
            <v>135</v>
          </cell>
          <cell r="P10">
            <v>489</v>
          </cell>
        </row>
        <row r="11">
          <cell r="A11" t="str">
            <v xml:space="preserve">Прибрежненский аграрный колледж </v>
          </cell>
          <cell r="B11">
            <v>130</v>
          </cell>
          <cell r="C11">
            <v>54</v>
          </cell>
          <cell r="D11">
            <v>184</v>
          </cell>
          <cell r="E11">
            <v>122</v>
          </cell>
          <cell r="F11">
            <v>48</v>
          </cell>
          <cell r="G11">
            <v>170</v>
          </cell>
          <cell r="H11">
            <v>115</v>
          </cell>
          <cell r="I11">
            <v>54</v>
          </cell>
          <cell r="J11">
            <v>169</v>
          </cell>
          <cell r="K11">
            <v>133</v>
          </cell>
          <cell r="L11">
            <v>57</v>
          </cell>
          <cell r="M11">
            <v>190</v>
          </cell>
          <cell r="N11">
            <v>500</v>
          </cell>
          <cell r="O11">
            <v>213</v>
          </cell>
          <cell r="P11">
            <v>713</v>
          </cell>
        </row>
        <row r="12">
          <cell r="A12" t="str">
            <v xml:space="preserve">Техникум гидромелиорации </v>
          </cell>
          <cell r="B12">
            <v>76</v>
          </cell>
          <cell r="C12">
            <v>40</v>
          </cell>
          <cell r="D12">
            <v>116</v>
          </cell>
          <cell r="E12">
            <v>88</v>
          </cell>
          <cell r="F12">
            <v>21</v>
          </cell>
          <cell r="G12">
            <v>109</v>
          </cell>
          <cell r="H12">
            <v>40</v>
          </cell>
          <cell r="I12">
            <v>32</v>
          </cell>
          <cell r="J12">
            <v>72</v>
          </cell>
          <cell r="K12">
            <v>19</v>
          </cell>
          <cell r="L12">
            <v>8</v>
          </cell>
          <cell r="M12">
            <v>27</v>
          </cell>
          <cell r="N12">
            <v>223</v>
          </cell>
          <cell r="O12">
            <v>101</v>
          </cell>
          <cell r="P12">
            <v>324</v>
          </cell>
        </row>
        <row r="13">
          <cell r="A13" t="str">
            <v xml:space="preserve"> Медицинский колледж (структурное подразделение)</v>
          </cell>
          <cell r="B13">
            <v>134</v>
          </cell>
          <cell r="C13">
            <v>182</v>
          </cell>
          <cell r="D13">
            <v>316</v>
          </cell>
          <cell r="E13">
            <v>126</v>
          </cell>
          <cell r="F13">
            <v>176</v>
          </cell>
          <cell r="G13">
            <v>302</v>
          </cell>
          <cell r="H13">
            <v>126</v>
          </cell>
          <cell r="I13">
            <v>141</v>
          </cell>
          <cell r="J13">
            <v>267</v>
          </cell>
          <cell r="K13">
            <v>0</v>
          </cell>
          <cell r="L13">
            <v>0</v>
          </cell>
          <cell r="M13">
            <v>0</v>
          </cell>
          <cell r="N13">
            <v>386</v>
          </cell>
          <cell r="O13">
            <v>499</v>
          </cell>
          <cell r="P13">
            <v>885</v>
          </cell>
        </row>
        <row r="14">
          <cell r="A14" t="str">
            <v xml:space="preserve">Многопрофильный колледж Юго-Восточной академии </v>
          </cell>
          <cell r="B14">
            <v>0</v>
          </cell>
          <cell r="C14">
            <v>69</v>
          </cell>
          <cell r="D14">
            <v>69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69</v>
          </cell>
          <cell r="P14">
            <v>69</v>
          </cell>
        </row>
        <row r="15">
          <cell r="A15" t="str">
            <v>Гуманитарно-педагогическая академия( г. Ялта)</v>
          </cell>
          <cell r="B15">
            <v>67</v>
          </cell>
          <cell r="C15">
            <v>262</v>
          </cell>
          <cell r="D15">
            <v>329</v>
          </cell>
          <cell r="E15">
            <v>75</v>
          </cell>
          <cell r="F15">
            <v>134</v>
          </cell>
          <cell r="G15">
            <v>209</v>
          </cell>
          <cell r="H15">
            <v>70</v>
          </cell>
          <cell r="I15">
            <v>99</v>
          </cell>
          <cell r="J15">
            <v>169</v>
          </cell>
          <cell r="K15">
            <v>58</v>
          </cell>
          <cell r="L15">
            <v>76</v>
          </cell>
          <cell r="M15">
            <v>134</v>
          </cell>
          <cell r="N15">
            <v>270</v>
          </cell>
          <cell r="O15">
            <v>571</v>
          </cell>
          <cell r="P15">
            <v>841</v>
          </cell>
        </row>
        <row r="16">
          <cell r="A16" t="str">
            <v>Итого :</v>
          </cell>
          <cell r="B16">
            <v>694</v>
          </cell>
          <cell r="C16">
            <v>907</v>
          </cell>
          <cell r="D16">
            <v>1601</v>
          </cell>
          <cell r="E16">
            <v>745</v>
          </cell>
          <cell r="F16">
            <v>607</v>
          </cell>
          <cell r="G16">
            <v>1352</v>
          </cell>
          <cell r="H16">
            <v>602</v>
          </cell>
          <cell r="I16">
            <v>536</v>
          </cell>
          <cell r="J16">
            <v>1138</v>
          </cell>
          <cell r="K16">
            <v>444</v>
          </cell>
          <cell r="L16">
            <v>234</v>
          </cell>
          <cell r="M16">
            <v>678</v>
          </cell>
          <cell r="N16">
            <v>2485</v>
          </cell>
          <cell r="O16">
            <v>2284</v>
          </cell>
          <cell r="P16">
            <v>4769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149"/>
  <sheetViews>
    <sheetView tabSelected="1" view="pageBreakPreview" topLeftCell="A103" zoomScale="60" zoomScaleNormal="69" workbookViewId="0">
      <selection activeCell="AH16" sqref="AH16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86" t="s">
        <v>71</v>
      </c>
      <c r="B2" s="386"/>
      <c r="C2" s="386"/>
      <c r="D2" s="386"/>
      <c r="E2" s="386"/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6"/>
      <c r="S2" s="386"/>
      <c r="T2" s="386"/>
      <c r="U2" s="386"/>
      <c r="V2" s="386"/>
      <c r="W2" s="386"/>
      <c r="X2" s="386"/>
      <c r="Y2" s="386"/>
      <c r="Z2" s="386"/>
      <c r="AA2" s="386"/>
      <c r="AB2" s="386"/>
      <c r="AC2" s="386"/>
      <c r="AD2" s="386"/>
      <c r="AE2" s="386"/>
    </row>
    <row r="3" spans="1:31" ht="21.75" customHeight="1" x14ac:dyDescent="0.3">
      <c r="A3" s="387" t="s">
        <v>81</v>
      </c>
      <c r="B3" s="387"/>
      <c r="C3" s="387"/>
      <c r="D3" s="387"/>
      <c r="E3" s="387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87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87"/>
      <c r="AE3" s="387"/>
    </row>
    <row r="4" spans="1:31" ht="6.75" customHeight="1" x14ac:dyDescent="0.2">
      <c r="A4" s="386" t="s">
        <v>80</v>
      </c>
      <c r="B4" s="386"/>
      <c r="C4" s="386"/>
      <c r="D4" s="386"/>
      <c r="E4" s="386"/>
      <c r="F4" s="386"/>
      <c r="G4" s="386"/>
      <c r="H4" s="386"/>
      <c r="I4" s="386"/>
      <c r="J4" s="386"/>
      <c r="K4" s="386"/>
      <c r="L4" s="386"/>
      <c r="M4" s="386"/>
      <c r="N4" s="386"/>
      <c r="O4" s="386"/>
      <c r="P4" s="386"/>
      <c r="Q4" s="386"/>
      <c r="R4" s="386"/>
      <c r="S4" s="386"/>
      <c r="T4" s="386"/>
      <c r="U4" s="386"/>
      <c r="V4" s="386"/>
      <c r="W4" s="386"/>
      <c r="X4" s="386"/>
      <c r="Y4" s="386"/>
      <c r="Z4" s="386"/>
      <c r="AA4" s="386"/>
      <c r="AB4" s="386"/>
      <c r="AC4" s="386"/>
      <c r="AD4" s="386"/>
      <c r="AE4" s="386"/>
    </row>
    <row r="5" spans="1:31" ht="21" customHeight="1" thickBot="1" x14ac:dyDescent="0.25">
      <c r="A5" s="388"/>
      <c r="B5" s="388"/>
      <c r="C5" s="388"/>
      <c r="D5" s="388"/>
      <c r="E5" s="388"/>
      <c r="F5" s="388"/>
      <c r="G5" s="388"/>
      <c r="H5" s="388"/>
      <c r="I5" s="388"/>
      <c r="J5" s="388"/>
      <c r="K5" s="388"/>
      <c r="L5" s="388"/>
      <c r="M5" s="388"/>
      <c r="N5" s="388"/>
      <c r="O5" s="388"/>
      <c r="P5" s="388"/>
      <c r="Q5" s="388"/>
      <c r="R5" s="388"/>
      <c r="S5" s="388"/>
      <c r="T5" s="388"/>
      <c r="U5" s="388"/>
      <c r="V5" s="388"/>
      <c r="W5" s="388"/>
      <c r="X5" s="388"/>
      <c r="Y5" s="388"/>
      <c r="Z5" s="388"/>
      <c r="AA5" s="388"/>
      <c r="AB5" s="388"/>
      <c r="AC5" s="388"/>
      <c r="AD5" s="388"/>
      <c r="AE5" s="388"/>
    </row>
    <row r="6" spans="1:31" ht="17.25" customHeight="1" x14ac:dyDescent="0.2">
      <c r="A6" s="389" t="s">
        <v>40</v>
      </c>
      <c r="B6" s="390" t="s">
        <v>74</v>
      </c>
      <c r="C6" s="366"/>
      <c r="D6" s="391"/>
      <c r="E6" s="390" t="s">
        <v>75</v>
      </c>
      <c r="F6" s="366"/>
      <c r="G6" s="391"/>
      <c r="H6" s="390" t="s">
        <v>76</v>
      </c>
      <c r="I6" s="366"/>
      <c r="J6" s="391"/>
      <c r="K6" s="390" t="s">
        <v>77</v>
      </c>
      <c r="L6" s="366"/>
      <c r="M6" s="391"/>
      <c r="N6" s="390" t="s">
        <v>78</v>
      </c>
      <c r="O6" s="366"/>
      <c r="P6" s="391"/>
      <c r="Q6" s="395" t="s">
        <v>1</v>
      </c>
      <c r="R6" s="396"/>
      <c r="S6" s="397"/>
      <c r="T6" s="380" t="s">
        <v>10</v>
      </c>
      <c r="U6" s="381"/>
      <c r="V6" s="382"/>
      <c r="W6" s="380" t="s">
        <v>11</v>
      </c>
      <c r="X6" s="381"/>
      <c r="Y6" s="382"/>
      <c r="Z6" s="392" t="s">
        <v>0</v>
      </c>
      <c r="AA6" s="393"/>
      <c r="AB6" s="394"/>
      <c r="AC6" s="120" t="s">
        <v>1</v>
      </c>
      <c r="AD6" s="121"/>
      <c r="AE6" s="117" t="s">
        <v>14</v>
      </c>
    </row>
    <row r="7" spans="1:31" ht="26.25" customHeight="1" thickBot="1" x14ac:dyDescent="0.25">
      <c r="A7" s="362"/>
      <c r="B7" s="368"/>
      <c r="C7" s="369"/>
      <c r="D7" s="370"/>
      <c r="E7" s="368"/>
      <c r="F7" s="369"/>
      <c r="G7" s="370"/>
      <c r="H7" s="368"/>
      <c r="I7" s="369"/>
      <c r="J7" s="370"/>
      <c r="K7" s="368"/>
      <c r="L7" s="369"/>
      <c r="M7" s="370"/>
      <c r="N7" s="368"/>
      <c r="O7" s="369"/>
      <c r="P7" s="370"/>
      <c r="Q7" s="371" t="s">
        <v>36</v>
      </c>
      <c r="R7" s="372"/>
      <c r="S7" s="373"/>
      <c r="T7" s="371" t="s">
        <v>2</v>
      </c>
      <c r="U7" s="372"/>
      <c r="V7" s="373"/>
      <c r="W7" s="371" t="s">
        <v>2</v>
      </c>
      <c r="X7" s="372"/>
      <c r="Y7" s="373"/>
      <c r="Z7" s="371" t="s">
        <v>2</v>
      </c>
      <c r="AA7" s="372"/>
      <c r="AB7" s="373"/>
      <c r="AC7" s="122"/>
      <c r="AD7" s="123"/>
      <c r="AE7" s="118"/>
    </row>
    <row r="8" spans="1:31" ht="68.25" customHeight="1" thickBot="1" x14ac:dyDescent="0.25">
      <c r="A8" s="363"/>
      <c r="B8" s="168" t="s">
        <v>34</v>
      </c>
      <c r="C8" s="169" t="s">
        <v>67</v>
      </c>
      <c r="D8" s="170" t="s">
        <v>3</v>
      </c>
      <c r="E8" s="171" t="s">
        <v>34</v>
      </c>
      <c r="F8" s="172" t="s">
        <v>67</v>
      </c>
      <c r="G8" s="170" t="s">
        <v>3</v>
      </c>
      <c r="H8" s="168" t="s">
        <v>34</v>
      </c>
      <c r="I8" s="169" t="s">
        <v>67</v>
      </c>
      <c r="J8" s="173" t="s">
        <v>3</v>
      </c>
      <c r="K8" s="171" t="s">
        <v>34</v>
      </c>
      <c r="L8" s="172" t="s">
        <v>67</v>
      </c>
      <c r="M8" s="170" t="s">
        <v>3</v>
      </c>
      <c r="N8" s="168" t="s">
        <v>34</v>
      </c>
      <c r="O8" s="169" t="s">
        <v>67</v>
      </c>
      <c r="P8" s="170" t="s">
        <v>3</v>
      </c>
      <c r="Q8" s="171" t="s">
        <v>34</v>
      </c>
      <c r="R8" s="172" t="s">
        <v>67</v>
      </c>
      <c r="S8" s="174" t="s">
        <v>3</v>
      </c>
      <c r="T8" s="168" t="s">
        <v>34</v>
      </c>
      <c r="U8" s="169" t="s">
        <v>67</v>
      </c>
      <c r="V8" s="173" t="s">
        <v>3</v>
      </c>
      <c r="W8" s="171" t="s">
        <v>34</v>
      </c>
      <c r="X8" s="172" t="s">
        <v>67</v>
      </c>
      <c r="Y8" s="175" t="s">
        <v>3</v>
      </c>
      <c r="Z8" s="168" t="s">
        <v>34</v>
      </c>
      <c r="AA8" s="169" t="s">
        <v>67</v>
      </c>
      <c r="AB8" s="170" t="s">
        <v>3</v>
      </c>
      <c r="AC8" s="171" t="s">
        <v>34</v>
      </c>
      <c r="AD8" s="172" t="s">
        <v>67</v>
      </c>
      <c r="AE8" s="119" t="s">
        <v>28</v>
      </c>
    </row>
    <row r="9" spans="1:31" ht="29.25" customHeight="1" x14ac:dyDescent="0.35">
      <c r="A9" s="111" t="s">
        <v>4</v>
      </c>
      <c r="B9" s="109">
        <v>352</v>
      </c>
      <c r="C9" s="105">
        <v>122</v>
      </c>
      <c r="D9" s="108">
        <v>474</v>
      </c>
      <c r="E9" s="109">
        <v>354</v>
      </c>
      <c r="F9" s="105">
        <v>114</v>
      </c>
      <c r="G9" s="108">
        <v>468</v>
      </c>
      <c r="H9" s="109">
        <v>308</v>
      </c>
      <c r="I9" s="105">
        <v>93</v>
      </c>
      <c r="J9" s="108">
        <v>401</v>
      </c>
      <c r="K9" s="109">
        <v>333</v>
      </c>
      <c r="L9" s="105">
        <v>88</v>
      </c>
      <c r="M9" s="108">
        <v>421</v>
      </c>
      <c r="N9" s="109">
        <v>0</v>
      </c>
      <c r="O9" s="105">
        <v>0</v>
      </c>
      <c r="P9" s="110">
        <v>0</v>
      </c>
      <c r="Q9" s="354">
        <f t="shared" ref="Q9:S21" si="0">B9+E9+H9+K9+N9</f>
        <v>1347</v>
      </c>
      <c r="R9" s="219">
        <f t="shared" si="0"/>
        <v>417</v>
      </c>
      <c r="S9" s="220">
        <f>D9+G9+J9+M9+P9</f>
        <v>1764</v>
      </c>
      <c r="T9" s="110">
        <v>153</v>
      </c>
      <c r="U9" s="105">
        <v>44</v>
      </c>
      <c r="V9" s="108">
        <v>197</v>
      </c>
      <c r="W9" s="109">
        <v>139</v>
      </c>
      <c r="X9" s="105">
        <v>25</v>
      </c>
      <c r="Y9" s="110">
        <v>164</v>
      </c>
      <c r="Z9" s="104">
        <v>292</v>
      </c>
      <c r="AA9" s="105">
        <v>69</v>
      </c>
      <c r="AB9" s="107">
        <v>361</v>
      </c>
      <c r="AC9" s="41">
        <f>Q9+Z9</f>
        <v>1639</v>
      </c>
      <c r="AD9" s="42">
        <f t="shared" ref="AC9:AE21" si="1">R9+AA9</f>
        <v>486</v>
      </c>
      <c r="AE9" s="43">
        <f t="shared" si="1"/>
        <v>2125</v>
      </c>
    </row>
    <row r="10" spans="1:31" ht="30.75" customHeight="1" x14ac:dyDescent="0.35">
      <c r="A10" s="89" t="s">
        <v>57</v>
      </c>
      <c r="B10" s="44">
        <v>176</v>
      </c>
      <c r="C10" s="45">
        <v>14</v>
      </c>
      <c r="D10" s="46">
        <v>190</v>
      </c>
      <c r="E10" s="47">
        <v>183</v>
      </c>
      <c r="F10" s="48">
        <v>3</v>
      </c>
      <c r="G10" s="49">
        <v>186</v>
      </c>
      <c r="H10" s="47">
        <v>144</v>
      </c>
      <c r="I10" s="48">
        <v>2</v>
      </c>
      <c r="J10" s="49">
        <v>146</v>
      </c>
      <c r="K10" s="47">
        <v>175</v>
      </c>
      <c r="L10" s="48">
        <v>5</v>
      </c>
      <c r="M10" s="50">
        <v>180</v>
      </c>
      <c r="N10" s="47">
        <v>0</v>
      </c>
      <c r="O10" s="48">
        <v>0</v>
      </c>
      <c r="P10" s="50">
        <v>0</v>
      </c>
      <c r="Q10" s="51">
        <f t="shared" si="0"/>
        <v>678</v>
      </c>
      <c r="R10" s="45">
        <f t="shared" si="0"/>
        <v>24</v>
      </c>
      <c r="S10" s="52">
        <f>D10+G10+J10+M10+P10</f>
        <v>702</v>
      </c>
      <c r="T10" s="50">
        <v>83</v>
      </c>
      <c r="U10" s="48">
        <v>0</v>
      </c>
      <c r="V10" s="50">
        <v>83</v>
      </c>
      <c r="W10" s="51">
        <v>118</v>
      </c>
      <c r="X10" s="48">
        <v>0</v>
      </c>
      <c r="Y10" s="49">
        <v>118</v>
      </c>
      <c r="Z10" s="53">
        <v>201</v>
      </c>
      <c r="AA10" s="48">
        <v>0</v>
      </c>
      <c r="AB10" s="54">
        <v>201</v>
      </c>
      <c r="AC10" s="47">
        <f t="shared" si="1"/>
        <v>879</v>
      </c>
      <c r="AD10" s="48">
        <f>R10+AA10</f>
        <v>24</v>
      </c>
      <c r="AE10" s="55">
        <f t="shared" si="1"/>
        <v>903</v>
      </c>
    </row>
    <row r="11" spans="1:31" ht="40.5" customHeight="1" x14ac:dyDescent="0.35">
      <c r="A11" s="90" t="s">
        <v>58</v>
      </c>
      <c r="B11" s="41">
        <v>57</v>
      </c>
      <c r="C11" s="42">
        <v>53</v>
      </c>
      <c r="D11" s="56">
        <v>110</v>
      </c>
      <c r="E11" s="47">
        <v>80</v>
      </c>
      <c r="F11" s="48">
        <v>25</v>
      </c>
      <c r="G11" s="49">
        <v>105</v>
      </c>
      <c r="H11" s="47">
        <v>68</v>
      </c>
      <c r="I11" s="48">
        <v>15</v>
      </c>
      <c r="J11" s="49">
        <v>83</v>
      </c>
      <c r="K11" s="47">
        <v>75</v>
      </c>
      <c r="L11" s="48">
        <v>13</v>
      </c>
      <c r="M11" s="50">
        <v>88</v>
      </c>
      <c r="N11" s="47">
        <v>0</v>
      </c>
      <c r="O11" s="48">
        <v>0</v>
      </c>
      <c r="P11" s="50">
        <v>0</v>
      </c>
      <c r="Q11" s="51">
        <f t="shared" si="0"/>
        <v>280</v>
      </c>
      <c r="R11" s="45">
        <f t="shared" si="0"/>
        <v>106</v>
      </c>
      <c r="S11" s="52">
        <f t="shared" si="0"/>
        <v>386</v>
      </c>
      <c r="T11" s="50">
        <v>18</v>
      </c>
      <c r="U11" s="48">
        <v>2</v>
      </c>
      <c r="V11" s="50">
        <v>20</v>
      </c>
      <c r="W11" s="44">
        <v>30</v>
      </c>
      <c r="X11" s="48">
        <v>0</v>
      </c>
      <c r="Y11" s="50">
        <v>30</v>
      </c>
      <c r="Z11" s="53">
        <v>48</v>
      </c>
      <c r="AA11" s="48">
        <v>2</v>
      </c>
      <c r="AB11" s="54">
        <v>50</v>
      </c>
      <c r="AC11" s="47">
        <f t="shared" si="1"/>
        <v>328</v>
      </c>
      <c r="AD11" s="48">
        <f t="shared" si="1"/>
        <v>108</v>
      </c>
      <c r="AE11" s="55">
        <f t="shared" si="1"/>
        <v>436</v>
      </c>
    </row>
    <row r="12" spans="1:31" ht="40.5" customHeight="1" x14ac:dyDescent="0.35">
      <c r="A12" s="40" t="s">
        <v>66</v>
      </c>
      <c r="B12" s="41">
        <v>88</v>
      </c>
      <c r="C12" s="42">
        <v>3</v>
      </c>
      <c r="D12" s="57">
        <v>91</v>
      </c>
      <c r="E12" s="47">
        <v>85</v>
      </c>
      <c r="F12" s="48">
        <v>3</v>
      </c>
      <c r="G12" s="49">
        <v>88</v>
      </c>
      <c r="H12" s="47">
        <v>65</v>
      </c>
      <c r="I12" s="48">
        <v>1</v>
      </c>
      <c r="J12" s="49">
        <v>66</v>
      </c>
      <c r="K12" s="47">
        <v>98</v>
      </c>
      <c r="L12" s="48">
        <v>2</v>
      </c>
      <c r="M12" s="50">
        <v>100</v>
      </c>
      <c r="N12" s="47">
        <v>0</v>
      </c>
      <c r="O12" s="48">
        <v>0</v>
      </c>
      <c r="P12" s="50">
        <v>0</v>
      </c>
      <c r="Q12" s="51">
        <f t="shared" si="0"/>
        <v>336</v>
      </c>
      <c r="R12" s="45">
        <f t="shared" si="0"/>
        <v>9</v>
      </c>
      <c r="S12" s="52">
        <f t="shared" si="0"/>
        <v>345</v>
      </c>
      <c r="T12" s="50">
        <v>33</v>
      </c>
      <c r="U12" s="48">
        <v>0</v>
      </c>
      <c r="V12" s="50">
        <v>33</v>
      </c>
      <c r="W12" s="44">
        <v>39</v>
      </c>
      <c r="X12" s="48">
        <v>1</v>
      </c>
      <c r="Y12" s="50">
        <v>40</v>
      </c>
      <c r="Z12" s="53">
        <v>72</v>
      </c>
      <c r="AA12" s="48">
        <v>1</v>
      </c>
      <c r="AB12" s="54">
        <v>73</v>
      </c>
      <c r="AC12" s="47">
        <f t="shared" si="1"/>
        <v>408</v>
      </c>
      <c r="AD12" s="48">
        <f t="shared" si="1"/>
        <v>10</v>
      </c>
      <c r="AE12" s="55">
        <f t="shared" si="1"/>
        <v>418</v>
      </c>
    </row>
    <row r="13" spans="1:31" ht="42.75" customHeight="1" x14ac:dyDescent="0.35">
      <c r="A13" s="92" t="s">
        <v>5</v>
      </c>
      <c r="B13" s="58">
        <v>178</v>
      </c>
      <c r="C13" s="59">
        <v>24</v>
      </c>
      <c r="D13" s="60">
        <v>202</v>
      </c>
      <c r="E13" s="58">
        <v>190</v>
      </c>
      <c r="F13" s="59">
        <v>16</v>
      </c>
      <c r="G13" s="61">
        <v>206</v>
      </c>
      <c r="H13" s="58">
        <v>157</v>
      </c>
      <c r="I13" s="59">
        <v>10</v>
      </c>
      <c r="J13" s="61">
        <v>167</v>
      </c>
      <c r="K13" s="58">
        <v>188</v>
      </c>
      <c r="L13" s="59">
        <v>8</v>
      </c>
      <c r="M13" s="60">
        <v>196</v>
      </c>
      <c r="N13" s="62">
        <v>55</v>
      </c>
      <c r="O13" s="59">
        <v>10</v>
      </c>
      <c r="P13" s="63">
        <v>65</v>
      </c>
      <c r="Q13" s="62">
        <f t="shared" si="0"/>
        <v>768</v>
      </c>
      <c r="R13" s="59">
        <f t="shared" si="0"/>
        <v>68</v>
      </c>
      <c r="S13" s="63">
        <f>D13+G13+J13+M13+P13</f>
        <v>836</v>
      </c>
      <c r="T13" s="60">
        <v>87</v>
      </c>
      <c r="U13" s="59">
        <v>16</v>
      </c>
      <c r="V13" s="61">
        <v>103</v>
      </c>
      <c r="W13" s="58">
        <v>112</v>
      </c>
      <c r="X13" s="59">
        <v>4</v>
      </c>
      <c r="Y13" s="60">
        <v>116</v>
      </c>
      <c r="Z13" s="62">
        <v>199</v>
      </c>
      <c r="AA13" s="59">
        <v>20</v>
      </c>
      <c r="AB13" s="64">
        <v>219</v>
      </c>
      <c r="AC13" s="41">
        <f t="shared" si="1"/>
        <v>967</v>
      </c>
      <c r="AD13" s="42">
        <f t="shared" si="1"/>
        <v>88</v>
      </c>
      <c r="AE13" s="43">
        <f t="shared" si="1"/>
        <v>1055</v>
      </c>
    </row>
    <row r="14" spans="1:31" ht="30" customHeight="1" x14ac:dyDescent="0.35">
      <c r="A14" s="92" t="s">
        <v>55</v>
      </c>
      <c r="B14" s="58">
        <v>224</v>
      </c>
      <c r="C14" s="59">
        <v>4</v>
      </c>
      <c r="D14" s="60">
        <v>228</v>
      </c>
      <c r="E14" s="58">
        <v>149</v>
      </c>
      <c r="F14" s="59">
        <v>3</v>
      </c>
      <c r="G14" s="61">
        <v>152</v>
      </c>
      <c r="H14" s="58">
        <v>144</v>
      </c>
      <c r="I14" s="59">
        <v>1</v>
      </c>
      <c r="J14" s="61">
        <v>145</v>
      </c>
      <c r="K14" s="58">
        <v>183</v>
      </c>
      <c r="L14" s="59">
        <v>1</v>
      </c>
      <c r="M14" s="60">
        <v>184</v>
      </c>
      <c r="N14" s="62">
        <v>0</v>
      </c>
      <c r="O14" s="59">
        <v>0</v>
      </c>
      <c r="P14" s="63">
        <v>0</v>
      </c>
      <c r="Q14" s="62">
        <f t="shared" si="0"/>
        <v>700</v>
      </c>
      <c r="R14" s="59">
        <f>C14+F14+I14+L14+O14</f>
        <v>9</v>
      </c>
      <c r="S14" s="63">
        <f t="shared" si="0"/>
        <v>709</v>
      </c>
      <c r="T14" s="60">
        <v>93</v>
      </c>
      <c r="U14" s="59">
        <v>3</v>
      </c>
      <c r="V14" s="61">
        <v>96</v>
      </c>
      <c r="W14" s="58">
        <v>96</v>
      </c>
      <c r="X14" s="59">
        <v>8</v>
      </c>
      <c r="Y14" s="65">
        <v>104</v>
      </c>
      <c r="Z14" s="60">
        <v>189</v>
      </c>
      <c r="AA14" s="59">
        <v>11</v>
      </c>
      <c r="AB14" s="61">
        <v>200</v>
      </c>
      <c r="AC14" s="41">
        <f t="shared" si="1"/>
        <v>889</v>
      </c>
      <c r="AD14" s="42">
        <f t="shared" si="1"/>
        <v>20</v>
      </c>
      <c r="AE14" s="43">
        <f t="shared" si="1"/>
        <v>909</v>
      </c>
    </row>
    <row r="15" spans="1:31" ht="31.5" customHeight="1" x14ac:dyDescent="0.35">
      <c r="A15" s="92" t="s">
        <v>30</v>
      </c>
      <c r="B15" s="58">
        <v>337</v>
      </c>
      <c r="C15" s="59">
        <v>31</v>
      </c>
      <c r="D15" s="60">
        <v>368</v>
      </c>
      <c r="E15" s="58">
        <v>328</v>
      </c>
      <c r="F15" s="59">
        <v>12</v>
      </c>
      <c r="G15" s="61">
        <v>340</v>
      </c>
      <c r="H15" s="58">
        <v>291</v>
      </c>
      <c r="I15" s="59">
        <v>15</v>
      </c>
      <c r="J15" s="61">
        <v>306</v>
      </c>
      <c r="K15" s="58">
        <v>301</v>
      </c>
      <c r="L15" s="59">
        <v>8</v>
      </c>
      <c r="M15" s="61">
        <v>309</v>
      </c>
      <c r="N15" s="62">
        <v>0</v>
      </c>
      <c r="O15" s="59">
        <v>0</v>
      </c>
      <c r="P15" s="63">
        <v>0</v>
      </c>
      <c r="Q15" s="62">
        <f t="shared" si="0"/>
        <v>1257</v>
      </c>
      <c r="R15" s="59">
        <f t="shared" si="0"/>
        <v>66</v>
      </c>
      <c r="S15" s="63">
        <f t="shared" si="0"/>
        <v>1323</v>
      </c>
      <c r="T15" s="60">
        <v>107</v>
      </c>
      <c r="U15" s="59">
        <v>11</v>
      </c>
      <c r="V15" s="60">
        <v>118</v>
      </c>
      <c r="W15" s="62">
        <v>172</v>
      </c>
      <c r="X15" s="59">
        <v>2</v>
      </c>
      <c r="Y15" s="61">
        <v>174</v>
      </c>
      <c r="Z15" s="62">
        <v>279</v>
      </c>
      <c r="AA15" s="59">
        <v>13</v>
      </c>
      <c r="AB15" s="64">
        <v>292</v>
      </c>
      <c r="AC15" s="41">
        <f t="shared" si="1"/>
        <v>1536</v>
      </c>
      <c r="AD15" s="42">
        <f t="shared" si="1"/>
        <v>79</v>
      </c>
      <c r="AE15" s="43">
        <f t="shared" si="1"/>
        <v>1615</v>
      </c>
    </row>
    <row r="16" spans="1:31" ht="30.75" customHeight="1" x14ac:dyDescent="0.35">
      <c r="A16" s="92" t="s">
        <v>27</v>
      </c>
      <c r="B16" s="58">
        <v>255</v>
      </c>
      <c r="C16" s="59">
        <v>21</v>
      </c>
      <c r="D16" s="60">
        <v>276</v>
      </c>
      <c r="E16" s="58">
        <v>277</v>
      </c>
      <c r="F16" s="59">
        <v>10</v>
      </c>
      <c r="G16" s="61">
        <v>287</v>
      </c>
      <c r="H16" s="58">
        <v>241</v>
      </c>
      <c r="I16" s="59">
        <v>36</v>
      </c>
      <c r="J16" s="61">
        <v>277</v>
      </c>
      <c r="K16" s="58">
        <v>248</v>
      </c>
      <c r="L16" s="59">
        <v>21</v>
      </c>
      <c r="M16" s="61">
        <v>269</v>
      </c>
      <c r="N16" s="62">
        <v>0</v>
      </c>
      <c r="O16" s="59">
        <v>0</v>
      </c>
      <c r="P16" s="63">
        <v>0</v>
      </c>
      <c r="Q16" s="62">
        <f t="shared" si="0"/>
        <v>1021</v>
      </c>
      <c r="R16" s="59">
        <f t="shared" si="0"/>
        <v>88</v>
      </c>
      <c r="S16" s="63">
        <f>D16+G16+J16+M16+P16</f>
        <v>1109</v>
      </c>
      <c r="T16" s="60">
        <v>128</v>
      </c>
      <c r="U16" s="59">
        <v>18</v>
      </c>
      <c r="V16" s="60">
        <v>146</v>
      </c>
      <c r="W16" s="58">
        <v>150</v>
      </c>
      <c r="X16" s="59">
        <v>11</v>
      </c>
      <c r="Y16" s="65">
        <v>161</v>
      </c>
      <c r="Z16" s="60">
        <v>278</v>
      </c>
      <c r="AA16" s="59">
        <v>29</v>
      </c>
      <c r="AB16" s="60">
        <v>307</v>
      </c>
      <c r="AC16" s="41">
        <f t="shared" si="1"/>
        <v>1299</v>
      </c>
      <c r="AD16" s="42">
        <f t="shared" si="1"/>
        <v>117</v>
      </c>
      <c r="AE16" s="43">
        <f t="shared" si="1"/>
        <v>1416</v>
      </c>
    </row>
    <row r="17" spans="1:37" ht="44.25" customHeight="1" x14ac:dyDescent="0.35">
      <c r="A17" s="93" t="s">
        <v>6</v>
      </c>
      <c r="B17" s="66">
        <v>51</v>
      </c>
      <c r="C17" s="59">
        <v>8</v>
      </c>
      <c r="D17" s="67">
        <v>59</v>
      </c>
      <c r="E17" s="66">
        <v>39</v>
      </c>
      <c r="F17" s="59">
        <v>9</v>
      </c>
      <c r="G17" s="67">
        <v>48</v>
      </c>
      <c r="H17" s="66">
        <v>43</v>
      </c>
      <c r="I17" s="59">
        <v>2</v>
      </c>
      <c r="J17" s="67">
        <v>45</v>
      </c>
      <c r="K17" s="66">
        <v>26</v>
      </c>
      <c r="L17" s="59">
        <v>4</v>
      </c>
      <c r="M17" s="68">
        <v>30</v>
      </c>
      <c r="N17" s="62">
        <v>0</v>
      </c>
      <c r="O17" s="59">
        <v>0</v>
      </c>
      <c r="P17" s="63">
        <v>0</v>
      </c>
      <c r="Q17" s="62">
        <f t="shared" si="0"/>
        <v>159</v>
      </c>
      <c r="R17" s="59">
        <f t="shared" si="0"/>
        <v>23</v>
      </c>
      <c r="S17" s="63">
        <f>D17+G17+J17+M17+P17</f>
        <v>182</v>
      </c>
      <c r="T17" s="67">
        <v>17</v>
      </c>
      <c r="U17" s="69">
        <v>0</v>
      </c>
      <c r="V17" s="67">
        <v>17</v>
      </c>
      <c r="W17" s="58">
        <v>20</v>
      </c>
      <c r="X17" s="59">
        <v>0</v>
      </c>
      <c r="Y17" s="65">
        <v>20</v>
      </c>
      <c r="Z17" s="60">
        <v>37</v>
      </c>
      <c r="AA17" s="59">
        <v>0</v>
      </c>
      <c r="AB17" s="60">
        <v>37</v>
      </c>
      <c r="AC17" s="41">
        <f t="shared" si="1"/>
        <v>196</v>
      </c>
      <c r="AD17" s="42">
        <f t="shared" si="1"/>
        <v>23</v>
      </c>
      <c r="AE17" s="43">
        <f t="shared" si="1"/>
        <v>219</v>
      </c>
    </row>
    <row r="18" spans="1:37" ht="64.5" customHeight="1" x14ac:dyDescent="0.35">
      <c r="A18" s="94" t="s">
        <v>49</v>
      </c>
      <c r="B18" s="66">
        <v>51</v>
      </c>
      <c r="C18" s="59">
        <v>0</v>
      </c>
      <c r="D18" s="67">
        <v>51</v>
      </c>
      <c r="E18" s="66">
        <v>48</v>
      </c>
      <c r="F18" s="59">
        <v>0</v>
      </c>
      <c r="G18" s="67">
        <v>48</v>
      </c>
      <c r="H18" s="66">
        <v>24</v>
      </c>
      <c r="I18" s="59">
        <v>0</v>
      </c>
      <c r="J18" s="67">
        <v>24</v>
      </c>
      <c r="K18" s="66">
        <v>44</v>
      </c>
      <c r="L18" s="59">
        <v>0</v>
      </c>
      <c r="M18" s="68">
        <v>44</v>
      </c>
      <c r="N18" s="62">
        <v>0</v>
      </c>
      <c r="O18" s="59">
        <v>0</v>
      </c>
      <c r="P18" s="63">
        <v>0</v>
      </c>
      <c r="Q18" s="62">
        <f t="shared" si="0"/>
        <v>167</v>
      </c>
      <c r="R18" s="59">
        <f t="shared" si="0"/>
        <v>0</v>
      </c>
      <c r="S18" s="63">
        <f t="shared" si="0"/>
        <v>167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167</v>
      </c>
      <c r="AD18" s="42">
        <f t="shared" si="1"/>
        <v>0</v>
      </c>
      <c r="AE18" s="43">
        <f t="shared" si="1"/>
        <v>167</v>
      </c>
      <c r="AI18" s="4"/>
      <c r="AJ18" s="4"/>
    </row>
    <row r="19" spans="1:37" s="4" customFormat="1" ht="47.25" customHeight="1" x14ac:dyDescent="0.35">
      <c r="A19" s="95" t="s">
        <v>33</v>
      </c>
      <c r="B19" s="62">
        <v>117</v>
      </c>
      <c r="C19" s="59">
        <v>5</v>
      </c>
      <c r="D19" s="64">
        <v>122</v>
      </c>
      <c r="E19" s="62">
        <v>130</v>
      </c>
      <c r="F19" s="59">
        <v>0</v>
      </c>
      <c r="G19" s="64">
        <v>130</v>
      </c>
      <c r="H19" s="62">
        <v>132</v>
      </c>
      <c r="I19" s="59">
        <v>1</v>
      </c>
      <c r="J19" s="64">
        <v>133</v>
      </c>
      <c r="K19" s="62">
        <v>142</v>
      </c>
      <c r="L19" s="59">
        <v>3</v>
      </c>
      <c r="M19" s="64">
        <v>145</v>
      </c>
      <c r="N19" s="62">
        <v>13</v>
      </c>
      <c r="O19" s="59">
        <v>0</v>
      </c>
      <c r="P19" s="63">
        <v>13</v>
      </c>
      <c r="Q19" s="58">
        <f t="shared" si="0"/>
        <v>534</v>
      </c>
      <c r="R19" s="59">
        <f t="shared" si="0"/>
        <v>9</v>
      </c>
      <c r="S19" s="63">
        <f t="shared" si="0"/>
        <v>543</v>
      </c>
      <c r="T19" s="68">
        <v>36</v>
      </c>
      <c r="U19" s="69">
        <v>1</v>
      </c>
      <c r="V19" s="70">
        <v>37</v>
      </c>
      <c r="W19" s="68">
        <v>48</v>
      </c>
      <c r="X19" s="69">
        <v>6</v>
      </c>
      <c r="Y19" s="71">
        <v>54</v>
      </c>
      <c r="Z19" s="62">
        <v>84</v>
      </c>
      <c r="AA19" s="59">
        <v>7</v>
      </c>
      <c r="AB19" s="64">
        <v>91</v>
      </c>
      <c r="AC19" s="41">
        <f t="shared" si="1"/>
        <v>618</v>
      </c>
      <c r="AD19" s="42">
        <f t="shared" si="1"/>
        <v>16</v>
      </c>
      <c r="AE19" s="43">
        <f t="shared" si="1"/>
        <v>634</v>
      </c>
      <c r="AF19" s="1"/>
    </row>
    <row r="20" spans="1:37" s="4" customFormat="1" ht="42" customHeight="1" x14ac:dyDescent="0.35">
      <c r="A20" s="95" t="s">
        <v>7</v>
      </c>
      <c r="B20" s="58">
        <v>19</v>
      </c>
      <c r="C20" s="59">
        <v>2</v>
      </c>
      <c r="D20" s="65">
        <v>21</v>
      </c>
      <c r="E20" s="60">
        <v>47</v>
      </c>
      <c r="F20" s="59">
        <v>1</v>
      </c>
      <c r="G20" s="60">
        <v>48</v>
      </c>
      <c r="H20" s="58">
        <v>35</v>
      </c>
      <c r="I20" s="59">
        <v>0</v>
      </c>
      <c r="J20" s="65">
        <v>35</v>
      </c>
      <c r="K20" s="60">
        <v>46</v>
      </c>
      <c r="L20" s="59">
        <v>0</v>
      </c>
      <c r="M20" s="60">
        <v>46</v>
      </c>
      <c r="N20" s="58">
        <v>0</v>
      </c>
      <c r="O20" s="59">
        <v>0</v>
      </c>
      <c r="P20" s="65">
        <v>0</v>
      </c>
      <c r="Q20" s="62">
        <f t="shared" si="0"/>
        <v>147</v>
      </c>
      <c r="R20" s="59">
        <f t="shared" si="0"/>
        <v>3</v>
      </c>
      <c r="S20" s="63">
        <f t="shared" si="0"/>
        <v>150</v>
      </c>
      <c r="T20" s="58">
        <v>26</v>
      </c>
      <c r="U20" s="59">
        <v>2</v>
      </c>
      <c r="V20" s="61">
        <v>28</v>
      </c>
      <c r="W20" s="58">
        <v>14</v>
      </c>
      <c r="X20" s="59">
        <v>2</v>
      </c>
      <c r="Y20" s="61">
        <v>16</v>
      </c>
      <c r="Z20" s="58">
        <v>40</v>
      </c>
      <c r="AA20" s="59">
        <v>4</v>
      </c>
      <c r="AB20" s="60">
        <v>44</v>
      </c>
      <c r="AC20" s="41">
        <f t="shared" si="1"/>
        <v>187</v>
      </c>
      <c r="AD20" s="42">
        <f t="shared" si="1"/>
        <v>7</v>
      </c>
      <c r="AE20" s="43">
        <f t="shared" si="1"/>
        <v>194</v>
      </c>
      <c r="AF20" s="1"/>
      <c r="AI20" s="1"/>
      <c r="AJ20" s="1"/>
    </row>
    <row r="21" spans="1:37" ht="42" customHeight="1" thickBot="1" x14ac:dyDescent="0.4">
      <c r="A21" s="112" t="s">
        <v>8</v>
      </c>
      <c r="B21" s="72">
        <v>18</v>
      </c>
      <c r="C21" s="69">
        <v>6</v>
      </c>
      <c r="D21" s="71">
        <v>24</v>
      </c>
      <c r="E21" s="72">
        <v>48</v>
      </c>
      <c r="F21" s="69">
        <v>0</v>
      </c>
      <c r="G21" s="71">
        <v>48</v>
      </c>
      <c r="H21" s="72">
        <v>67</v>
      </c>
      <c r="I21" s="69">
        <v>6</v>
      </c>
      <c r="J21" s="71">
        <v>73</v>
      </c>
      <c r="K21" s="73">
        <v>47</v>
      </c>
      <c r="L21" s="74">
        <v>3</v>
      </c>
      <c r="M21" s="71">
        <v>50</v>
      </c>
      <c r="N21" s="73">
        <v>0</v>
      </c>
      <c r="O21" s="74">
        <v>0</v>
      </c>
      <c r="P21" s="75">
        <v>0</v>
      </c>
      <c r="Q21" s="73">
        <f t="shared" si="0"/>
        <v>180</v>
      </c>
      <c r="R21" s="74">
        <f t="shared" si="0"/>
        <v>15</v>
      </c>
      <c r="S21" s="63">
        <f t="shared" si="0"/>
        <v>195</v>
      </c>
      <c r="T21" s="68">
        <v>0</v>
      </c>
      <c r="U21" s="69">
        <v>5</v>
      </c>
      <c r="V21" s="71">
        <v>5</v>
      </c>
      <c r="W21" s="72">
        <v>0</v>
      </c>
      <c r="X21" s="69">
        <v>0</v>
      </c>
      <c r="Y21" s="71">
        <v>0</v>
      </c>
      <c r="Z21" s="62">
        <v>0</v>
      </c>
      <c r="AA21" s="59">
        <v>5</v>
      </c>
      <c r="AB21" s="64">
        <v>5</v>
      </c>
      <c r="AC21" s="221">
        <f t="shared" si="1"/>
        <v>180</v>
      </c>
      <c r="AD21" s="76">
        <f t="shared" si="1"/>
        <v>20</v>
      </c>
      <c r="AE21" s="77">
        <f t="shared" si="1"/>
        <v>200</v>
      </c>
      <c r="AF21" s="18"/>
      <c r="AI21" s="22"/>
      <c r="AJ21" s="22"/>
    </row>
    <row r="22" spans="1:37" ht="32.25" customHeight="1" thickBot="1" x14ac:dyDescent="0.35">
      <c r="A22" s="17" t="s">
        <v>41</v>
      </c>
      <c r="B22" s="326">
        <f t="shared" ref="B22:AA22" si="2">SUM(B9:B21)</f>
        <v>1923</v>
      </c>
      <c r="C22" s="326">
        <f t="shared" si="2"/>
        <v>293</v>
      </c>
      <c r="D22" s="326">
        <f t="shared" si="2"/>
        <v>2216</v>
      </c>
      <c r="E22" s="326">
        <f t="shared" si="2"/>
        <v>1958</v>
      </c>
      <c r="F22" s="326">
        <f t="shared" si="2"/>
        <v>196</v>
      </c>
      <c r="G22" s="327">
        <f t="shared" si="2"/>
        <v>2154</v>
      </c>
      <c r="H22" s="326">
        <f t="shared" si="2"/>
        <v>1719</v>
      </c>
      <c r="I22" s="326">
        <f t="shared" si="2"/>
        <v>182</v>
      </c>
      <c r="J22" s="328">
        <f t="shared" si="2"/>
        <v>1901</v>
      </c>
      <c r="K22" s="329">
        <f t="shared" si="2"/>
        <v>1906</v>
      </c>
      <c r="L22" s="326">
        <f t="shared" si="2"/>
        <v>156</v>
      </c>
      <c r="M22" s="327">
        <f t="shared" si="2"/>
        <v>2062</v>
      </c>
      <c r="N22" s="328">
        <f t="shared" si="2"/>
        <v>68</v>
      </c>
      <c r="O22" s="329">
        <f t="shared" si="2"/>
        <v>10</v>
      </c>
      <c r="P22" s="327">
        <f t="shared" si="2"/>
        <v>78</v>
      </c>
      <c r="Q22" s="326">
        <f>SUM(Q9:Q21)</f>
        <v>7574</v>
      </c>
      <c r="R22" s="330">
        <f t="shared" si="2"/>
        <v>837</v>
      </c>
      <c r="S22" s="331">
        <f>SUM(S9:S21)</f>
        <v>8411</v>
      </c>
      <c r="T22" s="329">
        <f>SUM(T9:T21)</f>
        <v>781</v>
      </c>
      <c r="U22" s="329">
        <f t="shared" si="2"/>
        <v>102</v>
      </c>
      <c r="V22" s="329">
        <f t="shared" si="2"/>
        <v>883</v>
      </c>
      <c r="W22" s="329">
        <f t="shared" si="2"/>
        <v>938</v>
      </c>
      <c r="X22" s="326">
        <f t="shared" si="2"/>
        <v>59</v>
      </c>
      <c r="Y22" s="326">
        <f t="shared" si="2"/>
        <v>997</v>
      </c>
      <c r="Z22" s="326">
        <f t="shared" si="2"/>
        <v>1719</v>
      </c>
      <c r="AA22" s="326">
        <f t="shared" si="2"/>
        <v>161</v>
      </c>
      <c r="AB22" s="326">
        <f>SUM(AB9:AB21)</f>
        <v>1880</v>
      </c>
      <c r="AC22" s="328">
        <f>Q22+Z22</f>
        <v>9293</v>
      </c>
      <c r="AD22" s="328">
        <f>R22+AA22</f>
        <v>998</v>
      </c>
      <c r="AE22" s="328">
        <f>S22+AB22</f>
        <v>10291</v>
      </c>
      <c r="AF22" s="22"/>
      <c r="AG22" s="22"/>
      <c r="AH22" s="22"/>
      <c r="AI22" s="22"/>
      <c r="AJ22" s="22"/>
    </row>
    <row r="23" spans="1:37" ht="21.75" customHeight="1" x14ac:dyDescent="0.3">
      <c r="A23" s="398" t="s">
        <v>72</v>
      </c>
      <c r="B23" s="398"/>
      <c r="C23" s="398"/>
      <c r="D23" s="398"/>
      <c r="E23" s="398"/>
      <c r="F23" s="398"/>
      <c r="G23" s="398"/>
      <c r="H23" s="398"/>
      <c r="I23" s="398"/>
      <c r="J23" s="398"/>
      <c r="K23" s="398"/>
      <c r="L23" s="398"/>
      <c r="M23" s="398"/>
      <c r="N23" s="398"/>
      <c r="O23" s="398"/>
      <c r="P23" s="398"/>
      <c r="Q23" s="398"/>
      <c r="R23" s="398"/>
      <c r="S23" s="398"/>
      <c r="T23" s="398"/>
      <c r="U23" s="398"/>
      <c r="V23" s="398"/>
      <c r="W23" s="398"/>
      <c r="X23" s="398"/>
      <c r="Y23" s="398"/>
      <c r="Z23" s="398"/>
      <c r="AA23" s="398"/>
      <c r="AB23" s="398"/>
      <c r="AC23" s="398"/>
      <c r="AD23" s="398"/>
      <c r="AE23" s="398"/>
      <c r="AF23" s="22"/>
      <c r="AG23" s="22"/>
      <c r="AH23" s="22"/>
      <c r="AI23" s="23"/>
      <c r="AJ23" s="23"/>
    </row>
    <row r="24" spans="1:37" ht="20.25" customHeight="1" x14ac:dyDescent="0.3">
      <c r="A24" s="387" t="s">
        <v>81</v>
      </c>
      <c r="B24" s="387"/>
      <c r="C24" s="387"/>
      <c r="D24" s="387"/>
      <c r="E24" s="387"/>
      <c r="F24" s="387"/>
      <c r="G24" s="387"/>
      <c r="H24" s="387"/>
      <c r="I24" s="387"/>
      <c r="J24" s="387"/>
      <c r="K24" s="387"/>
      <c r="L24" s="387"/>
      <c r="M24" s="387"/>
      <c r="N24" s="387"/>
      <c r="O24" s="387"/>
      <c r="P24" s="387"/>
      <c r="Q24" s="387"/>
      <c r="R24" s="387"/>
      <c r="S24" s="387"/>
      <c r="T24" s="387"/>
      <c r="U24" s="387"/>
      <c r="V24" s="387"/>
      <c r="W24" s="387"/>
      <c r="X24" s="387"/>
      <c r="Y24" s="387"/>
      <c r="Z24" s="387"/>
      <c r="AA24" s="387"/>
      <c r="AB24" s="387"/>
      <c r="AC24" s="387"/>
      <c r="AD24" s="387"/>
      <c r="AE24" s="387"/>
      <c r="AF24" s="23"/>
      <c r="AG24" s="23"/>
      <c r="AH24" s="23"/>
      <c r="AI24" s="2"/>
      <c r="AJ24" s="2"/>
    </row>
    <row r="25" spans="1:37" ht="21.75" customHeight="1" thickBot="1" x14ac:dyDescent="0.35">
      <c r="A25" s="435" t="s">
        <v>80</v>
      </c>
      <c r="B25" s="435"/>
      <c r="C25" s="435"/>
      <c r="D25" s="435"/>
      <c r="E25" s="435"/>
      <c r="F25" s="435"/>
      <c r="G25" s="435"/>
      <c r="H25" s="435"/>
      <c r="I25" s="435"/>
      <c r="J25" s="435"/>
      <c r="K25" s="435"/>
      <c r="L25" s="435"/>
      <c r="M25" s="435"/>
      <c r="N25" s="435"/>
      <c r="O25" s="435"/>
      <c r="P25" s="435"/>
      <c r="Q25" s="435"/>
      <c r="R25" s="435"/>
      <c r="S25" s="435"/>
      <c r="T25" s="435"/>
      <c r="U25" s="435"/>
      <c r="V25" s="435"/>
      <c r="W25" s="435"/>
      <c r="X25" s="435"/>
      <c r="Y25" s="435"/>
      <c r="Z25" s="435"/>
      <c r="AA25" s="435"/>
      <c r="AB25" s="435"/>
      <c r="AC25" s="435"/>
      <c r="AD25" s="435"/>
      <c r="AE25" s="435"/>
      <c r="AF25" s="22"/>
      <c r="AG25" s="22"/>
      <c r="AH25" s="22"/>
    </row>
    <row r="26" spans="1:37" ht="29.25" customHeight="1" x14ac:dyDescent="0.2">
      <c r="A26" s="389" t="s">
        <v>40</v>
      </c>
      <c r="B26" s="365" t="s">
        <v>74</v>
      </c>
      <c r="C26" s="366"/>
      <c r="D26" s="367"/>
      <c r="E26" s="365" t="s">
        <v>75</v>
      </c>
      <c r="F26" s="366"/>
      <c r="G26" s="367"/>
      <c r="H26" s="365" t="s">
        <v>76</v>
      </c>
      <c r="I26" s="366"/>
      <c r="J26" s="367"/>
      <c r="K26" s="365" t="s">
        <v>77</v>
      </c>
      <c r="L26" s="366"/>
      <c r="M26" s="367"/>
      <c r="N26" s="365" t="s">
        <v>78</v>
      </c>
      <c r="O26" s="366"/>
      <c r="P26" s="367"/>
      <c r="Q26" s="365" t="s">
        <v>79</v>
      </c>
      <c r="R26" s="366"/>
      <c r="S26" s="367"/>
      <c r="T26" s="383" t="s">
        <v>1</v>
      </c>
      <c r="U26" s="384"/>
      <c r="V26" s="385"/>
      <c r="W26" s="380" t="s">
        <v>10</v>
      </c>
      <c r="X26" s="381"/>
      <c r="Y26" s="382"/>
      <c r="Z26" s="380" t="s">
        <v>11</v>
      </c>
      <c r="AA26" s="381"/>
      <c r="AB26" s="382"/>
      <c r="AC26" s="380" t="s">
        <v>12</v>
      </c>
      <c r="AD26" s="381"/>
      <c r="AE26" s="382"/>
      <c r="AF26" s="140" t="s">
        <v>9</v>
      </c>
      <c r="AG26" s="141"/>
      <c r="AH26" s="142"/>
      <c r="AI26" s="120" t="s">
        <v>1</v>
      </c>
      <c r="AJ26" s="121"/>
      <c r="AK26" s="361" t="s">
        <v>26</v>
      </c>
    </row>
    <row r="27" spans="1:37" ht="24" customHeight="1" thickBot="1" x14ac:dyDescent="0.25">
      <c r="A27" s="362"/>
      <c r="B27" s="368"/>
      <c r="C27" s="369"/>
      <c r="D27" s="370"/>
      <c r="E27" s="368"/>
      <c r="F27" s="369"/>
      <c r="G27" s="370"/>
      <c r="H27" s="368"/>
      <c r="I27" s="369"/>
      <c r="J27" s="370"/>
      <c r="K27" s="368"/>
      <c r="L27" s="369"/>
      <c r="M27" s="370"/>
      <c r="N27" s="368"/>
      <c r="O27" s="369"/>
      <c r="P27" s="370"/>
      <c r="Q27" s="368"/>
      <c r="R27" s="369"/>
      <c r="S27" s="370"/>
      <c r="T27" s="371" t="s">
        <v>36</v>
      </c>
      <c r="U27" s="372"/>
      <c r="V27" s="373"/>
      <c r="W27" s="371" t="s">
        <v>2</v>
      </c>
      <c r="X27" s="372"/>
      <c r="Y27" s="373"/>
      <c r="Z27" s="371" t="s">
        <v>2</v>
      </c>
      <c r="AA27" s="372"/>
      <c r="AB27" s="373"/>
      <c r="AC27" s="371" t="s">
        <v>2</v>
      </c>
      <c r="AD27" s="372"/>
      <c r="AE27" s="373"/>
      <c r="AF27" s="371" t="s">
        <v>2</v>
      </c>
      <c r="AG27" s="372"/>
      <c r="AH27" s="373"/>
      <c r="AI27" s="122"/>
      <c r="AJ27" s="123"/>
      <c r="AK27" s="362"/>
    </row>
    <row r="28" spans="1:37" ht="72" customHeight="1" thickBot="1" x14ac:dyDescent="0.25">
      <c r="A28" s="363"/>
      <c r="B28" s="168" t="s">
        <v>34</v>
      </c>
      <c r="C28" s="169" t="s">
        <v>67</v>
      </c>
      <c r="D28" s="170" t="s">
        <v>3</v>
      </c>
      <c r="E28" s="171" t="s">
        <v>34</v>
      </c>
      <c r="F28" s="172" t="s">
        <v>67</v>
      </c>
      <c r="G28" s="170" t="s">
        <v>3</v>
      </c>
      <c r="H28" s="168" t="s">
        <v>34</v>
      </c>
      <c r="I28" s="169" t="s">
        <v>67</v>
      </c>
      <c r="J28" s="173" t="s">
        <v>3</v>
      </c>
      <c r="K28" s="171" t="s">
        <v>34</v>
      </c>
      <c r="L28" s="172" t="s">
        <v>67</v>
      </c>
      <c r="M28" s="170" t="s">
        <v>3</v>
      </c>
      <c r="N28" s="168" t="s">
        <v>34</v>
      </c>
      <c r="O28" s="169" t="s">
        <v>67</v>
      </c>
      <c r="P28" s="170" t="s">
        <v>3</v>
      </c>
      <c r="Q28" s="171" t="s">
        <v>34</v>
      </c>
      <c r="R28" s="172" t="s">
        <v>67</v>
      </c>
      <c r="S28" s="174" t="s">
        <v>3</v>
      </c>
      <c r="T28" s="171" t="s">
        <v>34</v>
      </c>
      <c r="U28" s="172" t="s">
        <v>67</v>
      </c>
      <c r="V28" s="174" t="s">
        <v>3</v>
      </c>
      <c r="W28" s="168" t="s">
        <v>34</v>
      </c>
      <c r="X28" s="169" t="s">
        <v>67</v>
      </c>
      <c r="Y28" s="173" t="s">
        <v>3</v>
      </c>
      <c r="Z28" s="171" t="s">
        <v>34</v>
      </c>
      <c r="AA28" s="172" t="s">
        <v>67</v>
      </c>
      <c r="AB28" s="175" t="s">
        <v>3</v>
      </c>
      <c r="AC28" s="168" t="s">
        <v>34</v>
      </c>
      <c r="AD28" s="169" t="s">
        <v>67</v>
      </c>
      <c r="AE28" s="170" t="s">
        <v>3</v>
      </c>
      <c r="AF28" s="168" t="s">
        <v>34</v>
      </c>
      <c r="AG28" s="169" t="s">
        <v>67</v>
      </c>
      <c r="AH28" s="170" t="s">
        <v>3</v>
      </c>
      <c r="AI28" s="171" t="s">
        <v>34</v>
      </c>
      <c r="AJ28" s="176" t="s">
        <v>67</v>
      </c>
      <c r="AK28" s="363"/>
    </row>
    <row r="29" spans="1:37" ht="30.75" customHeight="1" x14ac:dyDescent="0.35">
      <c r="A29" s="40" t="s">
        <v>4</v>
      </c>
      <c r="B29" s="360">
        <v>32</v>
      </c>
      <c r="C29" s="219">
        <v>15</v>
      </c>
      <c r="D29" s="222">
        <v>47</v>
      </c>
      <c r="E29" s="360">
        <v>54</v>
      </c>
      <c r="F29" s="219">
        <v>42</v>
      </c>
      <c r="G29" s="222">
        <v>96</v>
      </c>
      <c r="H29" s="360">
        <v>48</v>
      </c>
      <c r="I29" s="219">
        <v>26</v>
      </c>
      <c r="J29" s="222">
        <v>74</v>
      </c>
      <c r="K29" s="360">
        <v>23</v>
      </c>
      <c r="L29" s="219">
        <v>50</v>
      </c>
      <c r="M29" s="222">
        <v>73</v>
      </c>
      <c r="N29" s="360">
        <v>55</v>
      </c>
      <c r="O29" s="219">
        <v>40</v>
      </c>
      <c r="P29" s="223">
        <v>95</v>
      </c>
      <c r="Q29" s="354">
        <v>0</v>
      </c>
      <c r="R29" s="69">
        <v>0</v>
      </c>
      <c r="S29" s="220">
        <v>0</v>
      </c>
      <c r="T29" s="104">
        <f>B29+E29+H29+K29+N29+Q29</f>
        <v>212</v>
      </c>
      <c r="U29" s="105">
        <f>C29+F29+I29+L29+O29+R29</f>
        <v>173</v>
      </c>
      <c r="V29" s="107">
        <f>D29+G29+J29+M29+P29+S29</f>
        <v>385</v>
      </c>
      <c r="W29" s="360">
        <v>16</v>
      </c>
      <c r="X29" s="219">
        <v>66</v>
      </c>
      <c r="Y29" s="222">
        <v>82</v>
      </c>
      <c r="Z29" s="360">
        <v>12</v>
      </c>
      <c r="AA29" s="219">
        <v>108</v>
      </c>
      <c r="AB29" s="222">
        <v>120</v>
      </c>
      <c r="AC29" s="360">
        <v>2</v>
      </c>
      <c r="AD29" s="219">
        <v>15</v>
      </c>
      <c r="AE29" s="223">
        <v>17</v>
      </c>
      <c r="AF29" s="360">
        <v>30</v>
      </c>
      <c r="AG29" s="219">
        <v>189</v>
      </c>
      <c r="AH29" s="222">
        <v>219</v>
      </c>
      <c r="AI29" s="221">
        <f t="shared" ref="AI29:AK42" si="3">T29+AF29</f>
        <v>242</v>
      </c>
      <c r="AJ29" s="76">
        <f t="shared" si="3"/>
        <v>362</v>
      </c>
      <c r="AK29" s="77">
        <f t="shared" si="3"/>
        <v>604</v>
      </c>
    </row>
    <row r="30" spans="1:37" ht="26.25" customHeight="1" x14ac:dyDescent="0.35">
      <c r="A30" s="89" t="s">
        <v>57</v>
      </c>
      <c r="B30" s="44">
        <v>21</v>
      </c>
      <c r="C30" s="45">
        <v>4</v>
      </c>
      <c r="D30" s="78">
        <v>25</v>
      </c>
      <c r="E30" s="44">
        <v>25</v>
      </c>
      <c r="F30" s="45">
        <v>2</v>
      </c>
      <c r="G30" s="78">
        <v>27</v>
      </c>
      <c r="H30" s="44">
        <v>30</v>
      </c>
      <c r="I30" s="45">
        <v>1</v>
      </c>
      <c r="J30" s="78">
        <v>31</v>
      </c>
      <c r="K30" s="44">
        <v>29</v>
      </c>
      <c r="L30" s="45">
        <v>0</v>
      </c>
      <c r="M30" s="78">
        <v>29</v>
      </c>
      <c r="N30" s="44">
        <v>41</v>
      </c>
      <c r="O30" s="45">
        <v>8</v>
      </c>
      <c r="P30" s="79">
        <v>49</v>
      </c>
      <c r="Q30" s="51">
        <v>0</v>
      </c>
      <c r="R30" s="45">
        <v>0</v>
      </c>
      <c r="S30" s="52">
        <v>0</v>
      </c>
      <c r="T30" s="62">
        <f t="shared" ref="T30:V41" si="4">B30+E30+H30+K30+N30+Q30</f>
        <v>146</v>
      </c>
      <c r="U30" s="59">
        <f t="shared" si="4"/>
        <v>15</v>
      </c>
      <c r="V30" s="63">
        <f t="shared" si="4"/>
        <v>161</v>
      </c>
      <c r="W30" s="44">
        <v>15</v>
      </c>
      <c r="X30" s="45">
        <v>2</v>
      </c>
      <c r="Y30" s="78">
        <v>17</v>
      </c>
      <c r="Z30" s="44">
        <v>14</v>
      </c>
      <c r="AA30" s="45">
        <v>0</v>
      </c>
      <c r="AB30" s="78">
        <v>14</v>
      </c>
      <c r="AC30" s="44">
        <v>0</v>
      </c>
      <c r="AD30" s="45">
        <v>0</v>
      </c>
      <c r="AE30" s="78">
        <v>0</v>
      </c>
      <c r="AF30" s="44">
        <v>29</v>
      </c>
      <c r="AG30" s="45">
        <v>2</v>
      </c>
      <c r="AH30" s="78">
        <v>31</v>
      </c>
      <c r="AI30" s="58">
        <f t="shared" si="3"/>
        <v>175</v>
      </c>
      <c r="AJ30" s="59">
        <f t="shared" si="3"/>
        <v>17</v>
      </c>
      <c r="AK30" s="63">
        <f t="shared" si="3"/>
        <v>192</v>
      </c>
    </row>
    <row r="31" spans="1:37" ht="44.25" customHeight="1" x14ac:dyDescent="0.35">
      <c r="A31" s="90" t="s">
        <v>58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11</v>
      </c>
      <c r="L31" s="45">
        <v>11</v>
      </c>
      <c r="M31" s="78">
        <v>22</v>
      </c>
      <c r="N31" s="44">
        <v>29</v>
      </c>
      <c r="O31" s="45">
        <v>8</v>
      </c>
      <c r="P31" s="78">
        <v>37</v>
      </c>
      <c r="Q31" s="51">
        <v>0</v>
      </c>
      <c r="R31" s="45">
        <v>0</v>
      </c>
      <c r="S31" s="52">
        <v>0</v>
      </c>
      <c r="T31" s="62">
        <f t="shared" si="4"/>
        <v>40</v>
      </c>
      <c r="U31" s="59">
        <f t="shared" si="4"/>
        <v>19</v>
      </c>
      <c r="V31" s="63">
        <f t="shared" si="4"/>
        <v>59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f t="shared" si="3"/>
        <v>40</v>
      </c>
      <c r="AJ31" s="59">
        <f t="shared" si="3"/>
        <v>19</v>
      </c>
      <c r="AK31" s="63">
        <f t="shared" si="3"/>
        <v>59</v>
      </c>
    </row>
    <row r="32" spans="1:37" ht="44.25" customHeight="1" x14ac:dyDescent="0.35">
      <c r="A32" s="40" t="s">
        <v>66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34</v>
      </c>
      <c r="P32" s="78">
        <v>34</v>
      </c>
      <c r="Q32" s="51">
        <v>0</v>
      </c>
      <c r="R32" s="45">
        <v>0</v>
      </c>
      <c r="S32" s="52">
        <v>0</v>
      </c>
      <c r="T32" s="62">
        <f t="shared" si="4"/>
        <v>0</v>
      </c>
      <c r="U32" s="59">
        <f t="shared" si="4"/>
        <v>59</v>
      </c>
      <c r="V32" s="63">
        <f t="shared" si="4"/>
        <v>59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3"/>
        <v>0</v>
      </c>
      <c r="AJ32" s="59">
        <f t="shared" si="3"/>
        <v>59</v>
      </c>
      <c r="AK32" s="63">
        <f t="shared" si="3"/>
        <v>59</v>
      </c>
    </row>
    <row r="33" spans="1:37" ht="42.75" customHeight="1" x14ac:dyDescent="0.35">
      <c r="A33" s="91" t="s">
        <v>5</v>
      </c>
      <c r="B33" s="58">
        <v>0</v>
      </c>
      <c r="C33" s="59">
        <v>0</v>
      </c>
      <c r="D33" s="61">
        <v>0</v>
      </c>
      <c r="E33" s="58">
        <v>0</v>
      </c>
      <c r="F33" s="59">
        <v>0</v>
      </c>
      <c r="G33" s="61">
        <v>0</v>
      </c>
      <c r="H33" s="58">
        <v>0</v>
      </c>
      <c r="I33" s="59">
        <v>5</v>
      </c>
      <c r="J33" s="61">
        <v>5</v>
      </c>
      <c r="K33" s="58">
        <v>0</v>
      </c>
      <c r="L33" s="59">
        <v>39</v>
      </c>
      <c r="M33" s="61">
        <v>39</v>
      </c>
      <c r="N33" s="58">
        <v>0</v>
      </c>
      <c r="O33" s="59">
        <v>41</v>
      </c>
      <c r="P33" s="60">
        <v>41</v>
      </c>
      <c r="Q33" s="62">
        <v>0</v>
      </c>
      <c r="R33" s="59">
        <v>0</v>
      </c>
      <c r="S33" s="63">
        <v>0</v>
      </c>
      <c r="T33" s="62">
        <f t="shared" si="4"/>
        <v>0</v>
      </c>
      <c r="U33" s="59">
        <f t="shared" si="4"/>
        <v>85</v>
      </c>
      <c r="V33" s="63">
        <f t="shared" si="4"/>
        <v>85</v>
      </c>
      <c r="W33" s="58">
        <v>0</v>
      </c>
      <c r="X33" s="59">
        <v>56</v>
      </c>
      <c r="Y33" s="61">
        <v>56</v>
      </c>
      <c r="Z33" s="58">
        <v>0</v>
      </c>
      <c r="AA33" s="59">
        <v>43</v>
      </c>
      <c r="AB33" s="61">
        <v>43</v>
      </c>
      <c r="AC33" s="58">
        <v>0</v>
      </c>
      <c r="AD33" s="59">
        <v>6</v>
      </c>
      <c r="AE33" s="60">
        <v>6</v>
      </c>
      <c r="AF33" s="62">
        <v>0</v>
      </c>
      <c r="AG33" s="59">
        <v>105</v>
      </c>
      <c r="AH33" s="63">
        <v>105</v>
      </c>
      <c r="AI33" s="41">
        <f t="shared" si="3"/>
        <v>0</v>
      </c>
      <c r="AJ33" s="42">
        <f t="shared" si="3"/>
        <v>190</v>
      </c>
      <c r="AK33" s="43">
        <f t="shared" si="3"/>
        <v>190</v>
      </c>
    </row>
    <row r="34" spans="1:37" ht="30" customHeight="1" x14ac:dyDescent="0.35">
      <c r="A34" s="92" t="s">
        <v>55</v>
      </c>
      <c r="B34" s="58">
        <v>73</v>
      </c>
      <c r="C34" s="59">
        <v>6</v>
      </c>
      <c r="D34" s="61">
        <v>79</v>
      </c>
      <c r="E34" s="58">
        <v>114</v>
      </c>
      <c r="F34" s="59">
        <v>11</v>
      </c>
      <c r="G34" s="61">
        <v>125</v>
      </c>
      <c r="H34" s="58">
        <v>118</v>
      </c>
      <c r="I34" s="59">
        <v>17</v>
      </c>
      <c r="J34" s="61">
        <v>135</v>
      </c>
      <c r="K34" s="58">
        <v>142</v>
      </c>
      <c r="L34" s="59">
        <v>7</v>
      </c>
      <c r="M34" s="61">
        <v>149</v>
      </c>
      <c r="N34" s="58">
        <v>111</v>
      </c>
      <c r="O34" s="59">
        <v>18</v>
      </c>
      <c r="P34" s="60">
        <v>129</v>
      </c>
      <c r="Q34" s="62">
        <v>0</v>
      </c>
      <c r="R34" s="59">
        <v>0</v>
      </c>
      <c r="S34" s="63">
        <v>0</v>
      </c>
      <c r="T34" s="62">
        <f t="shared" si="4"/>
        <v>558</v>
      </c>
      <c r="U34" s="59">
        <f t="shared" si="4"/>
        <v>59</v>
      </c>
      <c r="V34" s="63">
        <f t="shared" si="4"/>
        <v>617</v>
      </c>
      <c r="W34" s="58">
        <v>43</v>
      </c>
      <c r="X34" s="59">
        <v>12</v>
      </c>
      <c r="Y34" s="61">
        <v>55</v>
      </c>
      <c r="Z34" s="58">
        <v>55</v>
      </c>
      <c r="AA34" s="59">
        <v>22</v>
      </c>
      <c r="AB34" s="61">
        <v>77</v>
      </c>
      <c r="AC34" s="58">
        <v>4</v>
      </c>
      <c r="AD34" s="59">
        <v>0</v>
      </c>
      <c r="AE34" s="60">
        <v>4</v>
      </c>
      <c r="AF34" s="62">
        <v>102</v>
      </c>
      <c r="AG34" s="59">
        <v>34</v>
      </c>
      <c r="AH34" s="64">
        <v>136</v>
      </c>
      <c r="AI34" s="41">
        <f t="shared" si="3"/>
        <v>660</v>
      </c>
      <c r="AJ34" s="42">
        <f t="shared" si="3"/>
        <v>93</v>
      </c>
      <c r="AK34" s="43">
        <f t="shared" si="3"/>
        <v>753</v>
      </c>
    </row>
    <row r="35" spans="1:37" ht="33" customHeight="1" x14ac:dyDescent="0.35">
      <c r="A35" s="92" t="s">
        <v>30</v>
      </c>
      <c r="B35" s="58">
        <v>13</v>
      </c>
      <c r="C35" s="59">
        <v>3</v>
      </c>
      <c r="D35" s="61">
        <v>16</v>
      </c>
      <c r="E35" s="58">
        <v>28</v>
      </c>
      <c r="F35" s="59">
        <v>8</v>
      </c>
      <c r="G35" s="61">
        <v>36</v>
      </c>
      <c r="H35" s="58">
        <v>16</v>
      </c>
      <c r="I35" s="59">
        <v>8</v>
      </c>
      <c r="J35" s="61">
        <v>24</v>
      </c>
      <c r="K35" s="58">
        <v>10</v>
      </c>
      <c r="L35" s="59">
        <v>11</v>
      </c>
      <c r="M35" s="61">
        <v>21</v>
      </c>
      <c r="N35" s="58">
        <v>19</v>
      </c>
      <c r="O35" s="59">
        <v>16</v>
      </c>
      <c r="P35" s="60">
        <v>35</v>
      </c>
      <c r="Q35" s="62">
        <v>0</v>
      </c>
      <c r="R35" s="59">
        <v>0</v>
      </c>
      <c r="S35" s="63">
        <v>0</v>
      </c>
      <c r="T35" s="62">
        <f t="shared" si="4"/>
        <v>86</v>
      </c>
      <c r="U35" s="59">
        <f t="shared" si="4"/>
        <v>46</v>
      </c>
      <c r="V35" s="63">
        <f t="shared" si="4"/>
        <v>132</v>
      </c>
      <c r="W35" s="58">
        <v>0</v>
      </c>
      <c r="X35" s="59">
        <v>0</v>
      </c>
      <c r="Y35" s="61">
        <v>0</v>
      </c>
      <c r="Z35" s="58">
        <v>0</v>
      </c>
      <c r="AA35" s="59">
        <v>1</v>
      </c>
      <c r="AB35" s="61">
        <v>1</v>
      </c>
      <c r="AC35" s="58">
        <v>0</v>
      </c>
      <c r="AD35" s="59">
        <v>0</v>
      </c>
      <c r="AE35" s="61">
        <v>0</v>
      </c>
      <c r="AF35" s="62">
        <v>0</v>
      </c>
      <c r="AG35" s="59">
        <v>1</v>
      </c>
      <c r="AH35" s="64">
        <v>1</v>
      </c>
      <c r="AI35" s="41">
        <f t="shared" si="3"/>
        <v>86</v>
      </c>
      <c r="AJ35" s="42">
        <f t="shared" si="3"/>
        <v>47</v>
      </c>
      <c r="AK35" s="43">
        <f t="shared" si="3"/>
        <v>133</v>
      </c>
    </row>
    <row r="36" spans="1:37" ht="28.5" customHeight="1" x14ac:dyDescent="0.35">
      <c r="A36" s="92" t="s">
        <v>27</v>
      </c>
      <c r="B36" s="58">
        <v>0</v>
      </c>
      <c r="C36" s="59">
        <v>0</v>
      </c>
      <c r="D36" s="61">
        <v>0</v>
      </c>
      <c r="E36" s="58">
        <v>0</v>
      </c>
      <c r="F36" s="59">
        <v>0</v>
      </c>
      <c r="G36" s="61">
        <v>0</v>
      </c>
      <c r="H36" s="58">
        <v>0</v>
      </c>
      <c r="I36" s="59">
        <v>1</v>
      </c>
      <c r="J36" s="61">
        <v>1</v>
      </c>
      <c r="K36" s="58">
        <v>0</v>
      </c>
      <c r="L36" s="59">
        <v>63</v>
      </c>
      <c r="M36" s="61">
        <v>63</v>
      </c>
      <c r="N36" s="58">
        <v>4</v>
      </c>
      <c r="O36" s="59">
        <v>57</v>
      </c>
      <c r="P36" s="60">
        <v>61</v>
      </c>
      <c r="Q36" s="62">
        <v>0</v>
      </c>
      <c r="R36" s="59">
        <v>0</v>
      </c>
      <c r="S36" s="63">
        <v>0</v>
      </c>
      <c r="T36" s="62">
        <f>B36+E36+H36+K36+N36+Q36</f>
        <v>4</v>
      </c>
      <c r="U36" s="59">
        <f>C36+F36+I36+L36+O36+R36</f>
        <v>121</v>
      </c>
      <c r="V36" s="63">
        <f>D36+G36+J36+M36+P36+S36</f>
        <v>125</v>
      </c>
      <c r="W36" s="58">
        <v>26</v>
      </c>
      <c r="X36" s="59">
        <v>21</v>
      </c>
      <c r="Y36" s="61">
        <v>47</v>
      </c>
      <c r="Z36" s="58">
        <v>25</v>
      </c>
      <c r="AA36" s="59">
        <v>46</v>
      </c>
      <c r="AB36" s="61">
        <v>71</v>
      </c>
      <c r="AC36" s="58">
        <v>28</v>
      </c>
      <c r="AD36" s="59">
        <v>77</v>
      </c>
      <c r="AE36" s="61">
        <v>105</v>
      </c>
      <c r="AF36" s="62">
        <v>79</v>
      </c>
      <c r="AG36" s="59">
        <v>144</v>
      </c>
      <c r="AH36" s="64">
        <v>223</v>
      </c>
      <c r="AI36" s="41">
        <f t="shared" si="3"/>
        <v>83</v>
      </c>
      <c r="AJ36" s="42">
        <f t="shared" si="3"/>
        <v>265</v>
      </c>
      <c r="AK36" s="43">
        <f t="shared" si="3"/>
        <v>348</v>
      </c>
    </row>
    <row r="37" spans="1:37" ht="42" customHeight="1" x14ac:dyDescent="0.35">
      <c r="A37" s="93" t="s">
        <v>6</v>
      </c>
      <c r="B37" s="58">
        <v>20</v>
      </c>
      <c r="C37" s="59">
        <v>1</v>
      </c>
      <c r="D37" s="60">
        <v>21</v>
      </c>
      <c r="E37" s="58">
        <v>18</v>
      </c>
      <c r="F37" s="59">
        <v>3</v>
      </c>
      <c r="G37" s="60">
        <v>21</v>
      </c>
      <c r="H37" s="58">
        <v>2</v>
      </c>
      <c r="I37" s="59">
        <v>13</v>
      </c>
      <c r="J37" s="60">
        <v>15</v>
      </c>
      <c r="K37" s="58">
        <v>14</v>
      </c>
      <c r="L37" s="59">
        <v>18</v>
      </c>
      <c r="M37" s="65">
        <v>32</v>
      </c>
      <c r="N37" s="60">
        <v>4</v>
      </c>
      <c r="O37" s="59">
        <v>34</v>
      </c>
      <c r="P37" s="60">
        <v>38</v>
      </c>
      <c r="Q37" s="62">
        <v>0</v>
      </c>
      <c r="R37" s="59">
        <v>0</v>
      </c>
      <c r="S37" s="63">
        <v>0</v>
      </c>
      <c r="T37" s="62">
        <f t="shared" si="4"/>
        <v>58</v>
      </c>
      <c r="U37" s="59">
        <f t="shared" si="4"/>
        <v>69</v>
      </c>
      <c r="V37" s="63">
        <f t="shared" si="4"/>
        <v>127</v>
      </c>
      <c r="W37" s="58">
        <v>23</v>
      </c>
      <c r="X37" s="59">
        <v>7</v>
      </c>
      <c r="Y37" s="60">
        <v>30</v>
      </c>
      <c r="Z37" s="58">
        <v>19</v>
      </c>
      <c r="AA37" s="59">
        <v>12</v>
      </c>
      <c r="AB37" s="60">
        <v>31</v>
      </c>
      <c r="AC37" s="58">
        <v>21</v>
      </c>
      <c r="AD37" s="59">
        <v>6</v>
      </c>
      <c r="AE37" s="65">
        <v>27</v>
      </c>
      <c r="AF37" s="62">
        <v>63</v>
      </c>
      <c r="AG37" s="59">
        <v>25</v>
      </c>
      <c r="AH37" s="64">
        <v>88</v>
      </c>
      <c r="AI37" s="41">
        <f t="shared" si="3"/>
        <v>121</v>
      </c>
      <c r="AJ37" s="42">
        <f t="shared" si="3"/>
        <v>94</v>
      </c>
      <c r="AK37" s="43">
        <f t="shared" si="3"/>
        <v>215</v>
      </c>
    </row>
    <row r="38" spans="1:37" ht="68.25" customHeight="1" x14ac:dyDescent="0.35">
      <c r="A38" s="94" t="s">
        <v>68</v>
      </c>
      <c r="B38" s="58">
        <v>26</v>
      </c>
      <c r="C38" s="59">
        <v>13</v>
      </c>
      <c r="D38" s="65">
        <v>39</v>
      </c>
      <c r="E38" s="60">
        <v>24</v>
      </c>
      <c r="F38" s="59">
        <v>14</v>
      </c>
      <c r="G38" s="60">
        <v>38</v>
      </c>
      <c r="H38" s="58">
        <v>23</v>
      </c>
      <c r="I38" s="59">
        <v>3</v>
      </c>
      <c r="J38" s="65">
        <v>26</v>
      </c>
      <c r="K38" s="60">
        <v>0</v>
      </c>
      <c r="L38" s="59">
        <v>18</v>
      </c>
      <c r="M38" s="60">
        <v>18</v>
      </c>
      <c r="N38" s="58">
        <v>21</v>
      </c>
      <c r="O38" s="59">
        <v>16</v>
      </c>
      <c r="P38" s="60">
        <v>37</v>
      </c>
      <c r="Q38" s="62">
        <v>0</v>
      </c>
      <c r="R38" s="59">
        <v>0</v>
      </c>
      <c r="S38" s="63">
        <v>0</v>
      </c>
      <c r="T38" s="62">
        <f t="shared" si="4"/>
        <v>94</v>
      </c>
      <c r="U38" s="59">
        <f t="shared" si="4"/>
        <v>64</v>
      </c>
      <c r="V38" s="63">
        <f t="shared" si="4"/>
        <v>158</v>
      </c>
      <c r="W38" s="58">
        <v>0</v>
      </c>
      <c r="X38" s="59">
        <v>0</v>
      </c>
      <c r="Y38" s="65">
        <v>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0</v>
      </c>
      <c r="AH38" s="64">
        <v>0</v>
      </c>
      <c r="AI38" s="41">
        <f t="shared" si="3"/>
        <v>94</v>
      </c>
      <c r="AJ38" s="42">
        <f t="shared" si="3"/>
        <v>64</v>
      </c>
      <c r="AK38" s="43">
        <f t="shared" si="3"/>
        <v>158</v>
      </c>
    </row>
    <row r="39" spans="1:37" ht="43.5" customHeight="1" x14ac:dyDescent="0.35">
      <c r="A39" s="95" t="s">
        <v>33</v>
      </c>
      <c r="B39" s="66">
        <v>25</v>
      </c>
      <c r="C39" s="69">
        <v>1</v>
      </c>
      <c r="D39" s="68">
        <v>26</v>
      </c>
      <c r="E39" s="66">
        <v>18</v>
      </c>
      <c r="F39" s="69">
        <v>0</v>
      </c>
      <c r="G39" s="68">
        <v>18</v>
      </c>
      <c r="H39" s="66">
        <v>19</v>
      </c>
      <c r="I39" s="69">
        <v>0</v>
      </c>
      <c r="J39" s="68">
        <v>19</v>
      </c>
      <c r="K39" s="66">
        <v>6</v>
      </c>
      <c r="L39" s="69">
        <v>2</v>
      </c>
      <c r="M39" s="68">
        <v>8</v>
      </c>
      <c r="N39" s="66">
        <v>36</v>
      </c>
      <c r="O39" s="69">
        <v>30</v>
      </c>
      <c r="P39" s="67">
        <v>66</v>
      </c>
      <c r="Q39" s="62">
        <v>0</v>
      </c>
      <c r="R39" s="59">
        <v>0</v>
      </c>
      <c r="S39" s="63">
        <v>0</v>
      </c>
      <c r="T39" s="62">
        <f t="shared" si="4"/>
        <v>104</v>
      </c>
      <c r="U39" s="59">
        <f t="shared" si="4"/>
        <v>33</v>
      </c>
      <c r="V39" s="63">
        <f t="shared" si="4"/>
        <v>137</v>
      </c>
      <c r="W39" s="58">
        <v>20</v>
      </c>
      <c r="X39" s="59">
        <v>1</v>
      </c>
      <c r="Y39" s="61">
        <v>21</v>
      </c>
      <c r="Z39" s="58">
        <v>13</v>
      </c>
      <c r="AA39" s="59">
        <v>10</v>
      </c>
      <c r="AB39" s="61">
        <v>23</v>
      </c>
      <c r="AC39" s="58">
        <v>2</v>
      </c>
      <c r="AD39" s="59">
        <v>1</v>
      </c>
      <c r="AE39" s="60">
        <v>3</v>
      </c>
      <c r="AF39" s="62">
        <v>35</v>
      </c>
      <c r="AG39" s="59">
        <v>12</v>
      </c>
      <c r="AH39" s="64">
        <v>47</v>
      </c>
      <c r="AI39" s="41">
        <f t="shared" si="3"/>
        <v>139</v>
      </c>
      <c r="AJ39" s="42">
        <f t="shared" si="3"/>
        <v>45</v>
      </c>
      <c r="AK39" s="43">
        <f t="shared" si="3"/>
        <v>184</v>
      </c>
    </row>
    <row r="40" spans="1:37" ht="43.5" customHeight="1" x14ac:dyDescent="0.35">
      <c r="A40" s="95" t="s">
        <v>7</v>
      </c>
      <c r="B40" s="58">
        <v>25</v>
      </c>
      <c r="C40" s="59">
        <v>2</v>
      </c>
      <c r="D40" s="65">
        <v>27</v>
      </c>
      <c r="E40" s="60">
        <v>23</v>
      </c>
      <c r="F40" s="59">
        <v>5</v>
      </c>
      <c r="G40" s="60">
        <v>28</v>
      </c>
      <c r="H40" s="58">
        <v>12</v>
      </c>
      <c r="I40" s="59">
        <v>0</v>
      </c>
      <c r="J40" s="65">
        <v>12</v>
      </c>
      <c r="K40" s="60">
        <v>21</v>
      </c>
      <c r="L40" s="59">
        <v>0</v>
      </c>
      <c r="M40" s="60">
        <v>21</v>
      </c>
      <c r="N40" s="58">
        <v>30</v>
      </c>
      <c r="O40" s="59">
        <v>13</v>
      </c>
      <c r="P40" s="65">
        <v>43</v>
      </c>
      <c r="Q40" s="62">
        <v>0</v>
      </c>
      <c r="R40" s="59">
        <v>0</v>
      </c>
      <c r="S40" s="63">
        <v>0</v>
      </c>
      <c r="T40" s="62">
        <f t="shared" si="4"/>
        <v>111</v>
      </c>
      <c r="U40" s="59">
        <f t="shared" si="4"/>
        <v>20</v>
      </c>
      <c r="V40" s="63">
        <f t="shared" si="4"/>
        <v>131</v>
      </c>
      <c r="W40" s="58">
        <v>14</v>
      </c>
      <c r="X40" s="59">
        <v>0</v>
      </c>
      <c r="Y40" s="61">
        <v>14</v>
      </c>
      <c r="Z40" s="58">
        <v>23</v>
      </c>
      <c r="AA40" s="59">
        <v>1</v>
      </c>
      <c r="AB40" s="61">
        <v>24</v>
      </c>
      <c r="AC40" s="58">
        <v>2</v>
      </c>
      <c r="AD40" s="59">
        <v>0</v>
      </c>
      <c r="AE40" s="60">
        <v>2</v>
      </c>
      <c r="AF40" s="62">
        <v>37</v>
      </c>
      <c r="AG40" s="59">
        <v>1</v>
      </c>
      <c r="AH40" s="64">
        <v>38</v>
      </c>
      <c r="AI40" s="41">
        <f t="shared" si="3"/>
        <v>148</v>
      </c>
      <c r="AJ40" s="42">
        <f t="shared" si="3"/>
        <v>21</v>
      </c>
      <c r="AK40" s="43">
        <f t="shared" si="3"/>
        <v>169</v>
      </c>
    </row>
    <row r="41" spans="1:37" ht="48.75" customHeight="1" thickBot="1" x14ac:dyDescent="0.4">
      <c r="A41" s="96" t="s">
        <v>8</v>
      </c>
      <c r="B41" s="221">
        <v>0</v>
      </c>
      <c r="C41" s="80">
        <v>45</v>
      </c>
      <c r="D41" s="81">
        <v>45</v>
      </c>
      <c r="E41" s="221">
        <v>0</v>
      </c>
      <c r="F41" s="80">
        <v>30</v>
      </c>
      <c r="G41" s="81">
        <v>30</v>
      </c>
      <c r="H41" s="221">
        <v>0</v>
      </c>
      <c r="I41" s="80">
        <v>39</v>
      </c>
      <c r="J41" s="81">
        <v>39</v>
      </c>
      <c r="K41" s="221">
        <v>0</v>
      </c>
      <c r="L41" s="80">
        <v>83</v>
      </c>
      <c r="M41" s="81">
        <v>83</v>
      </c>
      <c r="N41" s="221">
        <v>15</v>
      </c>
      <c r="O41" s="80">
        <v>98</v>
      </c>
      <c r="P41" s="81">
        <v>113</v>
      </c>
      <c r="Q41" s="73">
        <v>0</v>
      </c>
      <c r="R41" s="74">
        <v>0</v>
      </c>
      <c r="S41" s="75">
        <v>0</v>
      </c>
      <c r="T41" s="72">
        <f t="shared" si="4"/>
        <v>15</v>
      </c>
      <c r="U41" s="69">
        <f t="shared" si="4"/>
        <v>295</v>
      </c>
      <c r="V41" s="70">
        <f t="shared" si="4"/>
        <v>310</v>
      </c>
      <c r="W41" s="66">
        <v>0</v>
      </c>
      <c r="X41" s="74">
        <v>97</v>
      </c>
      <c r="Y41" s="68">
        <v>97</v>
      </c>
      <c r="Z41" s="66">
        <v>0</v>
      </c>
      <c r="AA41" s="74">
        <v>92</v>
      </c>
      <c r="AB41" s="68">
        <v>92</v>
      </c>
      <c r="AC41" s="66">
        <v>0</v>
      </c>
      <c r="AD41" s="74">
        <v>5</v>
      </c>
      <c r="AE41" s="67">
        <v>5</v>
      </c>
      <c r="AF41" s="73">
        <v>0</v>
      </c>
      <c r="AG41" s="74">
        <v>194</v>
      </c>
      <c r="AH41" s="82">
        <v>194</v>
      </c>
      <c r="AI41" s="221">
        <f t="shared" si="3"/>
        <v>15</v>
      </c>
      <c r="AJ41" s="42">
        <f t="shared" si="3"/>
        <v>489</v>
      </c>
      <c r="AK41" s="77">
        <f>V41+AH41</f>
        <v>504</v>
      </c>
    </row>
    <row r="42" spans="1:37" ht="36.75" customHeight="1" thickBot="1" x14ac:dyDescent="0.35">
      <c r="A42" s="143" t="s">
        <v>41</v>
      </c>
      <c r="B42" s="326">
        <f t="shared" ref="B42:R42" si="5">SUM(B29:B41)</f>
        <v>235</v>
      </c>
      <c r="C42" s="326">
        <f t="shared" si="5"/>
        <v>90</v>
      </c>
      <c r="D42" s="326">
        <f t="shared" si="5"/>
        <v>325</v>
      </c>
      <c r="E42" s="326">
        <f t="shared" si="5"/>
        <v>304</v>
      </c>
      <c r="F42" s="326">
        <f t="shared" si="5"/>
        <v>115</v>
      </c>
      <c r="G42" s="326">
        <f t="shared" si="5"/>
        <v>419</v>
      </c>
      <c r="H42" s="326">
        <f t="shared" si="5"/>
        <v>268</v>
      </c>
      <c r="I42" s="326">
        <f t="shared" si="5"/>
        <v>113</v>
      </c>
      <c r="J42" s="326">
        <f t="shared" si="5"/>
        <v>381</v>
      </c>
      <c r="K42" s="326">
        <f t="shared" si="5"/>
        <v>256</v>
      </c>
      <c r="L42" s="326">
        <f t="shared" si="5"/>
        <v>327</v>
      </c>
      <c r="M42" s="326">
        <f t="shared" si="5"/>
        <v>583</v>
      </c>
      <c r="N42" s="326">
        <f t="shared" si="5"/>
        <v>365</v>
      </c>
      <c r="O42" s="326">
        <f t="shared" si="5"/>
        <v>413</v>
      </c>
      <c r="P42" s="326">
        <f t="shared" si="5"/>
        <v>778</v>
      </c>
      <c r="Q42" s="355">
        <f t="shared" si="5"/>
        <v>0</v>
      </c>
      <c r="R42" s="355">
        <f t="shared" si="5"/>
        <v>0</v>
      </c>
      <c r="S42" s="355">
        <f>SUM(S29:S41)</f>
        <v>0</v>
      </c>
      <c r="T42" s="326">
        <f>SUM(T29:T41)</f>
        <v>1428</v>
      </c>
      <c r="U42" s="326">
        <f>SUM(U29:U41)</f>
        <v>1058</v>
      </c>
      <c r="V42" s="328">
        <f>SUM(V29:V41)</f>
        <v>2486</v>
      </c>
      <c r="W42" s="326">
        <f t="shared" ref="W42:AF42" si="6">SUM(W29:W41)</f>
        <v>157</v>
      </c>
      <c r="X42" s="326">
        <f t="shared" si="6"/>
        <v>262</v>
      </c>
      <c r="Y42" s="326">
        <f t="shared" si="6"/>
        <v>419</v>
      </c>
      <c r="Z42" s="326">
        <f t="shared" si="6"/>
        <v>161</v>
      </c>
      <c r="AA42" s="326">
        <f t="shared" si="6"/>
        <v>335</v>
      </c>
      <c r="AB42" s="327">
        <f t="shared" si="6"/>
        <v>496</v>
      </c>
      <c r="AC42" s="326">
        <f t="shared" si="6"/>
        <v>59</v>
      </c>
      <c r="AD42" s="326">
        <f t="shared" si="6"/>
        <v>110</v>
      </c>
      <c r="AE42" s="328">
        <f t="shared" si="6"/>
        <v>169</v>
      </c>
      <c r="AF42" s="328">
        <f t="shared" si="6"/>
        <v>375</v>
      </c>
      <c r="AG42" s="328">
        <f>SUM(AG29:AG41)</f>
        <v>707</v>
      </c>
      <c r="AH42" s="328">
        <f>SUM(AH29:AH41)</f>
        <v>1082</v>
      </c>
      <c r="AI42" s="328">
        <f>SUM(AI29:AI41)</f>
        <v>1803</v>
      </c>
      <c r="AJ42" s="330">
        <f t="shared" si="3"/>
        <v>1765</v>
      </c>
      <c r="AK42" s="331">
        <f>V42+AH42</f>
        <v>3568</v>
      </c>
    </row>
    <row r="43" spans="1:37" ht="38.25" customHeight="1" thickBot="1" x14ac:dyDescent="0.25">
      <c r="A43" s="388" t="s">
        <v>82</v>
      </c>
      <c r="B43" s="388"/>
      <c r="C43" s="388"/>
      <c r="D43" s="388"/>
      <c r="E43" s="388"/>
      <c r="F43" s="388"/>
      <c r="G43" s="388"/>
      <c r="H43" s="388"/>
      <c r="I43" s="388"/>
      <c r="J43" s="388"/>
      <c r="K43" s="388"/>
      <c r="L43" s="388"/>
      <c r="M43" s="388"/>
      <c r="N43" s="388"/>
      <c r="O43" s="388"/>
      <c r="P43" s="388"/>
      <c r="Q43" s="388"/>
      <c r="R43" s="388"/>
      <c r="S43" s="388"/>
      <c r="T43" s="388"/>
      <c r="U43" s="388"/>
      <c r="V43" s="388"/>
    </row>
    <row r="44" spans="1:37" ht="24" customHeight="1" thickBot="1" x14ac:dyDescent="0.25">
      <c r="A44" s="399" t="s">
        <v>46</v>
      </c>
      <c r="B44" s="380" t="s">
        <v>10</v>
      </c>
      <c r="C44" s="381"/>
      <c r="D44" s="382"/>
      <c r="E44" s="425" t="s">
        <v>11</v>
      </c>
      <c r="F44" s="426"/>
      <c r="G44" s="427"/>
      <c r="H44" s="380" t="s">
        <v>12</v>
      </c>
      <c r="I44" s="381"/>
      <c r="J44" s="382"/>
      <c r="K44" s="380" t="s">
        <v>25</v>
      </c>
      <c r="L44" s="381"/>
      <c r="M44" s="382"/>
      <c r="N44" s="380" t="s">
        <v>50</v>
      </c>
      <c r="O44" s="381"/>
      <c r="P44" s="382"/>
      <c r="Q44" s="380" t="s">
        <v>73</v>
      </c>
      <c r="R44" s="381"/>
      <c r="S44" s="382"/>
      <c r="T44" s="377" t="s">
        <v>3</v>
      </c>
      <c r="U44" s="378"/>
      <c r="V44" s="379"/>
      <c r="W44" s="7"/>
      <c r="X44" s="7"/>
      <c r="Y44" s="7"/>
      <c r="Z44" s="7"/>
      <c r="AA44" s="7"/>
    </row>
    <row r="45" spans="1:37" ht="22.5" customHeight="1" thickBot="1" x14ac:dyDescent="0.35">
      <c r="A45" s="400"/>
      <c r="B45" s="144"/>
      <c r="C45" s="145"/>
      <c r="D45" s="146"/>
      <c r="E45" s="144"/>
      <c r="F45" s="145"/>
      <c r="G45" s="146"/>
      <c r="H45" s="144"/>
      <c r="I45" s="145"/>
      <c r="J45" s="146"/>
      <c r="K45" s="144"/>
      <c r="L45" s="145"/>
      <c r="M45" s="146"/>
      <c r="N45" s="144"/>
      <c r="O45" s="145"/>
      <c r="P45" s="146"/>
      <c r="Q45" s="144"/>
      <c r="R45" s="145"/>
      <c r="S45" s="146"/>
      <c r="T45" s="401" t="s">
        <v>69</v>
      </c>
      <c r="U45" s="402"/>
      <c r="V45" s="403"/>
      <c r="W45" s="8"/>
      <c r="X45" s="8"/>
      <c r="Y45" s="8"/>
      <c r="Z45" s="8"/>
      <c r="AA45" s="8"/>
      <c r="AH45" s="16"/>
    </row>
    <row r="46" spans="1:37" ht="69" customHeight="1" thickBot="1" x14ac:dyDescent="0.25">
      <c r="A46" s="400"/>
      <c r="B46" s="168" t="s">
        <v>34</v>
      </c>
      <c r="C46" s="169" t="s">
        <v>67</v>
      </c>
      <c r="D46" s="170" t="s">
        <v>3</v>
      </c>
      <c r="E46" s="171" t="s">
        <v>34</v>
      </c>
      <c r="F46" s="172" t="s">
        <v>67</v>
      </c>
      <c r="G46" s="170" t="s">
        <v>3</v>
      </c>
      <c r="H46" s="168" t="s">
        <v>34</v>
      </c>
      <c r="I46" s="169" t="s">
        <v>67</v>
      </c>
      <c r="J46" s="173" t="s">
        <v>3</v>
      </c>
      <c r="K46" s="171" t="s">
        <v>34</v>
      </c>
      <c r="L46" s="172" t="s">
        <v>67</v>
      </c>
      <c r="M46" s="170" t="s">
        <v>3</v>
      </c>
      <c r="N46" s="168" t="s">
        <v>34</v>
      </c>
      <c r="O46" s="169" t="s">
        <v>67</v>
      </c>
      <c r="P46" s="170" t="s">
        <v>3</v>
      </c>
      <c r="Q46" s="168" t="s">
        <v>34</v>
      </c>
      <c r="R46" s="169" t="s">
        <v>67</v>
      </c>
      <c r="S46" s="170" t="s">
        <v>3</v>
      </c>
      <c r="T46" s="171" t="s">
        <v>34</v>
      </c>
      <c r="U46" s="172" t="s">
        <v>67</v>
      </c>
      <c r="V46" s="174" t="s">
        <v>3</v>
      </c>
      <c r="W46" s="9"/>
      <c r="X46" s="9"/>
      <c r="Y46" s="9"/>
      <c r="Z46" s="9"/>
      <c r="AA46" s="9"/>
    </row>
    <row r="47" spans="1:37" ht="39" customHeight="1" x14ac:dyDescent="0.35">
      <c r="A47" s="97" t="s">
        <v>58</v>
      </c>
      <c r="B47" s="104">
        <v>22</v>
      </c>
      <c r="C47" s="105">
        <v>10</v>
      </c>
      <c r="D47" s="106">
        <v>32</v>
      </c>
      <c r="E47" s="104">
        <v>19</v>
      </c>
      <c r="F47" s="105">
        <v>5</v>
      </c>
      <c r="G47" s="107">
        <v>24</v>
      </c>
      <c r="H47" s="108">
        <v>22</v>
      </c>
      <c r="I47" s="105">
        <v>8</v>
      </c>
      <c r="J47" s="106">
        <v>30</v>
      </c>
      <c r="K47" s="104">
        <v>25</v>
      </c>
      <c r="L47" s="105">
        <v>2</v>
      </c>
      <c r="M47" s="107">
        <v>27</v>
      </c>
      <c r="N47" s="108">
        <v>22</v>
      </c>
      <c r="O47" s="105">
        <v>0</v>
      </c>
      <c r="P47" s="106">
        <v>22</v>
      </c>
      <c r="Q47" s="104">
        <v>22</v>
      </c>
      <c r="R47" s="105">
        <v>2</v>
      </c>
      <c r="S47" s="107">
        <v>24</v>
      </c>
      <c r="T47" s="354">
        <f>B47+E47+K47+H47+N47+Q47</f>
        <v>132</v>
      </c>
      <c r="U47" s="219">
        <f t="shared" ref="T47:V51" si="7">C47+F47+L47+I47+O47+R47</f>
        <v>27</v>
      </c>
      <c r="V47" s="220">
        <f t="shared" si="7"/>
        <v>159</v>
      </c>
      <c r="W47" s="19"/>
      <c r="X47" s="19"/>
      <c r="Y47" s="19"/>
      <c r="Z47" s="19"/>
      <c r="AA47" s="19"/>
    </row>
    <row r="48" spans="1:37" ht="48" customHeight="1" x14ac:dyDescent="0.35">
      <c r="A48" s="40" t="s">
        <v>66</v>
      </c>
      <c r="B48" s="83">
        <v>28</v>
      </c>
      <c r="C48" s="42">
        <v>10</v>
      </c>
      <c r="D48" s="84">
        <v>38</v>
      </c>
      <c r="E48" s="83">
        <v>31</v>
      </c>
      <c r="F48" s="42">
        <v>4</v>
      </c>
      <c r="G48" s="43">
        <v>35</v>
      </c>
      <c r="H48" s="56">
        <v>29</v>
      </c>
      <c r="I48" s="42">
        <v>7</v>
      </c>
      <c r="J48" s="84">
        <v>36</v>
      </c>
      <c r="K48" s="83">
        <v>31</v>
      </c>
      <c r="L48" s="42">
        <v>11</v>
      </c>
      <c r="M48" s="43">
        <v>42</v>
      </c>
      <c r="N48" s="56">
        <v>46</v>
      </c>
      <c r="O48" s="42">
        <v>14</v>
      </c>
      <c r="P48" s="84">
        <v>60</v>
      </c>
      <c r="Q48" s="83">
        <v>0</v>
      </c>
      <c r="R48" s="42">
        <v>0</v>
      </c>
      <c r="S48" s="43">
        <v>0</v>
      </c>
      <c r="T48" s="62">
        <f>B48+E48+K48+H48+N48+Q48</f>
        <v>165</v>
      </c>
      <c r="U48" s="59">
        <f>C48+F48+L48+I48+O48+R48</f>
        <v>46</v>
      </c>
      <c r="V48" s="63">
        <f>D48+G48+M48+J48+P48+S48</f>
        <v>211</v>
      </c>
      <c r="W48" s="19"/>
      <c r="X48" s="19"/>
      <c r="Y48" s="19"/>
      <c r="Z48" s="19"/>
      <c r="AA48" s="19"/>
    </row>
    <row r="49" spans="1:38" ht="44.25" customHeight="1" x14ac:dyDescent="0.35">
      <c r="A49" s="93" t="s">
        <v>6</v>
      </c>
      <c r="B49" s="62">
        <v>457</v>
      </c>
      <c r="C49" s="59">
        <v>462</v>
      </c>
      <c r="D49" s="64">
        <v>919</v>
      </c>
      <c r="E49" s="62">
        <v>474</v>
      </c>
      <c r="F49" s="59">
        <v>614</v>
      </c>
      <c r="G49" s="63">
        <v>1088</v>
      </c>
      <c r="H49" s="61">
        <v>437</v>
      </c>
      <c r="I49" s="59">
        <v>1009</v>
      </c>
      <c r="J49" s="64">
        <v>1446</v>
      </c>
      <c r="K49" s="62">
        <v>380</v>
      </c>
      <c r="L49" s="59">
        <v>584</v>
      </c>
      <c r="M49" s="63">
        <v>964</v>
      </c>
      <c r="N49" s="61">
        <v>412</v>
      </c>
      <c r="O49" s="59">
        <v>412</v>
      </c>
      <c r="P49" s="64">
        <v>824</v>
      </c>
      <c r="Q49" s="62">
        <v>407</v>
      </c>
      <c r="R49" s="59">
        <v>279</v>
      </c>
      <c r="S49" s="63">
        <v>686</v>
      </c>
      <c r="T49" s="59">
        <f>B49+E49+K49+H49+N49+Q49</f>
        <v>2567</v>
      </c>
      <c r="U49" s="59">
        <f>C49+F49+L49+I49+O49+R49</f>
        <v>3360</v>
      </c>
      <c r="V49" s="63">
        <f>D49+G49+M49+J49+P49+S49</f>
        <v>5927</v>
      </c>
      <c r="W49" s="19"/>
      <c r="X49" s="19"/>
      <c r="Y49" s="19"/>
      <c r="Z49" s="19"/>
      <c r="AA49" s="19"/>
    </row>
    <row r="50" spans="1:38" ht="44.25" customHeight="1" x14ac:dyDescent="0.35">
      <c r="A50" s="98" t="s">
        <v>37</v>
      </c>
      <c r="B50" s="62">
        <v>26</v>
      </c>
      <c r="C50" s="59">
        <v>1</v>
      </c>
      <c r="D50" s="64">
        <v>27</v>
      </c>
      <c r="E50" s="62">
        <v>25</v>
      </c>
      <c r="F50" s="59">
        <v>1</v>
      </c>
      <c r="G50" s="63">
        <v>26</v>
      </c>
      <c r="H50" s="61">
        <v>23</v>
      </c>
      <c r="I50" s="59">
        <v>0</v>
      </c>
      <c r="J50" s="64">
        <v>23</v>
      </c>
      <c r="K50" s="62">
        <v>21</v>
      </c>
      <c r="L50" s="59">
        <v>0</v>
      </c>
      <c r="M50" s="63">
        <v>21</v>
      </c>
      <c r="N50" s="61">
        <v>21</v>
      </c>
      <c r="O50" s="59">
        <v>0</v>
      </c>
      <c r="P50" s="64">
        <v>21</v>
      </c>
      <c r="Q50" s="62">
        <v>6</v>
      </c>
      <c r="R50" s="59">
        <v>0</v>
      </c>
      <c r="S50" s="63">
        <v>6</v>
      </c>
      <c r="T50" s="62">
        <f t="shared" si="7"/>
        <v>122</v>
      </c>
      <c r="U50" s="59">
        <f t="shared" si="7"/>
        <v>2</v>
      </c>
      <c r="V50" s="63">
        <f t="shared" si="7"/>
        <v>124</v>
      </c>
      <c r="W50" s="19"/>
      <c r="X50" s="19"/>
      <c r="Y50" s="19"/>
      <c r="Z50" s="19"/>
      <c r="AA50" s="19"/>
    </row>
    <row r="51" spans="1:38" ht="30.75" customHeight="1" thickBot="1" x14ac:dyDescent="0.4">
      <c r="A51" s="92" t="s">
        <v>55</v>
      </c>
      <c r="B51" s="73">
        <v>79</v>
      </c>
      <c r="C51" s="74">
        <v>0</v>
      </c>
      <c r="D51" s="82">
        <v>79</v>
      </c>
      <c r="E51" s="73">
        <v>45</v>
      </c>
      <c r="F51" s="74">
        <v>1</v>
      </c>
      <c r="G51" s="75">
        <v>46</v>
      </c>
      <c r="H51" s="85">
        <v>59</v>
      </c>
      <c r="I51" s="74">
        <v>1</v>
      </c>
      <c r="J51" s="82">
        <v>60</v>
      </c>
      <c r="K51" s="73">
        <v>79</v>
      </c>
      <c r="L51" s="74">
        <v>2</v>
      </c>
      <c r="M51" s="75">
        <v>81</v>
      </c>
      <c r="N51" s="85">
        <v>62</v>
      </c>
      <c r="O51" s="74">
        <v>4</v>
      </c>
      <c r="P51" s="82">
        <v>66</v>
      </c>
      <c r="Q51" s="73">
        <v>0</v>
      </c>
      <c r="R51" s="74">
        <v>0</v>
      </c>
      <c r="S51" s="70">
        <v>0</v>
      </c>
      <c r="T51" s="72">
        <f t="shared" si="7"/>
        <v>324</v>
      </c>
      <c r="U51" s="59">
        <f t="shared" si="7"/>
        <v>8</v>
      </c>
      <c r="V51" s="70">
        <f t="shared" si="7"/>
        <v>332</v>
      </c>
      <c r="W51" s="19"/>
      <c r="X51" s="19"/>
      <c r="Y51" s="19"/>
      <c r="Z51" s="19"/>
      <c r="AA51" s="19"/>
    </row>
    <row r="52" spans="1:38" ht="31.5" customHeight="1" thickBot="1" x14ac:dyDescent="0.35">
      <c r="A52" s="102" t="s">
        <v>41</v>
      </c>
      <c r="B52" s="355">
        <f t="shared" ref="B52:V52" si="8">SUM(B47:B51)</f>
        <v>612</v>
      </c>
      <c r="C52" s="356">
        <f t="shared" si="8"/>
        <v>483</v>
      </c>
      <c r="D52" s="357">
        <f t="shared" si="8"/>
        <v>1095</v>
      </c>
      <c r="E52" s="355">
        <f t="shared" si="8"/>
        <v>594</v>
      </c>
      <c r="F52" s="356">
        <f t="shared" si="8"/>
        <v>625</v>
      </c>
      <c r="G52" s="358">
        <f t="shared" si="8"/>
        <v>1219</v>
      </c>
      <c r="H52" s="359">
        <f t="shared" si="8"/>
        <v>570</v>
      </c>
      <c r="I52" s="356">
        <f t="shared" si="8"/>
        <v>1025</v>
      </c>
      <c r="J52" s="357">
        <f t="shared" si="8"/>
        <v>1595</v>
      </c>
      <c r="K52" s="355">
        <f t="shared" si="8"/>
        <v>536</v>
      </c>
      <c r="L52" s="355">
        <f t="shared" si="8"/>
        <v>599</v>
      </c>
      <c r="M52" s="358">
        <f t="shared" si="8"/>
        <v>1135</v>
      </c>
      <c r="N52" s="359">
        <f t="shared" si="8"/>
        <v>563</v>
      </c>
      <c r="O52" s="356">
        <f t="shared" si="8"/>
        <v>430</v>
      </c>
      <c r="P52" s="357">
        <f t="shared" si="8"/>
        <v>993</v>
      </c>
      <c r="Q52" s="355">
        <f t="shared" si="8"/>
        <v>435</v>
      </c>
      <c r="R52" s="356">
        <f t="shared" si="8"/>
        <v>281</v>
      </c>
      <c r="S52" s="331">
        <f t="shared" si="8"/>
        <v>716</v>
      </c>
      <c r="T52" s="326">
        <f>SUM(T47:T51)</f>
        <v>3310</v>
      </c>
      <c r="U52" s="330">
        <f t="shared" si="8"/>
        <v>3443</v>
      </c>
      <c r="V52" s="331">
        <f t="shared" si="8"/>
        <v>6753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47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20"/>
      <c r="X53" s="20"/>
      <c r="Y53" s="149"/>
      <c r="Z53" s="150"/>
      <c r="AA53" s="150"/>
      <c r="AB53" s="4"/>
    </row>
    <row r="54" spans="1:38" ht="28.5" customHeight="1" thickBot="1" x14ac:dyDescent="0.3">
      <c r="A54" s="374" t="s">
        <v>83</v>
      </c>
      <c r="B54" s="374"/>
      <c r="C54" s="374"/>
      <c r="D54" s="374"/>
      <c r="E54" s="374"/>
      <c r="F54" s="374"/>
      <c r="G54" s="374"/>
      <c r="H54" s="374"/>
      <c r="I54" s="374"/>
      <c r="J54" s="374"/>
      <c r="K54" s="374"/>
      <c r="L54" s="374"/>
      <c r="M54" s="374"/>
      <c r="N54" s="374"/>
      <c r="O54" s="374"/>
      <c r="P54" s="374"/>
      <c r="Q54" s="374"/>
      <c r="R54" s="374"/>
      <c r="S54" s="374"/>
      <c r="T54" s="374"/>
      <c r="U54" s="374"/>
      <c r="V54" s="374"/>
      <c r="W54" s="20"/>
      <c r="X54" s="20"/>
      <c r="Y54" s="20"/>
      <c r="Z54" s="150"/>
      <c r="AA54" s="150"/>
      <c r="AB54" s="4"/>
    </row>
    <row r="55" spans="1:38" ht="27.75" customHeight="1" thickBot="1" x14ac:dyDescent="0.3">
      <c r="A55" s="375" t="s">
        <v>40</v>
      </c>
      <c r="B55" s="419" t="s">
        <v>10</v>
      </c>
      <c r="C55" s="420"/>
      <c r="D55" s="421"/>
      <c r="E55" s="422" t="s">
        <v>11</v>
      </c>
      <c r="F55" s="423"/>
      <c r="G55" s="424"/>
      <c r="H55" s="419" t="s">
        <v>12</v>
      </c>
      <c r="I55" s="420"/>
      <c r="J55" s="421"/>
      <c r="K55" s="419" t="s">
        <v>25</v>
      </c>
      <c r="L55" s="420"/>
      <c r="M55" s="421"/>
      <c r="N55" s="419" t="s">
        <v>50</v>
      </c>
      <c r="O55" s="420"/>
      <c r="P55" s="421"/>
      <c r="Q55" s="419" t="s">
        <v>73</v>
      </c>
      <c r="R55" s="420"/>
      <c r="S55" s="421"/>
      <c r="T55" s="377" t="s">
        <v>3</v>
      </c>
      <c r="U55" s="378"/>
      <c r="V55" s="379"/>
      <c r="W55" s="20"/>
      <c r="X55" s="20"/>
      <c r="Y55" s="20"/>
      <c r="Z55" s="150"/>
      <c r="AA55" s="150"/>
      <c r="AB55" s="4"/>
    </row>
    <row r="56" spans="1:38" ht="75.75" customHeight="1" thickBot="1" x14ac:dyDescent="0.3">
      <c r="A56" s="376"/>
      <c r="B56" s="171" t="s">
        <v>34</v>
      </c>
      <c r="C56" s="177" t="s">
        <v>67</v>
      </c>
      <c r="D56" s="174" t="s">
        <v>3</v>
      </c>
      <c r="E56" s="171" t="s">
        <v>34</v>
      </c>
      <c r="F56" s="177" t="s">
        <v>67</v>
      </c>
      <c r="G56" s="174" t="s">
        <v>3</v>
      </c>
      <c r="H56" s="171" t="s">
        <v>34</v>
      </c>
      <c r="I56" s="177" t="s">
        <v>67</v>
      </c>
      <c r="J56" s="174" t="s">
        <v>3</v>
      </c>
      <c r="K56" s="171" t="s">
        <v>34</v>
      </c>
      <c r="L56" s="177" t="s">
        <v>67</v>
      </c>
      <c r="M56" s="174" t="s">
        <v>3</v>
      </c>
      <c r="N56" s="171" t="s">
        <v>34</v>
      </c>
      <c r="O56" s="177" t="s">
        <v>67</v>
      </c>
      <c r="P56" s="174" t="s">
        <v>3</v>
      </c>
      <c r="Q56" s="171" t="s">
        <v>34</v>
      </c>
      <c r="R56" s="177" t="s">
        <v>67</v>
      </c>
      <c r="S56" s="174" t="s">
        <v>3</v>
      </c>
      <c r="T56" s="178" t="s">
        <v>34</v>
      </c>
      <c r="U56" s="125" t="s">
        <v>35</v>
      </c>
      <c r="V56" s="35" t="s">
        <v>3</v>
      </c>
      <c r="W56" s="20"/>
      <c r="X56" s="20"/>
      <c r="Y56" s="20"/>
      <c r="Z56" s="150"/>
      <c r="AA56" s="150"/>
      <c r="AB56" s="4"/>
    </row>
    <row r="57" spans="1:38" ht="68.25" customHeight="1" thickBot="1" x14ac:dyDescent="0.4">
      <c r="A57" s="99" t="s">
        <v>70</v>
      </c>
      <c r="B57" s="151">
        <v>0</v>
      </c>
      <c r="C57" s="152">
        <v>20</v>
      </c>
      <c r="D57" s="153">
        <v>20</v>
      </c>
      <c r="E57" s="151">
        <v>0</v>
      </c>
      <c r="F57" s="152">
        <v>0</v>
      </c>
      <c r="G57" s="153">
        <v>0</v>
      </c>
      <c r="H57" s="151">
        <v>0</v>
      </c>
      <c r="I57" s="152">
        <v>0</v>
      </c>
      <c r="J57" s="154">
        <v>0</v>
      </c>
      <c r="K57" s="151">
        <v>0</v>
      </c>
      <c r="L57" s="152">
        <v>0</v>
      </c>
      <c r="M57" s="154">
        <v>0</v>
      </c>
      <c r="N57" s="155">
        <v>0</v>
      </c>
      <c r="O57" s="152">
        <v>0</v>
      </c>
      <c r="P57" s="153">
        <v>0</v>
      </c>
      <c r="Q57" s="151">
        <v>0</v>
      </c>
      <c r="R57" s="152">
        <v>0</v>
      </c>
      <c r="S57" s="153">
        <v>0</v>
      </c>
      <c r="T57" s="151">
        <f>B57+E57+K57+H57+N57+Q57</f>
        <v>0</v>
      </c>
      <c r="U57" s="152">
        <f>C57+F57+L57+I57+O57+R57</f>
        <v>20</v>
      </c>
      <c r="V57" s="154">
        <f>D57+G57+M57+J57+P57+S57</f>
        <v>20</v>
      </c>
      <c r="W57" s="156"/>
      <c r="X57" s="156"/>
      <c r="Y57" s="156"/>
      <c r="Z57" s="157"/>
      <c r="AA57" s="157"/>
      <c r="AB57" s="158"/>
      <c r="AC57" s="21"/>
      <c r="AD57" s="21"/>
      <c r="AE57" s="21"/>
    </row>
    <row r="58" spans="1:38" ht="27.75" customHeight="1" thickBot="1" x14ac:dyDescent="0.4">
      <c r="A58" s="159" t="s">
        <v>41</v>
      </c>
      <c r="B58" s="160">
        <f t="shared" ref="B58:V58" si="9">SUM(B57:B57)</f>
        <v>0</v>
      </c>
      <c r="C58" s="161">
        <f t="shared" si="9"/>
        <v>20</v>
      </c>
      <c r="D58" s="162">
        <f t="shared" si="9"/>
        <v>20</v>
      </c>
      <c r="E58" s="160">
        <f t="shared" si="9"/>
        <v>0</v>
      </c>
      <c r="F58" s="161">
        <f t="shared" si="9"/>
        <v>0</v>
      </c>
      <c r="G58" s="163">
        <f t="shared" si="9"/>
        <v>0</v>
      </c>
      <c r="H58" s="164">
        <f t="shared" si="9"/>
        <v>0</v>
      </c>
      <c r="I58" s="161">
        <f t="shared" si="9"/>
        <v>0</v>
      </c>
      <c r="J58" s="161">
        <f t="shared" si="9"/>
        <v>0</v>
      </c>
      <c r="K58" s="165">
        <f t="shared" ref="K58:P58" si="10">SUM(K57:K57)</f>
        <v>0</v>
      </c>
      <c r="L58" s="161">
        <f t="shared" si="10"/>
        <v>0</v>
      </c>
      <c r="M58" s="162">
        <f t="shared" si="10"/>
        <v>0</v>
      </c>
      <c r="N58" s="160">
        <f t="shared" si="10"/>
        <v>0</v>
      </c>
      <c r="O58" s="161">
        <f t="shared" si="10"/>
        <v>0</v>
      </c>
      <c r="P58" s="163">
        <f t="shared" si="10"/>
        <v>0</v>
      </c>
      <c r="Q58" s="164">
        <v>0</v>
      </c>
      <c r="R58" s="161">
        <v>0</v>
      </c>
      <c r="S58" s="162">
        <v>0</v>
      </c>
      <c r="T58" s="165">
        <f t="shared" si="9"/>
        <v>0</v>
      </c>
      <c r="U58" s="165">
        <f t="shared" si="9"/>
        <v>20</v>
      </c>
      <c r="V58" s="166">
        <f t="shared" si="9"/>
        <v>20</v>
      </c>
      <c r="W58" s="167"/>
      <c r="X58" s="167"/>
      <c r="Y58" s="167"/>
      <c r="Z58" s="167"/>
      <c r="AA58" s="167"/>
      <c r="AB58" s="158"/>
      <c r="AC58" s="21"/>
      <c r="AD58" s="21"/>
      <c r="AE58" s="21"/>
    </row>
    <row r="59" spans="1:38" ht="38.25" customHeight="1" thickBot="1" x14ac:dyDescent="0.25">
      <c r="A59" s="364" t="s">
        <v>84</v>
      </c>
      <c r="B59" s="364"/>
      <c r="C59" s="364"/>
      <c r="D59" s="364"/>
      <c r="E59" s="364"/>
      <c r="F59" s="364"/>
      <c r="G59" s="364"/>
      <c r="H59" s="364"/>
      <c r="I59" s="364"/>
      <c r="J59" s="364"/>
      <c r="K59" s="364"/>
      <c r="L59" s="364"/>
      <c r="M59" s="364"/>
      <c r="N59" s="364"/>
      <c r="O59" s="364"/>
      <c r="P59" s="364"/>
      <c r="Q59" s="364"/>
      <c r="R59" s="364"/>
      <c r="S59" s="364"/>
      <c r="T59" s="364"/>
      <c r="U59" s="364"/>
      <c r="V59" s="364"/>
      <c r="W59" s="192"/>
      <c r="X59" s="192"/>
      <c r="Y59" s="192"/>
      <c r="Z59" s="192"/>
      <c r="AA59" s="192"/>
      <c r="AB59" s="192"/>
      <c r="AC59" s="180"/>
      <c r="AD59" s="180"/>
      <c r="AE59" s="180"/>
      <c r="AF59" s="181"/>
      <c r="AG59" s="181"/>
      <c r="AH59" s="181"/>
      <c r="AI59" s="181"/>
      <c r="AJ59" s="181"/>
      <c r="AK59" s="181"/>
      <c r="AL59" s="181"/>
    </row>
    <row r="60" spans="1:38" ht="24" customHeight="1" thickBot="1" x14ac:dyDescent="0.25">
      <c r="A60" s="438" t="s">
        <v>40</v>
      </c>
      <c r="B60" s="404" t="s">
        <v>10</v>
      </c>
      <c r="C60" s="405"/>
      <c r="D60" s="406"/>
      <c r="E60" s="404" t="s">
        <v>11</v>
      </c>
      <c r="F60" s="405"/>
      <c r="G60" s="406"/>
      <c r="H60" s="404" t="s">
        <v>12</v>
      </c>
      <c r="I60" s="405"/>
      <c r="J60" s="406"/>
      <c r="K60" s="404" t="s">
        <v>25</v>
      </c>
      <c r="L60" s="405"/>
      <c r="M60" s="406"/>
      <c r="N60" s="404" t="s">
        <v>50</v>
      </c>
      <c r="O60" s="405"/>
      <c r="P60" s="406"/>
      <c r="Q60" s="410" t="s">
        <v>13</v>
      </c>
      <c r="R60" s="411"/>
      <c r="S60" s="412"/>
      <c r="T60" s="416" t="s">
        <v>10</v>
      </c>
      <c r="U60" s="417"/>
      <c r="V60" s="418"/>
      <c r="W60" s="428" t="s">
        <v>11</v>
      </c>
      <c r="X60" s="417"/>
      <c r="Y60" s="418"/>
      <c r="Z60" s="428" t="s">
        <v>12</v>
      </c>
      <c r="AA60" s="417"/>
      <c r="AB60" s="418"/>
      <c r="AC60" s="429" t="s">
        <v>14</v>
      </c>
      <c r="AD60" s="411"/>
      <c r="AE60" s="412"/>
    </row>
    <row r="61" spans="1:38" ht="25.5" customHeight="1" thickBot="1" x14ac:dyDescent="0.25">
      <c r="A61" s="439"/>
      <c r="B61" s="407"/>
      <c r="C61" s="408"/>
      <c r="D61" s="409"/>
      <c r="E61" s="407"/>
      <c r="F61" s="408"/>
      <c r="G61" s="409"/>
      <c r="H61" s="407"/>
      <c r="I61" s="408"/>
      <c r="J61" s="409"/>
      <c r="K61" s="407"/>
      <c r="L61" s="408"/>
      <c r="M61" s="409"/>
      <c r="N61" s="407"/>
      <c r="O61" s="408"/>
      <c r="P61" s="409"/>
      <c r="Q61" s="413"/>
      <c r="R61" s="414"/>
      <c r="S61" s="415"/>
      <c r="T61" s="431" t="s">
        <v>2</v>
      </c>
      <c r="U61" s="432"/>
      <c r="V61" s="433"/>
      <c r="W61" s="434" t="s">
        <v>2</v>
      </c>
      <c r="X61" s="432"/>
      <c r="Y61" s="433"/>
      <c r="Z61" s="434" t="s">
        <v>2</v>
      </c>
      <c r="AA61" s="432"/>
      <c r="AB61" s="433"/>
      <c r="AC61" s="430"/>
      <c r="AD61" s="414"/>
      <c r="AE61" s="415"/>
    </row>
    <row r="62" spans="1:38" ht="72" customHeight="1" thickBot="1" x14ac:dyDescent="0.25">
      <c r="A62" s="440"/>
      <c r="B62" s="12" t="s">
        <v>34</v>
      </c>
      <c r="C62" s="11" t="s">
        <v>35</v>
      </c>
      <c r="D62" s="3" t="s">
        <v>3</v>
      </c>
      <c r="E62" s="12" t="s">
        <v>34</v>
      </c>
      <c r="F62" s="11" t="s">
        <v>35</v>
      </c>
      <c r="G62" s="3" t="s">
        <v>3</v>
      </c>
      <c r="H62" s="12" t="s">
        <v>34</v>
      </c>
      <c r="I62" s="11" t="s">
        <v>35</v>
      </c>
      <c r="J62" s="3" t="s">
        <v>3</v>
      </c>
      <c r="K62" s="12" t="s">
        <v>34</v>
      </c>
      <c r="L62" s="11" t="s">
        <v>35</v>
      </c>
      <c r="M62" s="3" t="s">
        <v>3</v>
      </c>
      <c r="N62" s="12" t="s">
        <v>34</v>
      </c>
      <c r="O62" s="11" t="s">
        <v>35</v>
      </c>
      <c r="P62" s="3" t="s">
        <v>3</v>
      </c>
      <c r="Q62" s="12" t="s">
        <v>34</v>
      </c>
      <c r="R62" s="11" t="s">
        <v>35</v>
      </c>
      <c r="S62" s="3" t="s">
        <v>3</v>
      </c>
      <c r="T62" s="12" t="s">
        <v>34</v>
      </c>
      <c r="U62" s="11" t="s">
        <v>35</v>
      </c>
      <c r="V62" s="3" t="s">
        <v>3</v>
      </c>
      <c r="W62" s="12" t="s">
        <v>34</v>
      </c>
      <c r="X62" s="11" t="s">
        <v>35</v>
      </c>
      <c r="Y62" s="3" t="s">
        <v>3</v>
      </c>
      <c r="Z62" s="12" t="s">
        <v>34</v>
      </c>
      <c r="AA62" s="11" t="s">
        <v>35</v>
      </c>
      <c r="AB62" s="3" t="s">
        <v>3</v>
      </c>
      <c r="AC62" s="12" t="s">
        <v>34</v>
      </c>
      <c r="AD62" s="11" t="s">
        <v>35</v>
      </c>
      <c r="AE62" s="3" t="s">
        <v>3</v>
      </c>
    </row>
    <row r="63" spans="1:38" ht="28.5" customHeight="1" x14ac:dyDescent="0.35">
      <c r="A63" s="184" t="s">
        <v>4</v>
      </c>
      <c r="B63" s="104">
        <v>0</v>
      </c>
      <c r="C63" s="105">
        <v>11</v>
      </c>
      <c r="D63" s="107">
        <v>11</v>
      </c>
      <c r="E63" s="104">
        <v>0</v>
      </c>
      <c r="F63" s="105">
        <v>23</v>
      </c>
      <c r="G63" s="106">
        <v>23</v>
      </c>
      <c r="H63" s="104">
        <v>10</v>
      </c>
      <c r="I63" s="105">
        <v>22</v>
      </c>
      <c r="J63" s="107">
        <v>32</v>
      </c>
      <c r="K63" s="108">
        <v>16</v>
      </c>
      <c r="L63" s="105">
        <v>19</v>
      </c>
      <c r="M63" s="107">
        <v>35</v>
      </c>
      <c r="N63" s="108">
        <v>0</v>
      </c>
      <c r="O63" s="105">
        <v>3</v>
      </c>
      <c r="P63" s="106">
        <v>3</v>
      </c>
      <c r="Q63" s="360">
        <f t="shared" ref="Q63:S70" si="11">B63+E63+H63+K63+N63</f>
        <v>26</v>
      </c>
      <c r="R63" s="219">
        <f t="shared" si="11"/>
        <v>78</v>
      </c>
      <c r="S63" s="224">
        <f t="shared" si="11"/>
        <v>104</v>
      </c>
      <c r="T63" s="104">
        <v>0</v>
      </c>
      <c r="U63" s="105">
        <v>43</v>
      </c>
      <c r="V63" s="107">
        <v>43</v>
      </c>
      <c r="W63" s="104">
        <v>0</v>
      </c>
      <c r="X63" s="105">
        <v>24</v>
      </c>
      <c r="Y63" s="107">
        <v>24</v>
      </c>
      <c r="Z63" s="104">
        <v>0</v>
      </c>
      <c r="AA63" s="105">
        <v>0</v>
      </c>
      <c r="AB63" s="107">
        <v>0</v>
      </c>
      <c r="AC63" s="354">
        <f t="shared" ref="AC63:AE69" si="12">Q63+T63+W63+Z63</f>
        <v>26</v>
      </c>
      <c r="AD63" s="219">
        <f t="shared" si="12"/>
        <v>145</v>
      </c>
      <c r="AE63" s="220">
        <f t="shared" si="12"/>
        <v>171</v>
      </c>
    </row>
    <row r="64" spans="1:38" ht="43.5" customHeight="1" x14ac:dyDescent="0.35">
      <c r="A64" s="90" t="s">
        <v>58</v>
      </c>
      <c r="B64" s="62">
        <v>0</v>
      </c>
      <c r="C64" s="59">
        <v>0</v>
      </c>
      <c r="D64" s="64">
        <v>0</v>
      </c>
      <c r="E64" s="83">
        <v>0</v>
      </c>
      <c r="F64" s="42">
        <v>0</v>
      </c>
      <c r="G64" s="84">
        <v>0</v>
      </c>
      <c r="H64" s="83">
        <v>0</v>
      </c>
      <c r="I64" s="42">
        <v>0</v>
      </c>
      <c r="J64" s="84">
        <v>0</v>
      </c>
      <c r="K64" s="83">
        <v>0</v>
      </c>
      <c r="L64" s="42">
        <v>0</v>
      </c>
      <c r="M64" s="84">
        <v>0</v>
      </c>
      <c r="N64" s="62">
        <v>11</v>
      </c>
      <c r="O64" s="42">
        <v>4</v>
      </c>
      <c r="P64" s="43">
        <v>15</v>
      </c>
      <c r="Q64" s="58">
        <f t="shared" si="11"/>
        <v>11</v>
      </c>
      <c r="R64" s="59">
        <f t="shared" si="11"/>
        <v>4</v>
      </c>
      <c r="S64" s="65">
        <f t="shared" si="11"/>
        <v>15</v>
      </c>
      <c r="T64" s="83">
        <v>0</v>
      </c>
      <c r="U64" s="42">
        <v>0</v>
      </c>
      <c r="V64" s="43">
        <v>0</v>
      </c>
      <c r="W64" s="83">
        <v>0</v>
      </c>
      <c r="X64" s="42">
        <v>3</v>
      </c>
      <c r="Y64" s="43">
        <v>3</v>
      </c>
      <c r="Z64" s="83">
        <v>0</v>
      </c>
      <c r="AA64" s="42">
        <v>0</v>
      </c>
      <c r="AB64" s="43">
        <v>0</v>
      </c>
      <c r="AC64" s="62">
        <f t="shared" si="12"/>
        <v>11</v>
      </c>
      <c r="AD64" s="59">
        <f t="shared" si="12"/>
        <v>7</v>
      </c>
      <c r="AE64" s="63">
        <f t="shared" si="12"/>
        <v>18</v>
      </c>
    </row>
    <row r="65" spans="1:34" ht="48" customHeight="1" x14ac:dyDescent="0.35">
      <c r="A65" s="40" t="s">
        <v>66</v>
      </c>
      <c r="B65" s="58">
        <v>0</v>
      </c>
      <c r="C65" s="59">
        <v>0</v>
      </c>
      <c r="D65" s="60">
        <v>0</v>
      </c>
      <c r="E65" s="41">
        <v>0</v>
      </c>
      <c r="F65" s="42">
        <v>0</v>
      </c>
      <c r="G65" s="57">
        <v>0</v>
      </c>
      <c r="H65" s="41">
        <v>0</v>
      </c>
      <c r="I65" s="42">
        <v>0</v>
      </c>
      <c r="J65" s="57">
        <v>0</v>
      </c>
      <c r="K65" s="41">
        <v>0</v>
      </c>
      <c r="L65" s="42">
        <v>0</v>
      </c>
      <c r="M65" s="57">
        <v>0</v>
      </c>
      <c r="N65" s="62">
        <v>1</v>
      </c>
      <c r="O65" s="42">
        <v>0</v>
      </c>
      <c r="P65" s="43">
        <v>1</v>
      </c>
      <c r="Q65" s="58">
        <f t="shared" si="11"/>
        <v>1</v>
      </c>
      <c r="R65" s="59">
        <f t="shared" si="11"/>
        <v>0</v>
      </c>
      <c r="S65" s="65">
        <f t="shared" si="11"/>
        <v>1</v>
      </c>
      <c r="T65" s="57">
        <v>0</v>
      </c>
      <c r="U65" s="42">
        <v>13</v>
      </c>
      <c r="V65" s="57">
        <v>13</v>
      </c>
      <c r="W65" s="41">
        <v>0</v>
      </c>
      <c r="X65" s="42">
        <v>1</v>
      </c>
      <c r="Y65" s="86">
        <v>1</v>
      </c>
      <c r="Z65" s="57">
        <v>0</v>
      </c>
      <c r="AA65" s="42">
        <v>2</v>
      </c>
      <c r="AB65" s="57">
        <v>2</v>
      </c>
      <c r="AC65" s="62">
        <f t="shared" si="12"/>
        <v>1</v>
      </c>
      <c r="AD65" s="59">
        <f t="shared" si="12"/>
        <v>16</v>
      </c>
      <c r="AE65" s="63">
        <f t="shared" si="12"/>
        <v>17</v>
      </c>
    </row>
    <row r="66" spans="1:34" ht="44.25" customHeight="1" x14ac:dyDescent="0.35">
      <c r="A66" s="91" t="s">
        <v>5</v>
      </c>
      <c r="B66" s="58">
        <v>0</v>
      </c>
      <c r="C66" s="59">
        <v>12</v>
      </c>
      <c r="D66" s="60">
        <v>12</v>
      </c>
      <c r="E66" s="58">
        <v>0</v>
      </c>
      <c r="F66" s="59">
        <v>12</v>
      </c>
      <c r="G66" s="61">
        <v>12</v>
      </c>
      <c r="H66" s="58">
        <v>0</v>
      </c>
      <c r="I66" s="59">
        <v>0</v>
      </c>
      <c r="J66" s="61">
        <v>0</v>
      </c>
      <c r="K66" s="58">
        <v>0</v>
      </c>
      <c r="L66" s="59">
        <v>0</v>
      </c>
      <c r="M66" s="61">
        <v>0</v>
      </c>
      <c r="N66" s="62">
        <v>0</v>
      </c>
      <c r="O66" s="59">
        <v>0</v>
      </c>
      <c r="P66" s="63">
        <v>0</v>
      </c>
      <c r="Q66" s="62">
        <f t="shared" si="11"/>
        <v>0</v>
      </c>
      <c r="R66" s="59">
        <f t="shared" si="11"/>
        <v>24</v>
      </c>
      <c r="S66" s="63">
        <f>D66+G66+J66+M66+P66</f>
        <v>24</v>
      </c>
      <c r="T66" s="60">
        <v>0</v>
      </c>
      <c r="U66" s="59">
        <v>0</v>
      </c>
      <c r="V66" s="60">
        <v>0</v>
      </c>
      <c r="W66" s="58">
        <v>0</v>
      </c>
      <c r="X66" s="59">
        <v>0</v>
      </c>
      <c r="Y66" s="65">
        <v>0</v>
      </c>
      <c r="Z66" s="60">
        <v>0</v>
      </c>
      <c r="AA66" s="59">
        <v>0</v>
      </c>
      <c r="AB66" s="60">
        <v>0</v>
      </c>
      <c r="AC66" s="62">
        <f t="shared" si="12"/>
        <v>0</v>
      </c>
      <c r="AD66" s="59">
        <f t="shared" si="12"/>
        <v>24</v>
      </c>
      <c r="AE66" s="63">
        <f t="shared" si="12"/>
        <v>24</v>
      </c>
    </row>
    <row r="67" spans="1:34" ht="31.5" customHeight="1" x14ac:dyDescent="0.35">
      <c r="A67" s="92" t="s">
        <v>27</v>
      </c>
      <c r="B67" s="58">
        <v>0</v>
      </c>
      <c r="C67" s="59">
        <v>0</v>
      </c>
      <c r="D67" s="60">
        <v>0</v>
      </c>
      <c r="E67" s="58">
        <v>0</v>
      </c>
      <c r="F67" s="59">
        <v>6</v>
      </c>
      <c r="G67" s="61">
        <v>6</v>
      </c>
      <c r="H67" s="58">
        <v>0</v>
      </c>
      <c r="I67" s="59">
        <v>9</v>
      </c>
      <c r="J67" s="61">
        <v>9</v>
      </c>
      <c r="K67" s="58">
        <v>0</v>
      </c>
      <c r="L67" s="59">
        <v>0</v>
      </c>
      <c r="M67" s="61">
        <v>0</v>
      </c>
      <c r="N67" s="62">
        <v>0</v>
      </c>
      <c r="O67" s="59">
        <v>0</v>
      </c>
      <c r="P67" s="63">
        <v>0</v>
      </c>
      <c r="Q67" s="62">
        <f t="shared" si="11"/>
        <v>0</v>
      </c>
      <c r="R67" s="59">
        <f t="shared" si="11"/>
        <v>15</v>
      </c>
      <c r="S67" s="63">
        <f>D67+G67+J67+M67+P67</f>
        <v>15</v>
      </c>
      <c r="T67" s="60">
        <v>0</v>
      </c>
      <c r="U67" s="59">
        <v>0</v>
      </c>
      <c r="V67" s="60">
        <v>0</v>
      </c>
      <c r="W67" s="58">
        <v>0</v>
      </c>
      <c r="X67" s="59">
        <v>0</v>
      </c>
      <c r="Y67" s="65">
        <v>0</v>
      </c>
      <c r="Z67" s="60">
        <v>0</v>
      </c>
      <c r="AA67" s="59">
        <v>0</v>
      </c>
      <c r="AB67" s="60">
        <v>0</v>
      </c>
      <c r="AC67" s="62">
        <f t="shared" si="12"/>
        <v>0</v>
      </c>
      <c r="AD67" s="59">
        <f t="shared" si="12"/>
        <v>15</v>
      </c>
      <c r="AE67" s="63">
        <f t="shared" si="12"/>
        <v>15</v>
      </c>
    </row>
    <row r="68" spans="1:34" ht="57.75" customHeight="1" x14ac:dyDescent="0.35">
      <c r="A68" s="99" t="s">
        <v>49</v>
      </c>
      <c r="B68" s="58">
        <v>0</v>
      </c>
      <c r="C68" s="59">
        <v>30</v>
      </c>
      <c r="D68" s="60">
        <v>30</v>
      </c>
      <c r="E68" s="58">
        <v>0</v>
      </c>
      <c r="F68" s="59">
        <v>13</v>
      </c>
      <c r="G68" s="61">
        <v>13</v>
      </c>
      <c r="H68" s="58">
        <v>0</v>
      </c>
      <c r="I68" s="59">
        <v>13</v>
      </c>
      <c r="J68" s="61">
        <v>13</v>
      </c>
      <c r="K68" s="58">
        <v>0</v>
      </c>
      <c r="L68" s="59">
        <v>0</v>
      </c>
      <c r="M68" s="61">
        <v>0</v>
      </c>
      <c r="N68" s="62">
        <v>0</v>
      </c>
      <c r="O68" s="59">
        <v>0</v>
      </c>
      <c r="P68" s="63">
        <v>0</v>
      </c>
      <c r="Q68" s="62">
        <f t="shared" si="11"/>
        <v>0</v>
      </c>
      <c r="R68" s="59">
        <f t="shared" si="11"/>
        <v>56</v>
      </c>
      <c r="S68" s="63">
        <f>D68+G68+J68+M68+P68</f>
        <v>56</v>
      </c>
      <c r="T68" s="60">
        <v>0</v>
      </c>
      <c r="U68" s="59">
        <v>18</v>
      </c>
      <c r="V68" s="60">
        <v>18</v>
      </c>
      <c r="W68" s="58">
        <v>0</v>
      </c>
      <c r="X68" s="59">
        <v>0</v>
      </c>
      <c r="Y68" s="65">
        <v>0</v>
      </c>
      <c r="Z68" s="60">
        <v>0</v>
      </c>
      <c r="AA68" s="59">
        <v>0</v>
      </c>
      <c r="AB68" s="60">
        <v>0</v>
      </c>
      <c r="AC68" s="62">
        <f t="shared" si="12"/>
        <v>0</v>
      </c>
      <c r="AD68" s="59">
        <f t="shared" si="12"/>
        <v>74</v>
      </c>
      <c r="AE68" s="63">
        <f t="shared" si="12"/>
        <v>74</v>
      </c>
    </row>
    <row r="69" spans="1:34" ht="42.75" customHeight="1" x14ac:dyDescent="0.35">
      <c r="A69" s="185" t="s">
        <v>8</v>
      </c>
      <c r="B69" s="72">
        <v>0</v>
      </c>
      <c r="C69" s="69">
        <v>53</v>
      </c>
      <c r="D69" s="70">
        <v>53</v>
      </c>
      <c r="E69" s="72">
        <v>0</v>
      </c>
      <c r="F69" s="69">
        <v>63</v>
      </c>
      <c r="G69" s="70">
        <v>63</v>
      </c>
      <c r="H69" s="72">
        <v>0</v>
      </c>
      <c r="I69" s="69">
        <v>40</v>
      </c>
      <c r="J69" s="71">
        <v>40</v>
      </c>
      <c r="K69" s="72">
        <v>0</v>
      </c>
      <c r="L69" s="69">
        <v>0</v>
      </c>
      <c r="M69" s="71">
        <v>0</v>
      </c>
      <c r="N69" s="72">
        <v>0</v>
      </c>
      <c r="O69" s="69">
        <v>5</v>
      </c>
      <c r="P69" s="70">
        <v>5</v>
      </c>
      <c r="Q69" s="66">
        <f t="shared" si="11"/>
        <v>0</v>
      </c>
      <c r="R69" s="69">
        <f t="shared" si="11"/>
        <v>161</v>
      </c>
      <c r="S69" s="113">
        <f t="shared" si="11"/>
        <v>161</v>
      </c>
      <c r="T69" s="72">
        <v>0</v>
      </c>
      <c r="U69" s="69">
        <v>8</v>
      </c>
      <c r="V69" s="70">
        <v>8</v>
      </c>
      <c r="W69" s="72">
        <v>0</v>
      </c>
      <c r="X69" s="69">
        <v>4</v>
      </c>
      <c r="Y69" s="70">
        <v>4</v>
      </c>
      <c r="Z69" s="68">
        <v>0</v>
      </c>
      <c r="AA69" s="69">
        <v>3</v>
      </c>
      <c r="AB69" s="70">
        <v>3</v>
      </c>
      <c r="AC69" s="72">
        <f t="shared" si="12"/>
        <v>0</v>
      </c>
      <c r="AD69" s="69">
        <f t="shared" si="12"/>
        <v>176</v>
      </c>
      <c r="AE69" s="70">
        <f t="shared" si="12"/>
        <v>176</v>
      </c>
    </row>
    <row r="70" spans="1:34" ht="44.25" customHeight="1" thickBot="1" x14ac:dyDescent="0.4">
      <c r="A70" s="28" t="s">
        <v>37</v>
      </c>
      <c r="B70" s="73">
        <v>0</v>
      </c>
      <c r="C70" s="74">
        <v>35</v>
      </c>
      <c r="D70" s="75">
        <v>35</v>
      </c>
      <c r="E70" s="73">
        <v>0</v>
      </c>
      <c r="F70" s="74">
        <v>24</v>
      </c>
      <c r="G70" s="75">
        <v>24</v>
      </c>
      <c r="H70" s="73">
        <v>0</v>
      </c>
      <c r="I70" s="74">
        <v>0</v>
      </c>
      <c r="J70" s="82">
        <v>0</v>
      </c>
      <c r="K70" s="73">
        <v>6</v>
      </c>
      <c r="L70" s="74">
        <v>1</v>
      </c>
      <c r="M70" s="82">
        <v>7</v>
      </c>
      <c r="N70" s="73">
        <v>0</v>
      </c>
      <c r="O70" s="74">
        <v>0</v>
      </c>
      <c r="P70" s="75">
        <v>0</v>
      </c>
      <c r="Q70" s="87">
        <f t="shared" si="11"/>
        <v>6</v>
      </c>
      <c r="R70" s="74">
        <f>C70+F70+I70+L70+O70</f>
        <v>60</v>
      </c>
      <c r="S70" s="88">
        <f>D70+G70+J70+M70+P70</f>
        <v>66</v>
      </c>
      <c r="T70" s="73">
        <v>0</v>
      </c>
      <c r="U70" s="74">
        <v>41</v>
      </c>
      <c r="V70" s="75">
        <v>41</v>
      </c>
      <c r="W70" s="73">
        <v>0</v>
      </c>
      <c r="X70" s="74">
        <v>0</v>
      </c>
      <c r="Y70" s="75">
        <v>0</v>
      </c>
      <c r="Z70" s="85">
        <v>0</v>
      </c>
      <c r="AA70" s="74">
        <v>0</v>
      </c>
      <c r="AB70" s="75">
        <v>0</v>
      </c>
      <c r="AC70" s="73">
        <f>Q70+T70+W70+Z70</f>
        <v>6</v>
      </c>
      <c r="AD70" s="74">
        <f>R70+U70+X70+AA70</f>
        <v>101</v>
      </c>
      <c r="AE70" s="75">
        <f>S70+V70+Y70+AB70</f>
        <v>107</v>
      </c>
    </row>
    <row r="71" spans="1:34" ht="34.5" customHeight="1" thickBot="1" x14ac:dyDescent="0.35">
      <c r="A71" s="102" t="s">
        <v>41</v>
      </c>
      <c r="B71" s="355">
        <f t="shared" ref="B71:AE71" si="13">SUM(B63:B70)</f>
        <v>0</v>
      </c>
      <c r="C71" s="355">
        <f t="shared" si="13"/>
        <v>141</v>
      </c>
      <c r="D71" s="355">
        <f t="shared" si="13"/>
        <v>141</v>
      </c>
      <c r="E71" s="355">
        <f t="shared" si="13"/>
        <v>0</v>
      </c>
      <c r="F71" s="355">
        <f t="shared" si="13"/>
        <v>141</v>
      </c>
      <c r="G71" s="355">
        <f t="shared" si="13"/>
        <v>141</v>
      </c>
      <c r="H71" s="355">
        <f t="shared" si="13"/>
        <v>10</v>
      </c>
      <c r="I71" s="355">
        <f t="shared" si="13"/>
        <v>84</v>
      </c>
      <c r="J71" s="355">
        <f t="shared" si="13"/>
        <v>94</v>
      </c>
      <c r="K71" s="355">
        <f t="shared" si="13"/>
        <v>22</v>
      </c>
      <c r="L71" s="355">
        <f t="shared" si="13"/>
        <v>20</v>
      </c>
      <c r="M71" s="355">
        <f t="shared" si="13"/>
        <v>42</v>
      </c>
      <c r="N71" s="355">
        <f t="shared" si="13"/>
        <v>12</v>
      </c>
      <c r="O71" s="355">
        <f t="shared" si="13"/>
        <v>12</v>
      </c>
      <c r="P71" s="355">
        <f t="shared" si="13"/>
        <v>24</v>
      </c>
      <c r="Q71" s="355">
        <f t="shared" si="13"/>
        <v>44</v>
      </c>
      <c r="R71" s="355">
        <f t="shared" si="13"/>
        <v>398</v>
      </c>
      <c r="S71" s="355">
        <f t="shared" si="13"/>
        <v>442</v>
      </c>
      <c r="T71" s="355">
        <f t="shared" si="13"/>
        <v>0</v>
      </c>
      <c r="U71" s="355">
        <f>SUM(U63:U70)</f>
        <v>123</v>
      </c>
      <c r="V71" s="355">
        <f t="shared" si="13"/>
        <v>123</v>
      </c>
      <c r="W71" s="355">
        <f t="shared" si="13"/>
        <v>0</v>
      </c>
      <c r="X71" s="355">
        <f>SUM(X63:X70)</f>
        <v>32</v>
      </c>
      <c r="Y71" s="355">
        <f t="shared" si="13"/>
        <v>32</v>
      </c>
      <c r="Z71" s="355">
        <f t="shared" si="13"/>
        <v>0</v>
      </c>
      <c r="AA71" s="355">
        <f t="shared" si="13"/>
        <v>5</v>
      </c>
      <c r="AB71" s="355">
        <f t="shared" si="13"/>
        <v>5</v>
      </c>
      <c r="AC71" s="355">
        <f t="shared" si="13"/>
        <v>44</v>
      </c>
      <c r="AD71" s="355">
        <f t="shared" si="13"/>
        <v>558</v>
      </c>
      <c r="AE71" s="328">
        <f t="shared" si="13"/>
        <v>602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79" t="s">
        <v>32</v>
      </c>
      <c r="B73" s="182">
        <f>AC22+T52</f>
        <v>12603</v>
      </c>
      <c r="C73" s="182">
        <f t="shared" ref="C73:D73" si="14">AD22+U52</f>
        <v>4441</v>
      </c>
      <c r="D73" s="183">
        <f t="shared" si="14"/>
        <v>17044</v>
      </c>
      <c r="E73" s="5"/>
      <c r="F73" s="5"/>
      <c r="G73" s="5"/>
      <c r="H73" s="5"/>
      <c r="I73" s="5"/>
    </row>
    <row r="74" spans="1:34" ht="49.5" customHeight="1" thickBot="1" x14ac:dyDescent="0.4">
      <c r="A74" s="179" t="s">
        <v>53</v>
      </c>
      <c r="B74" s="182">
        <f>AI42</f>
        <v>1803</v>
      </c>
      <c r="C74" s="182">
        <f t="shared" ref="C74:D74" si="15">AJ42</f>
        <v>1765</v>
      </c>
      <c r="D74" s="183">
        <f t="shared" si="15"/>
        <v>3568</v>
      </c>
      <c r="E74" s="5"/>
      <c r="F74" s="5"/>
      <c r="G74" s="5"/>
      <c r="H74" s="5"/>
      <c r="I74" s="5"/>
      <c r="L74" s="1" t="s">
        <v>61</v>
      </c>
      <c r="M74" s="201"/>
      <c r="AC74" s="20"/>
      <c r="AD74" s="20"/>
      <c r="AE74" s="20"/>
    </row>
    <row r="75" spans="1:34" ht="47.25" customHeight="1" thickBot="1" x14ac:dyDescent="0.4">
      <c r="A75" s="179" t="s">
        <v>52</v>
      </c>
      <c r="B75" s="182">
        <f>T58+AC71</f>
        <v>44</v>
      </c>
      <c r="C75" s="182">
        <f>U58+AD71</f>
        <v>578</v>
      </c>
      <c r="D75" s="183">
        <f>V58+AE71</f>
        <v>622</v>
      </c>
      <c r="E75" s="5"/>
      <c r="F75" s="5"/>
      <c r="G75" s="5"/>
      <c r="H75" s="3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79" t="s">
        <v>31</v>
      </c>
      <c r="B76" s="182">
        <f>SUM(B73:B75)</f>
        <v>14450</v>
      </c>
      <c r="C76" s="182">
        <f>SUM(C73:C75)</f>
        <v>6784</v>
      </c>
      <c r="D76" s="183">
        <f>SUM(D73:D75)</f>
        <v>21234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436" t="s">
        <v>85</v>
      </c>
      <c r="B78" s="436"/>
      <c r="C78" s="436"/>
      <c r="D78" s="436"/>
      <c r="E78" s="436"/>
      <c r="F78" s="436"/>
      <c r="G78" s="436"/>
      <c r="H78" s="436"/>
      <c r="I78" s="436"/>
      <c r="J78" s="436"/>
      <c r="K78" s="436"/>
      <c r="L78" s="436"/>
      <c r="M78" s="43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437"/>
      <c r="B79" s="437"/>
      <c r="C79" s="437"/>
      <c r="D79" s="437"/>
      <c r="E79" s="437"/>
      <c r="F79" s="437"/>
      <c r="G79" s="437"/>
      <c r="H79" s="437"/>
      <c r="I79" s="437"/>
      <c r="J79" s="437"/>
      <c r="K79" s="437"/>
      <c r="L79" s="437"/>
      <c r="M79" s="437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42</v>
      </c>
      <c r="B80" s="419" t="s">
        <v>10</v>
      </c>
      <c r="C80" s="420"/>
      <c r="D80" s="421"/>
      <c r="E80" s="422" t="s">
        <v>11</v>
      </c>
      <c r="F80" s="423"/>
      <c r="G80" s="424"/>
      <c r="H80" s="419" t="s">
        <v>12</v>
      </c>
      <c r="I80" s="420"/>
      <c r="J80" s="421"/>
      <c r="K80" s="419" t="s">
        <v>25</v>
      </c>
      <c r="L80" s="420"/>
      <c r="M80" s="421"/>
      <c r="N80" s="441" t="s">
        <v>23</v>
      </c>
      <c r="O80" s="442"/>
      <c r="P80" s="443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4" t="s">
        <v>34</v>
      </c>
      <c r="C81" s="125" t="s">
        <v>35</v>
      </c>
      <c r="D81" s="35" t="s">
        <v>3</v>
      </c>
      <c r="E81" s="124" t="s">
        <v>34</v>
      </c>
      <c r="F81" s="125" t="s">
        <v>35</v>
      </c>
      <c r="G81" s="35" t="s">
        <v>3</v>
      </c>
      <c r="H81" s="124" t="s">
        <v>34</v>
      </c>
      <c r="I81" s="125" t="s">
        <v>35</v>
      </c>
      <c r="J81" s="35" t="s">
        <v>3</v>
      </c>
      <c r="K81" s="124" t="s">
        <v>34</v>
      </c>
      <c r="L81" s="125" t="s">
        <v>35</v>
      </c>
      <c r="M81" s="35" t="s">
        <v>3</v>
      </c>
      <c r="N81" s="139" t="s">
        <v>34</v>
      </c>
      <c r="O81" s="125" t="s">
        <v>35</v>
      </c>
      <c r="P81" s="36" t="s">
        <v>3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101" t="s">
        <v>4</v>
      </c>
      <c r="B82" s="267">
        <v>4</v>
      </c>
      <c r="C82" s="268">
        <v>46</v>
      </c>
      <c r="D82" s="269">
        <v>50</v>
      </c>
      <c r="E82" s="267">
        <v>10</v>
      </c>
      <c r="F82" s="268">
        <v>29</v>
      </c>
      <c r="G82" s="270">
        <v>39</v>
      </c>
      <c r="H82" s="271">
        <v>14</v>
      </c>
      <c r="I82" s="268">
        <v>16</v>
      </c>
      <c r="J82" s="269">
        <v>30</v>
      </c>
      <c r="K82" s="272">
        <v>0</v>
      </c>
      <c r="L82" s="273">
        <v>0</v>
      </c>
      <c r="M82" s="274">
        <v>0</v>
      </c>
      <c r="N82" s="325">
        <f t="shared" ref="N82:P91" si="16">B82+E82+H82+K82</f>
        <v>28</v>
      </c>
      <c r="O82" s="275">
        <f t="shared" si="16"/>
        <v>91</v>
      </c>
      <c r="P82" s="276">
        <f t="shared" si="16"/>
        <v>119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101" t="s">
        <v>65</v>
      </c>
      <c r="B83" s="277">
        <v>2</v>
      </c>
      <c r="C83" s="278">
        <v>2</v>
      </c>
      <c r="D83" s="279">
        <v>4</v>
      </c>
      <c r="E83" s="277">
        <v>4</v>
      </c>
      <c r="F83" s="278">
        <v>2</v>
      </c>
      <c r="G83" s="279">
        <v>6</v>
      </c>
      <c r="H83" s="277">
        <v>8</v>
      </c>
      <c r="I83" s="278">
        <v>0</v>
      </c>
      <c r="J83" s="241">
        <v>8</v>
      </c>
      <c r="K83" s="280">
        <v>0</v>
      </c>
      <c r="L83" s="280">
        <v>0</v>
      </c>
      <c r="M83" s="281">
        <v>0</v>
      </c>
      <c r="N83" s="282">
        <f t="shared" si="16"/>
        <v>14</v>
      </c>
      <c r="O83" s="283">
        <f t="shared" si="16"/>
        <v>4</v>
      </c>
      <c r="P83" s="258">
        <f t="shared" si="16"/>
        <v>18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101" t="s">
        <v>58</v>
      </c>
      <c r="B84" s="277">
        <v>2</v>
      </c>
      <c r="C84" s="278">
        <v>0</v>
      </c>
      <c r="D84" s="279">
        <v>2</v>
      </c>
      <c r="E84" s="277">
        <v>1</v>
      </c>
      <c r="F84" s="278">
        <v>0</v>
      </c>
      <c r="G84" s="279">
        <v>1</v>
      </c>
      <c r="H84" s="277">
        <v>2</v>
      </c>
      <c r="I84" s="278">
        <v>0</v>
      </c>
      <c r="J84" s="240">
        <v>2</v>
      </c>
      <c r="K84" s="284">
        <v>0</v>
      </c>
      <c r="L84" s="280">
        <v>0</v>
      </c>
      <c r="M84" s="281">
        <v>0</v>
      </c>
      <c r="N84" s="282">
        <f t="shared" si="16"/>
        <v>5</v>
      </c>
      <c r="O84" s="283">
        <f t="shared" si="16"/>
        <v>0</v>
      </c>
      <c r="P84" s="258">
        <f t="shared" si="16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101" t="s">
        <v>64</v>
      </c>
      <c r="B85" s="277">
        <v>9</v>
      </c>
      <c r="C85" s="278">
        <v>3</v>
      </c>
      <c r="D85" s="279">
        <v>12</v>
      </c>
      <c r="E85" s="277">
        <v>4</v>
      </c>
      <c r="F85" s="278">
        <v>1</v>
      </c>
      <c r="G85" s="279">
        <v>5</v>
      </c>
      <c r="H85" s="277">
        <v>0</v>
      </c>
      <c r="I85" s="278">
        <v>0</v>
      </c>
      <c r="J85" s="240">
        <v>0</v>
      </c>
      <c r="K85" s="284">
        <v>4</v>
      </c>
      <c r="L85" s="280">
        <v>0</v>
      </c>
      <c r="M85" s="281">
        <v>4</v>
      </c>
      <c r="N85" s="282">
        <f>B85+E85+H85+K85</f>
        <v>17</v>
      </c>
      <c r="O85" s="283">
        <f>C85+F85+I85+L85</f>
        <v>4</v>
      </c>
      <c r="P85" s="258">
        <f>D85+G85+J85+M85</f>
        <v>21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204" t="s">
        <v>5</v>
      </c>
      <c r="B86" s="256">
        <v>2</v>
      </c>
      <c r="C86" s="283">
        <v>14</v>
      </c>
      <c r="D86" s="285">
        <v>16</v>
      </c>
      <c r="E86" s="256">
        <v>5</v>
      </c>
      <c r="F86" s="283">
        <v>5</v>
      </c>
      <c r="G86" s="285">
        <v>10</v>
      </c>
      <c r="H86" s="256">
        <v>4</v>
      </c>
      <c r="I86" s="283">
        <v>3</v>
      </c>
      <c r="J86" s="285">
        <v>7</v>
      </c>
      <c r="K86" s="256">
        <v>10</v>
      </c>
      <c r="L86" s="283">
        <v>0</v>
      </c>
      <c r="M86" s="257">
        <v>10</v>
      </c>
      <c r="N86" s="282">
        <f t="shared" si="16"/>
        <v>21</v>
      </c>
      <c r="O86" s="283">
        <f>C86+F86+I86+L86</f>
        <v>22</v>
      </c>
      <c r="P86" s="258">
        <f t="shared" si="16"/>
        <v>43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44</v>
      </c>
    </row>
    <row r="87" spans="1:39" ht="30.75" customHeight="1" x14ac:dyDescent="0.25">
      <c r="A87" s="204" t="s">
        <v>56</v>
      </c>
      <c r="B87" s="256">
        <v>1</v>
      </c>
      <c r="C87" s="283">
        <v>3</v>
      </c>
      <c r="D87" s="285">
        <v>4</v>
      </c>
      <c r="E87" s="256">
        <v>4</v>
      </c>
      <c r="F87" s="283">
        <v>1</v>
      </c>
      <c r="G87" s="285">
        <v>5</v>
      </c>
      <c r="H87" s="256">
        <v>5</v>
      </c>
      <c r="I87" s="283">
        <v>0</v>
      </c>
      <c r="J87" s="257">
        <v>5</v>
      </c>
      <c r="K87" s="286">
        <v>1</v>
      </c>
      <c r="L87" s="283">
        <v>0</v>
      </c>
      <c r="M87" s="285">
        <v>1</v>
      </c>
      <c r="N87" s="282">
        <f>B87+E87+H87+K87</f>
        <v>11</v>
      </c>
      <c r="O87" s="283">
        <f t="shared" si="16"/>
        <v>4</v>
      </c>
      <c r="P87" s="258">
        <f t="shared" si="16"/>
        <v>15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205" t="s">
        <v>30</v>
      </c>
      <c r="B88" s="256">
        <v>10</v>
      </c>
      <c r="C88" s="283">
        <v>12</v>
      </c>
      <c r="D88" s="285">
        <v>22</v>
      </c>
      <c r="E88" s="256">
        <v>12</v>
      </c>
      <c r="F88" s="283">
        <v>6</v>
      </c>
      <c r="G88" s="257">
        <v>18</v>
      </c>
      <c r="H88" s="286">
        <v>10</v>
      </c>
      <c r="I88" s="283">
        <v>1</v>
      </c>
      <c r="J88" s="285">
        <v>11</v>
      </c>
      <c r="K88" s="282">
        <v>12</v>
      </c>
      <c r="L88" s="287">
        <v>1</v>
      </c>
      <c r="M88" s="257">
        <v>13</v>
      </c>
      <c r="N88" s="282">
        <f t="shared" si="16"/>
        <v>44</v>
      </c>
      <c r="O88" s="283">
        <f t="shared" si="16"/>
        <v>20</v>
      </c>
      <c r="P88" s="258">
        <f t="shared" si="16"/>
        <v>64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205" t="s">
        <v>27</v>
      </c>
      <c r="B89" s="256">
        <v>5</v>
      </c>
      <c r="C89" s="283">
        <v>31</v>
      </c>
      <c r="D89" s="285">
        <v>36</v>
      </c>
      <c r="E89" s="256">
        <v>6</v>
      </c>
      <c r="F89" s="283">
        <v>22</v>
      </c>
      <c r="G89" s="285">
        <v>28</v>
      </c>
      <c r="H89" s="256">
        <v>5</v>
      </c>
      <c r="I89" s="283">
        <v>4</v>
      </c>
      <c r="J89" s="285">
        <v>9</v>
      </c>
      <c r="K89" s="288">
        <v>0</v>
      </c>
      <c r="L89" s="289">
        <v>0</v>
      </c>
      <c r="M89" s="290">
        <v>0</v>
      </c>
      <c r="N89" s="282">
        <f t="shared" si="16"/>
        <v>16</v>
      </c>
      <c r="O89" s="283">
        <f t="shared" si="16"/>
        <v>57</v>
      </c>
      <c r="P89" s="258">
        <f t="shared" si="16"/>
        <v>73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204" t="s">
        <v>6</v>
      </c>
      <c r="B90" s="256">
        <v>13</v>
      </c>
      <c r="C90" s="283">
        <v>0</v>
      </c>
      <c r="D90" s="285">
        <v>13</v>
      </c>
      <c r="E90" s="256">
        <v>11</v>
      </c>
      <c r="F90" s="283">
        <v>0</v>
      </c>
      <c r="G90" s="285">
        <v>11</v>
      </c>
      <c r="H90" s="256">
        <v>7</v>
      </c>
      <c r="I90" s="283">
        <v>0</v>
      </c>
      <c r="J90" s="285">
        <v>7</v>
      </c>
      <c r="K90" s="256">
        <v>0</v>
      </c>
      <c r="L90" s="283">
        <v>0</v>
      </c>
      <c r="M90" s="257">
        <v>0</v>
      </c>
      <c r="N90" s="282">
        <f t="shared" si="16"/>
        <v>31</v>
      </c>
      <c r="O90" s="283">
        <f t="shared" si="16"/>
        <v>0</v>
      </c>
      <c r="P90" s="258">
        <f t="shared" si="16"/>
        <v>31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206" t="s">
        <v>59</v>
      </c>
      <c r="B91" s="291">
        <v>5</v>
      </c>
      <c r="C91" s="292">
        <v>2</v>
      </c>
      <c r="D91" s="293">
        <v>7</v>
      </c>
      <c r="E91" s="291">
        <v>4</v>
      </c>
      <c r="F91" s="292">
        <v>0</v>
      </c>
      <c r="G91" s="294">
        <v>4</v>
      </c>
      <c r="H91" s="295">
        <v>6</v>
      </c>
      <c r="I91" s="292">
        <v>3</v>
      </c>
      <c r="J91" s="293">
        <v>9</v>
      </c>
      <c r="K91" s="296">
        <v>0</v>
      </c>
      <c r="L91" s="297">
        <v>0</v>
      </c>
      <c r="M91" s="298">
        <v>0</v>
      </c>
      <c r="N91" s="299">
        <f>B91+E91+H91+K91</f>
        <v>15</v>
      </c>
      <c r="O91" s="300">
        <f t="shared" si="16"/>
        <v>5</v>
      </c>
      <c r="P91" s="266">
        <f t="shared" si="16"/>
        <v>20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33" t="s">
        <v>43</v>
      </c>
      <c r="B92" s="333">
        <f>SUM(B82:B91)</f>
        <v>53</v>
      </c>
      <c r="C92" s="334">
        <f t="shared" ref="C92:O92" si="17">SUM(C82:C91)</f>
        <v>113</v>
      </c>
      <c r="D92" s="335">
        <f t="shared" si="17"/>
        <v>166</v>
      </c>
      <c r="E92" s="333">
        <f t="shared" si="17"/>
        <v>61</v>
      </c>
      <c r="F92" s="334">
        <f t="shared" si="17"/>
        <v>66</v>
      </c>
      <c r="G92" s="336">
        <f t="shared" si="17"/>
        <v>127</v>
      </c>
      <c r="H92" s="305">
        <f t="shared" si="17"/>
        <v>61</v>
      </c>
      <c r="I92" s="334">
        <f t="shared" si="17"/>
        <v>27</v>
      </c>
      <c r="J92" s="337">
        <f t="shared" si="17"/>
        <v>88</v>
      </c>
      <c r="K92" s="338">
        <f t="shared" si="17"/>
        <v>27</v>
      </c>
      <c r="L92" s="339">
        <f t="shared" si="17"/>
        <v>1</v>
      </c>
      <c r="M92" s="340">
        <f t="shared" si="17"/>
        <v>28</v>
      </c>
      <c r="N92" s="341">
        <f t="shared" si="17"/>
        <v>202</v>
      </c>
      <c r="O92" s="342">
        <f t="shared" si="17"/>
        <v>207</v>
      </c>
      <c r="P92" s="343">
        <f>SUM(P82:P91)</f>
        <v>409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436" t="s">
        <v>86</v>
      </c>
      <c r="B93" s="436"/>
      <c r="C93" s="436"/>
      <c r="D93" s="436"/>
      <c r="E93" s="436"/>
      <c r="F93" s="436"/>
      <c r="G93" s="436"/>
      <c r="H93" s="436"/>
      <c r="I93" s="436"/>
      <c r="J93" s="436"/>
      <c r="K93" s="436"/>
      <c r="L93" s="436"/>
      <c r="M93" s="436"/>
      <c r="N93" s="436"/>
      <c r="O93" s="436"/>
      <c r="P93" s="436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437"/>
      <c r="B94" s="437"/>
      <c r="C94" s="437"/>
      <c r="D94" s="437"/>
      <c r="E94" s="437"/>
      <c r="F94" s="437"/>
      <c r="G94" s="437"/>
      <c r="H94" s="437"/>
      <c r="I94" s="437"/>
      <c r="J94" s="437"/>
      <c r="K94" s="437"/>
      <c r="L94" s="437"/>
      <c r="M94" s="437"/>
      <c r="N94" s="437"/>
      <c r="O94" s="437"/>
      <c r="P94" s="437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42</v>
      </c>
      <c r="B95" s="419" t="s">
        <v>10</v>
      </c>
      <c r="C95" s="420"/>
      <c r="D95" s="421"/>
      <c r="E95" s="422" t="s">
        <v>11</v>
      </c>
      <c r="F95" s="423"/>
      <c r="G95" s="424"/>
      <c r="H95" s="419" t="s">
        <v>12</v>
      </c>
      <c r="I95" s="420"/>
      <c r="J95" s="421"/>
      <c r="K95" s="419" t="s">
        <v>25</v>
      </c>
      <c r="L95" s="420"/>
      <c r="M95" s="421"/>
      <c r="N95" s="419" t="s">
        <v>50</v>
      </c>
      <c r="O95" s="420"/>
      <c r="P95" s="421"/>
      <c r="Q95" s="441" t="s">
        <v>23</v>
      </c>
      <c r="R95" s="442"/>
      <c r="S95" s="443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4" t="s">
        <v>34</v>
      </c>
      <c r="C96" s="125" t="s">
        <v>35</v>
      </c>
      <c r="D96" s="35" t="s">
        <v>3</v>
      </c>
      <c r="E96" s="124" t="s">
        <v>34</v>
      </c>
      <c r="F96" s="125" t="s">
        <v>35</v>
      </c>
      <c r="G96" s="35" t="s">
        <v>3</v>
      </c>
      <c r="H96" s="124" t="s">
        <v>34</v>
      </c>
      <c r="I96" s="125" t="s">
        <v>35</v>
      </c>
      <c r="J96" s="35" t="s">
        <v>3</v>
      </c>
      <c r="K96" s="124" t="s">
        <v>34</v>
      </c>
      <c r="L96" s="125" t="s">
        <v>35</v>
      </c>
      <c r="M96" s="35" t="s">
        <v>3</v>
      </c>
      <c r="N96" s="124" t="s">
        <v>34</v>
      </c>
      <c r="O96" s="125" t="s">
        <v>35</v>
      </c>
      <c r="P96" s="35" t="s">
        <v>3</v>
      </c>
      <c r="Q96" s="139" t="s">
        <v>34</v>
      </c>
      <c r="R96" s="125" t="s">
        <v>35</v>
      </c>
      <c r="S96" s="36" t="s">
        <v>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101" t="s">
        <v>4</v>
      </c>
      <c r="B97" s="272">
        <v>0</v>
      </c>
      <c r="C97" s="273">
        <v>0</v>
      </c>
      <c r="D97" s="308">
        <v>0</v>
      </c>
      <c r="E97" s="272">
        <v>0</v>
      </c>
      <c r="F97" s="273">
        <v>0</v>
      </c>
      <c r="G97" s="308">
        <v>0</v>
      </c>
      <c r="H97" s="272">
        <v>0</v>
      </c>
      <c r="I97" s="273">
        <v>3</v>
      </c>
      <c r="J97" s="309">
        <v>3</v>
      </c>
      <c r="K97" s="273">
        <v>0</v>
      </c>
      <c r="L97" s="273">
        <v>6</v>
      </c>
      <c r="M97" s="274">
        <v>6</v>
      </c>
      <c r="N97" s="310">
        <v>0</v>
      </c>
      <c r="O97" s="311">
        <v>0</v>
      </c>
      <c r="P97" s="312">
        <v>0</v>
      </c>
      <c r="Q97" s="344">
        <f t="shared" ref="Q97:S102" si="18">B97+E97+H97+K97+N97</f>
        <v>0</v>
      </c>
      <c r="R97" s="275">
        <f>C97+F97+I97+L97+O97</f>
        <v>9</v>
      </c>
      <c r="S97" s="313">
        <f t="shared" si="18"/>
        <v>9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101" t="s">
        <v>65</v>
      </c>
      <c r="B98" s="277">
        <v>0</v>
      </c>
      <c r="C98" s="278">
        <v>0</v>
      </c>
      <c r="D98" s="279">
        <v>0</v>
      </c>
      <c r="E98" s="277">
        <v>0</v>
      </c>
      <c r="F98" s="278">
        <v>1</v>
      </c>
      <c r="G98" s="279">
        <v>1</v>
      </c>
      <c r="H98" s="277">
        <v>0</v>
      </c>
      <c r="I98" s="278">
        <v>0</v>
      </c>
      <c r="J98" s="241">
        <v>0</v>
      </c>
      <c r="K98" s="280">
        <v>0</v>
      </c>
      <c r="L98" s="280">
        <v>0</v>
      </c>
      <c r="M98" s="281">
        <v>0</v>
      </c>
      <c r="N98" s="314">
        <v>0</v>
      </c>
      <c r="O98" s="315">
        <v>0</v>
      </c>
      <c r="P98" s="316">
        <v>0</v>
      </c>
      <c r="Q98" s="256">
        <f>B98+E98+H98+K98+N98</f>
        <v>0</v>
      </c>
      <c r="R98" s="283">
        <f>C98+F98+I98+L98+O98</f>
        <v>1</v>
      </c>
      <c r="S98" s="257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101" t="s">
        <v>64</v>
      </c>
      <c r="B99" s="317">
        <v>0</v>
      </c>
      <c r="C99" s="280">
        <v>0</v>
      </c>
      <c r="D99" s="281">
        <v>0</v>
      </c>
      <c r="E99" s="317">
        <v>0</v>
      </c>
      <c r="F99" s="280">
        <v>0</v>
      </c>
      <c r="G99" s="281">
        <v>0</v>
      </c>
      <c r="H99" s="317">
        <v>0</v>
      </c>
      <c r="I99" s="280">
        <v>0</v>
      </c>
      <c r="J99" s="318">
        <v>0</v>
      </c>
      <c r="K99" s="280">
        <v>0</v>
      </c>
      <c r="L99" s="280">
        <v>0</v>
      </c>
      <c r="M99" s="319">
        <v>0</v>
      </c>
      <c r="N99" s="314">
        <v>0</v>
      </c>
      <c r="O99" s="315">
        <v>1</v>
      </c>
      <c r="P99" s="316">
        <v>1</v>
      </c>
      <c r="Q99" s="256">
        <f>B99+E99+H99+K99+N99</f>
        <v>0</v>
      </c>
      <c r="R99" s="283">
        <f>C99+F99+I99+L99+O99</f>
        <v>1</v>
      </c>
      <c r="S99" s="257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7.5" x14ac:dyDescent="0.25">
      <c r="A100" s="204" t="s">
        <v>5</v>
      </c>
      <c r="B100" s="288">
        <v>0</v>
      </c>
      <c r="C100" s="289">
        <v>0</v>
      </c>
      <c r="D100" s="320">
        <v>0</v>
      </c>
      <c r="E100" s="288">
        <v>0</v>
      </c>
      <c r="F100" s="289">
        <v>0</v>
      </c>
      <c r="G100" s="320">
        <v>0</v>
      </c>
      <c r="H100" s="288">
        <v>0</v>
      </c>
      <c r="I100" s="289">
        <v>0</v>
      </c>
      <c r="J100" s="321">
        <v>0</v>
      </c>
      <c r="K100" s="289">
        <v>0</v>
      </c>
      <c r="L100" s="289">
        <v>0</v>
      </c>
      <c r="M100" s="290">
        <v>0</v>
      </c>
      <c r="N100" s="282">
        <v>0</v>
      </c>
      <c r="O100" s="283">
        <v>1</v>
      </c>
      <c r="P100" s="258">
        <v>1</v>
      </c>
      <c r="Q100" s="256">
        <f t="shared" si="18"/>
        <v>0</v>
      </c>
      <c r="R100" s="283">
        <f t="shared" si="18"/>
        <v>1</v>
      </c>
      <c r="S100" s="257">
        <f t="shared" si="18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5.5" customHeight="1" x14ac:dyDescent="0.25">
      <c r="A101" s="205" t="s">
        <v>27</v>
      </c>
      <c r="B101" s="256">
        <v>0</v>
      </c>
      <c r="C101" s="283">
        <v>0</v>
      </c>
      <c r="D101" s="285">
        <v>0</v>
      </c>
      <c r="E101" s="256">
        <v>0</v>
      </c>
      <c r="F101" s="283">
        <v>0</v>
      </c>
      <c r="G101" s="285">
        <v>0</v>
      </c>
      <c r="H101" s="256">
        <v>0</v>
      </c>
      <c r="I101" s="283">
        <v>1</v>
      </c>
      <c r="J101" s="285">
        <v>1</v>
      </c>
      <c r="K101" s="256">
        <v>0</v>
      </c>
      <c r="L101" s="283">
        <v>2</v>
      </c>
      <c r="M101" s="257">
        <v>2</v>
      </c>
      <c r="N101" s="282">
        <v>0</v>
      </c>
      <c r="O101" s="283">
        <v>0</v>
      </c>
      <c r="P101" s="258">
        <v>0</v>
      </c>
      <c r="Q101" s="256">
        <f t="shared" si="18"/>
        <v>0</v>
      </c>
      <c r="R101" s="283">
        <f t="shared" si="18"/>
        <v>3</v>
      </c>
      <c r="S101" s="257">
        <f t="shared" si="18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45.75" customHeight="1" thickBot="1" x14ac:dyDescent="0.3">
      <c r="A102" s="206" t="s">
        <v>60</v>
      </c>
      <c r="B102" s="296">
        <v>0</v>
      </c>
      <c r="C102" s="322">
        <v>0</v>
      </c>
      <c r="D102" s="323">
        <v>0</v>
      </c>
      <c r="E102" s="296">
        <v>0</v>
      </c>
      <c r="F102" s="297">
        <v>1</v>
      </c>
      <c r="G102" s="323">
        <v>1</v>
      </c>
      <c r="H102" s="296">
        <v>0</v>
      </c>
      <c r="I102" s="297">
        <v>1</v>
      </c>
      <c r="J102" s="324">
        <v>1</v>
      </c>
      <c r="K102" s="297">
        <v>0</v>
      </c>
      <c r="L102" s="297">
        <v>0</v>
      </c>
      <c r="M102" s="298">
        <v>0</v>
      </c>
      <c r="N102" s="299">
        <v>0</v>
      </c>
      <c r="O102" s="300">
        <v>0</v>
      </c>
      <c r="P102" s="266">
        <v>0</v>
      </c>
      <c r="Q102" s="264">
        <f t="shared" si="18"/>
        <v>0</v>
      </c>
      <c r="R102" s="300">
        <f t="shared" si="18"/>
        <v>2</v>
      </c>
      <c r="S102" s="265">
        <f t="shared" si="18"/>
        <v>2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9" customHeight="1" thickBot="1" x14ac:dyDescent="0.35">
      <c r="A103" s="33" t="s">
        <v>43</v>
      </c>
      <c r="B103" s="338">
        <f t="shared" ref="B103:R103" si="19">SUM(B97:B102)</f>
        <v>0</v>
      </c>
      <c r="C103" s="345">
        <f t="shared" si="19"/>
        <v>0</v>
      </c>
      <c r="D103" s="346">
        <f t="shared" si="19"/>
        <v>0</v>
      </c>
      <c r="E103" s="338">
        <f t="shared" si="19"/>
        <v>0</v>
      </c>
      <c r="F103" s="339">
        <f t="shared" si="19"/>
        <v>2</v>
      </c>
      <c r="G103" s="346">
        <f t="shared" si="19"/>
        <v>2</v>
      </c>
      <c r="H103" s="347">
        <f t="shared" si="19"/>
        <v>0</v>
      </c>
      <c r="I103" s="348">
        <f t="shared" si="19"/>
        <v>5</v>
      </c>
      <c r="J103" s="349">
        <f t="shared" si="19"/>
        <v>5</v>
      </c>
      <c r="K103" s="339">
        <f t="shared" si="19"/>
        <v>0</v>
      </c>
      <c r="L103" s="339">
        <f t="shared" si="19"/>
        <v>8</v>
      </c>
      <c r="M103" s="339">
        <f t="shared" si="19"/>
        <v>8</v>
      </c>
      <c r="N103" s="341">
        <f t="shared" si="19"/>
        <v>0</v>
      </c>
      <c r="O103" s="342">
        <f t="shared" si="19"/>
        <v>2</v>
      </c>
      <c r="P103" s="343">
        <f t="shared" si="19"/>
        <v>2</v>
      </c>
      <c r="Q103" s="350">
        <f t="shared" si="19"/>
        <v>0</v>
      </c>
      <c r="R103" s="351">
        <f t="shared" si="19"/>
        <v>17</v>
      </c>
      <c r="S103" s="352">
        <f>SUM(S97:S102)</f>
        <v>17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4"/>
      <c r="AJ103" s="14"/>
      <c r="AK103" s="14"/>
      <c r="AL103" s="14"/>
      <c r="AM103" s="14"/>
    </row>
    <row r="104" spans="1:39" ht="24.75" customHeight="1" thickBot="1" x14ac:dyDescent="0.3">
      <c r="A104" s="25"/>
      <c r="B104" s="187"/>
      <c r="C104" s="188"/>
      <c r="D104" s="187"/>
      <c r="E104" s="187"/>
      <c r="F104" s="187"/>
      <c r="G104" s="187"/>
      <c r="H104" s="187"/>
      <c r="I104" s="187"/>
      <c r="J104" s="187"/>
      <c r="K104" s="187"/>
      <c r="L104" s="187"/>
      <c r="M104" s="187"/>
      <c r="N104" s="189"/>
      <c r="O104" s="189"/>
      <c r="P104" s="189"/>
      <c r="Q104" s="189"/>
      <c r="R104" s="189"/>
      <c r="S104" s="189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thickBot="1" x14ac:dyDescent="0.35">
      <c r="A105" s="26" t="s">
        <v>51</v>
      </c>
      <c r="B105" s="190">
        <f>N92+Q103</f>
        <v>202</v>
      </c>
      <c r="C105" s="190">
        <f>O92+R103</f>
        <v>224</v>
      </c>
      <c r="D105" s="191">
        <f>P92+S103</f>
        <v>426</v>
      </c>
      <c r="E105" s="187"/>
      <c r="F105" s="187"/>
      <c r="G105" s="187"/>
      <c r="H105" s="187"/>
      <c r="I105" s="187"/>
      <c r="J105" s="187"/>
      <c r="K105" s="187"/>
      <c r="L105" s="187"/>
      <c r="M105" s="187"/>
      <c r="N105" s="189"/>
      <c r="O105" s="189"/>
      <c r="P105" s="189"/>
      <c r="Q105" s="189"/>
      <c r="R105" s="189"/>
      <c r="S105" s="189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32.25" customHeight="1" x14ac:dyDescent="0.3">
      <c r="A106" s="444" t="s">
        <v>24</v>
      </c>
      <c r="B106" s="444"/>
      <c r="C106" s="444"/>
      <c r="D106" s="444"/>
      <c r="E106" s="444"/>
      <c r="F106" s="444"/>
      <c r="G106" s="444"/>
      <c r="H106" s="444"/>
      <c r="I106" s="444"/>
      <c r="J106" s="444"/>
      <c r="K106" s="444"/>
      <c r="L106" s="444"/>
      <c r="M106" s="444"/>
      <c r="N106" s="444"/>
      <c r="O106" s="444"/>
      <c r="P106" s="444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9" ht="29.25" customHeight="1" x14ac:dyDescent="0.3">
      <c r="A107" s="445" t="s">
        <v>81</v>
      </c>
      <c r="B107" s="445"/>
      <c r="C107" s="445"/>
      <c r="D107" s="445"/>
      <c r="E107" s="445"/>
      <c r="F107" s="445"/>
      <c r="G107" s="445"/>
      <c r="H107" s="445"/>
      <c r="I107" s="445"/>
      <c r="J107" s="445"/>
      <c r="K107" s="445"/>
      <c r="L107" s="445"/>
      <c r="M107" s="445"/>
      <c r="N107" s="445"/>
      <c r="O107" s="445"/>
      <c r="P107" s="445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thickBot="1" x14ac:dyDescent="0.35">
      <c r="A108" s="446" t="s">
        <v>15</v>
      </c>
      <c r="B108" s="446"/>
      <c r="C108" s="446"/>
      <c r="D108" s="446"/>
      <c r="E108" s="446"/>
      <c r="F108" s="446"/>
      <c r="G108" s="446"/>
      <c r="H108" s="446"/>
      <c r="I108" s="446"/>
      <c r="J108" s="446"/>
      <c r="K108" s="446"/>
      <c r="L108" s="446"/>
      <c r="M108" s="446"/>
      <c r="N108" s="446"/>
      <c r="O108" s="446"/>
      <c r="P108" s="446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">
      <c r="A109" s="114" t="s">
        <v>42</v>
      </c>
      <c r="B109" s="447" t="s">
        <v>10</v>
      </c>
      <c r="C109" s="448"/>
      <c r="D109" s="449"/>
      <c r="E109" s="447" t="s">
        <v>11</v>
      </c>
      <c r="F109" s="448"/>
      <c r="G109" s="449"/>
      <c r="H109" s="447" t="s">
        <v>12</v>
      </c>
      <c r="I109" s="448"/>
      <c r="J109" s="449"/>
      <c r="K109" s="447" t="s">
        <v>25</v>
      </c>
      <c r="L109" s="448"/>
      <c r="M109" s="449"/>
      <c r="N109" s="447" t="s">
        <v>1</v>
      </c>
      <c r="O109" s="449"/>
      <c r="P109" s="453" t="s">
        <v>29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7.5" hidden="1" customHeight="1" thickBot="1" x14ac:dyDescent="0.3">
      <c r="A110" s="115"/>
      <c r="B110" s="450"/>
      <c r="C110" s="451"/>
      <c r="D110" s="452"/>
      <c r="E110" s="450"/>
      <c r="F110" s="451"/>
      <c r="G110" s="452"/>
      <c r="H110" s="450"/>
      <c r="I110" s="451"/>
      <c r="J110" s="452"/>
      <c r="K110" s="450"/>
      <c r="L110" s="451"/>
      <c r="M110" s="452"/>
      <c r="N110" s="450"/>
      <c r="O110" s="452"/>
      <c r="P110" s="454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69.75" customHeight="1" thickBot="1" x14ac:dyDescent="0.3">
      <c r="A111" s="116"/>
      <c r="B111" s="124" t="s">
        <v>34</v>
      </c>
      <c r="C111" s="125" t="s">
        <v>35</v>
      </c>
      <c r="D111" s="35" t="s">
        <v>3</v>
      </c>
      <c r="E111" s="124" t="s">
        <v>34</v>
      </c>
      <c r="F111" s="125" t="s">
        <v>35</v>
      </c>
      <c r="G111" s="35" t="s">
        <v>3</v>
      </c>
      <c r="H111" s="124" t="s">
        <v>34</v>
      </c>
      <c r="I111" s="125" t="s">
        <v>35</v>
      </c>
      <c r="J111" s="35" t="s">
        <v>3</v>
      </c>
      <c r="K111" s="124" t="s">
        <v>34</v>
      </c>
      <c r="L111" s="125" t="s">
        <v>35</v>
      </c>
      <c r="M111" s="35" t="s">
        <v>3</v>
      </c>
      <c r="N111" s="124" t="s">
        <v>34</v>
      </c>
      <c r="O111" s="125" t="s">
        <v>35</v>
      </c>
      <c r="P111" s="455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8.5" customHeight="1" x14ac:dyDescent="0.25">
      <c r="A112" s="38" t="str">
        <f>'[1]Свод по ССЗ '!A8</f>
        <v>Таврический колледж</v>
      </c>
      <c r="B112" s="225">
        <f>'[1]Свод по ССЗ '!B8</f>
        <v>90</v>
      </c>
      <c r="C112" s="226">
        <f>'[1]Свод по ССЗ '!C8</f>
        <v>176</v>
      </c>
      <c r="D112" s="227">
        <f>'[1]Свод по ССЗ '!D8</f>
        <v>266</v>
      </c>
      <c r="E112" s="225">
        <f>'[1]Свод по ССЗ '!E8</f>
        <v>112</v>
      </c>
      <c r="F112" s="226">
        <f>'[1]Свод по ССЗ '!F8</f>
        <v>147</v>
      </c>
      <c r="G112" s="227">
        <f>'[1]Свод по ССЗ '!G8</f>
        <v>259</v>
      </c>
      <c r="H112" s="225">
        <f>'[1]Свод по ССЗ '!H8</f>
        <v>84</v>
      </c>
      <c r="I112" s="226">
        <f>'[1]Свод по ССЗ '!I8</f>
        <v>154</v>
      </c>
      <c r="J112" s="228">
        <f>'[1]Свод по ССЗ '!J8</f>
        <v>238</v>
      </c>
      <c r="K112" s="229">
        <f>'[1]Свод по ССЗ '!K8</f>
        <v>136</v>
      </c>
      <c r="L112" s="226">
        <f>'[1]Свод по ССЗ '!L8</f>
        <v>36</v>
      </c>
      <c r="M112" s="228">
        <f>'[1]Свод по ССЗ '!M8</f>
        <v>172</v>
      </c>
      <c r="N112" s="207">
        <f>'[1]Свод по ССЗ '!N8</f>
        <v>422</v>
      </c>
      <c r="O112" s="208">
        <f>'[1]Свод по ССЗ '!O8</f>
        <v>513</v>
      </c>
      <c r="P112" s="209">
        <f>'[1]Свод по ССЗ '!P8</f>
        <v>935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 t="s">
        <v>45</v>
      </c>
      <c r="AE112" s="10"/>
      <c r="AF112" s="10"/>
      <c r="AG112" s="10"/>
      <c r="AH112" s="10"/>
    </row>
    <row r="113" spans="1:34" ht="42.75" customHeight="1" x14ac:dyDescent="0.3">
      <c r="A113" s="29" t="str">
        <f>'[1]Свод по ССЗ '!A9</f>
        <v>ОТКЗ"Агропромышленный колледж "</v>
      </c>
      <c r="B113" s="230">
        <f>'[1]Свод по ССЗ '!B9</f>
        <v>89</v>
      </c>
      <c r="C113" s="231">
        <f>'[1]Свод по ССЗ '!C9</f>
        <v>97</v>
      </c>
      <c r="D113" s="232">
        <f>'[1]Свод по ССЗ '!D9</f>
        <v>186</v>
      </c>
      <c r="E113" s="230">
        <f>'[1]Свод по ССЗ '!E9</f>
        <v>115</v>
      </c>
      <c r="F113" s="231">
        <f>'[1]Свод по ССЗ '!F9</f>
        <v>47</v>
      </c>
      <c r="G113" s="232">
        <f>'[1]Свод по ССЗ '!G9</f>
        <v>162</v>
      </c>
      <c r="H113" s="230">
        <f>'[1]Свод по ССЗ '!H9</f>
        <v>93</v>
      </c>
      <c r="I113" s="231">
        <f>'[1]Свод по ССЗ '!I9</f>
        <v>27</v>
      </c>
      <c r="J113" s="233">
        <f>'[1]Свод по ССЗ '!J9</f>
        <v>120</v>
      </c>
      <c r="K113" s="234">
        <f>'[1]Свод по ССЗ '!K9</f>
        <v>33</v>
      </c>
      <c r="L113" s="231">
        <f>'[1]Свод по ССЗ '!L9</f>
        <v>12</v>
      </c>
      <c r="M113" s="233">
        <f>'[1]Свод по ССЗ '!M9</f>
        <v>45</v>
      </c>
      <c r="N113" s="207">
        <f>'[1]Свод по ССЗ '!N9</f>
        <v>330</v>
      </c>
      <c r="O113" s="208">
        <f>'[1]Свод по ССЗ '!O9</f>
        <v>183</v>
      </c>
      <c r="P113" s="209">
        <f>'[1]Свод по ССЗ '!P9</f>
        <v>513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26.25" customHeight="1" x14ac:dyDescent="0.25">
      <c r="A114" s="30" t="str">
        <f>'[1]Свод по ССЗ '!A10</f>
        <v>Бахчисарайский колледж</v>
      </c>
      <c r="B114" s="230">
        <f>'[1]Свод по ССЗ '!B10</f>
        <v>108</v>
      </c>
      <c r="C114" s="231">
        <f>'[1]Свод по ССЗ '!C10</f>
        <v>27</v>
      </c>
      <c r="D114" s="232">
        <f>'[1]Свод по ССЗ '!D10</f>
        <v>135</v>
      </c>
      <c r="E114" s="230">
        <f>'[1]Свод по ССЗ '!E10</f>
        <v>107</v>
      </c>
      <c r="F114" s="231">
        <f>'[1]Свод по ССЗ '!F10</f>
        <v>34</v>
      </c>
      <c r="G114" s="232">
        <f>'[1]Свод по ССЗ '!G10</f>
        <v>141</v>
      </c>
      <c r="H114" s="230">
        <f>'[1]Свод по ССЗ '!H10</f>
        <v>74</v>
      </c>
      <c r="I114" s="231">
        <f>'[1]Свод по ССЗ '!I10</f>
        <v>29</v>
      </c>
      <c r="J114" s="232">
        <f>'[1]Свод по ССЗ '!J10</f>
        <v>103</v>
      </c>
      <c r="K114" s="230">
        <f>'[1]Свод по ССЗ '!K10</f>
        <v>65</v>
      </c>
      <c r="L114" s="231">
        <f>'[1]Свод по ССЗ '!L10</f>
        <v>45</v>
      </c>
      <c r="M114" s="233">
        <f>'[1]Свод по ССЗ '!M10</f>
        <v>110</v>
      </c>
      <c r="N114" s="207">
        <f>'[1]Свод по ССЗ '!N10</f>
        <v>354</v>
      </c>
      <c r="O114" s="208">
        <f>'[1]Свод по ССЗ '!O10</f>
        <v>135</v>
      </c>
      <c r="P114" s="209">
        <f>'[1]Свод по ССЗ '!P10</f>
        <v>489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0.5" x14ac:dyDescent="0.25">
      <c r="A115" s="31" t="str">
        <f>'[1]Свод по ССЗ '!A11</f>
        <v xml:space="preserve">Прибрежненский аграрный колледж </v>
      </c>
      <c r="B115" s="210">
        <f>'[1]Свод по ССЗ '!B11</f>
        <v>130</v>
      </c>
      <c r="C115" s="235">
        <f>'[1]Свод по ССЗ '!C11</f>
        <v>54</v>
      </c>
      <c r="D115" s="236">
        <f>'[1]Свод по ССЗ '!D11</f>
        <v>184</v>
      </c>
      <c r="E115" s="210">
        <f>'[1]Свод по ССЗ '!E11</f>
        <v>122</v>
      </c>
      <c r="F115" s="235">
        <f>'[1]Свод по ССЗ '!F11</f>
        <v>48</v>
      </c>
      <c r="G115" s="236">
        <f>'[1]Свод по ССЗ '!G11</f>
        <v>170</v>
      </c>
      <c r="H115" s="210">
        <f>'[1]Свод по ССЗ '!H11</f>
        <v>115</v>
      </c>
      <c r="I115" s="235">
        <f>'[1]Свод по ССЗ '!I11</f>
        <v>54</v>
      </c>
      <c r="J115" s="236">
        <f>'[1]Свод по ССЗ '!J11</f>
        <v>169</v>
      </c>
      <c r="K115" s="210">
        <f>'[1]Свод по ССЗ '!K11</f>
        <v>133</v>
      </c>
      <c r="L115" s="235">
        <f>'[1]Свод по ССЗ '!L11</f>
        <v>57</v>
      </c>
      <c r="M115" s="237">
        <f>'[1]Свод по ССЗ '!M11</f>
        <v>190</v>
      </c>
      <c r="N115" s="207">
        <f>'[1]Свод по ССЗ '!N11</f>
        <v>500</v>
      </c>
      <c r="O115" s="208">
        <f>'[1]Свод по ССЗ '!O11</f>
        <v>213</v>
      </c>
      <c r="P115" s="209">
        <f>'[1]Свод по ССЗ '!P11</f>
        <v>713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0" t="str">
        <f>'[1]Свод по ССЗ '!A12</f>
        <v xml:space="preserve">Техникум гидромелиорации </v>
      </c>
      <c r="B116" s="238">
        <f>'[1]Свод по ССЗ '!B12</f>
        <v>76</v>
      </c>
      <c r="C116" s="239">
        <f>'[1]Свод по ССЗ '!C12</f>
        <v>40</v>
      </c>
      <c r="D116" s="240">
        <f>'[1]Свод по ССЗ '!D12</f>
        <v>116</v>
      </c>
      <c r="E116" s="238">
        <f>'[1]Свод по ССЗ '!E12</f>
        <v>88</v>
      </c>
      <c r="F116" s="239">
        <f>'[1]Свод по ССЗ '!F12</f>
        <v>21</v>
      </c>
      <c r="G116" s="241">
        <f>'[1]Свод по ССЗ '!G12</f>
        <v>109</v>
      </c>
      <c r="H116" s="242">
        <f>'[1]Свод по ССЗ '!H12</f>
        <v>40</v>
      </c>
      <c r="I116" s="239">
        <f>'[1]Свод по ССЗ '!I12</f>
        <v>32</v>
      </c>
      <c r="J116" s="240">
        <f>'[1]Свод по ССЗ '!J12</f>
        <v>72</v>
      </c>
      <c r="K116" s="238">
        <f>'[1]Свод по ССЗ '!K12</f>
        <v>19</v>
      </c>
      <c r="L116" s="239">
        <f>'[1]Свод по ССЗ '!L12</f>
        <v>8</v>
      </c>
      <c r="M116" s="241">
        <f>'[1]Свод по ССЗ '!M12</f>
        <v>27</v>
      </c>
      <c r="N116" s="207">
        <f>'[1]Свод по ССЗ '!N12</f>
        <v>223</v>
      </c>
      <c r="O116" s="208">
        <f>'[1]Свод по ССЗ '!O12</f>
        <v>101</v>
      </c>
      <c r="P116" s="209">
        <f>'[1]Свод по ССЗ '!P12</f>
        <v>324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0.5" customHeight="1" x14ac:dyDescent="0.25">
      <c r="A117" s="32" t="str">
        <f>'[1]Свод по ССЗ '!A13</f>
        <v xml:space="preserve"> Медицинский колледж (структурное подразделение)</v>
      </c>
      <c r="B117" s="197">
        <f>'[1]Свод по ССЗ '!B13</f>
        <v>134</v>
      </c>
      <c r="C117" s="198">
        <f>'[1]Свод по ССЗ '!C13</f>
        <v>182</v>
      </c>
      <c r="D117" s="199">
        <f>'[1]Свод по ССЗ '!D13</f>
        <v>316</v>
      </c>
      <c r="E117" s="197">
        <f>'[1]Свод по ССЗ '!E13</f>
        <v>126</v>
      </c>
      <c r="F117" s="198">
        <f>'[1]Свод по ССЗ '!F13</f>
        <v>176</v>
      </c>
      <c r="G117" s="199">
        <f>'[1]Свод по ССЗ '!G13</f>
        <v>302</v>
      </c>
      <c r="H117" s="197">
        <f>'[1]Свод по ССЗ '!H13</f>
        <v>126</v>
      </c>
      <c r="I117" s="198">
        <f>'[1]Свод по ССЗ '!I13</f>
        <v>141</v>
      </c>
      <c r="J117" s="199">
        <f>'[1]Свод по ССЗ '!J13</f>
        <v>267</v>
      </c>
      <c r="K117" s="197">
        <f>'[1]Свод по ССЗ '!K13</f>
        <v>0</v>
      </c>
      <c r="L117" s="198">
        <f>'[1]Свод по ССЗ '!L13</f>
        <v>0</v>
      </c>
      <c r="M117" s="200">
        <f>'[1]Свод по ССЗ '!M13</f>
        <v>0</v>
      </c>
      <c r="N117" s="194">
        <f>'[1]Свод по ССЗ '!N13</f>
        <v>386</v>
      </c>
      <c r="O117" s="195">
        <f>'[1]Свод по ССЗ '!O13</f>
        <v>499</v>
      </c>
      <c r="P117" s="196">
        <f>'[1]Свод по ССЗ '!P13</f>
        <v>885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193" t="str">
        <f>'[1]Свод по ССЗ '!A14</f>
        <v xml:space="preserve">Многопрофильный колледж Юго-Восточной академии </v>
      </c>
      <c r="B118" s="243">
        <f>'[1]Свод по ССЗ '!B14</f>
        <v>0</v>
      </c>
      <c r="C118" s="244">
        <f>'[1]Свод по ССЗ '!C14</f>
        <v>69</v>
      </c>
      <c r="D118" s="245">
        <f>'[1]Свод по ССЗ '!D14</f>
        <v>69</v>
      </c>
      <c r="E118" s="243">
        <f>'[1]Свод по ССЗ '!E14</f>
        <v>0</v>
      </c>
      <c r="F118" s="244">
        <f>'[1]Свод по ССЗ '!F14</f>
        <v>0</v>
      </c>
      <c r="G118" s="245">
        <f>'[1]Свод по ССЗ '!G14</f>
        <v>0</v>
      </c>
      <c r="H118" s="243">
        <f>'[1]Свод по ССЗ '!H14</f>
        <v>0</v>
      </c>
      <c r="I118" s="244">
        <f>'[1]Свод по ССЗ '!I14</f>
        <v>0</v>
      </c>
      <c r="J118" s="245">
        <f>'[1]Свод по ССЗ '!J14</f>
        <v>0</v>
      </c>
      <c r="K118" s="243">
        <f>'[1]Свод по ССЗ '!K14</f>
        <v>0</v>
      </c>
      <c r="L118" s="244">
        <f>'[1]Свод по ССЗ '!L14</f>
        <v>0</v>
      </c>
      <c r="M118" s="246">
        <f>'[1]Свод по ССЗ '!M14</f>
        <v>0</v>
      </c>
      <c r="N118" s="207">
        <f>'[1]Свод по ССЗ '!N14</f>
        <v>0</v>
      </c>
      <c r="O118" s="208">
        <f>'[1]Свод по ССЗ '!O14</f>
        <v>69</v>
      </c>
      <c r="P118" s="209">
        <f>'[1]Свод по ССЗ '!P14</f>
        <v>69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thickBot="1" x14ac:dyDescent="0.3">
      <c r="A119" s="28" t="str">
        <f>'[1]Свод по ССЗ '!A15</f>
        <v>Гуманитарно-педагогическая академия( г. Ялта)</v>
      </c>
      <c r="B119" s="211">
        <f>'[1]Свод по ССЗ '!B15</f>
        <v>67</v>
      </c>
      <c r="C119" s="212">
        <f>'[1]Свод по ССЗ '!C15</f>
        <v>262</v>
      </c>
      <c r="D119" s="213">
        <f>'[1]Свод по ССЗ '!D15</f>
        <v>329</v>
      </c>
      <c r="E119" s="211">
        <f>'[1]Свод по ССЗ '!E15</f>
        <v>75</v>
      </c>
      <c r="F119" s="212">
        <f>'[1]Свод по ССЗ '!F15</f>
        <v>134</v>
      </c>
      <c r="G119" s="213">
        <f>'[1]Свод по ССЗ '!G15</f>
        <v>209</v>
      </c>
      <c r="H119" s="211">
        <f>'[1]Свод по ССЗ '!H15</f>
        <v>70</v>
      </c>
      <c r="I119" s="212">
        <f>'[1]Свод по ССЗ '!I15</f>
        <v>99</v>
      </c>
      <c r="J119" s="213">
        <f>'[1]Свод по ССЗ '!J15</f>
        <v>169</v>
      </c>
      <c r="K119" s="211">
        <f>'[1]Свод по ССЗ '!K15</f>
        <v>58</v>
      </c>
      <c r="L119" s="212">
        <f>'[1]Свод по ССЗ '!L15</f>
        <v>76</v>
      </c>
      <c r="M119" s="214">
        <f>'[1]Свод по ССЗ '!M15</f>
        <v>134</v>
      </c>
      <c r="N119" s="207">
        <f>'[1]Свод по ССЗ '!N15</f>
        <v>270</v>
      </c>
      <c r="O119" s="208">
        <f>'[1]Свод по ССЗ '!O15</f>
        <v>571</v>
      </c>
      <c r="P119" s="209">
        <f>'[1]Свод по ССЗ '!P15</f>
        <v>841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thickBot="1" x14ac:dyDescent="0.3">
      <c r="A120" s="100" t="str">
        <f>'[1]Свод по ССЗ '!A16</f>
        <v>Итого :</v>
      </c>
      <c r="B120" s="126">
        <f>'[1]Свод по ССЗ '!B16</f>
        <v>694</v>
      </c>
      <c r="C120" s="127">
        <f>'[1]Свод по ССЗ '!C16</f>
        <v>907</v>
      </c>
      <c r="D120" s="128">
        <f>'[1]Свод по ССЗ '!D16</f>
        <v>1601</v>
      </c>
      <c r="E120" s="126">
        <f>'[1]Свод по ССЗ '!E16</f>
        <v>745</v>
      </c>
      <c r="F120" s="127">
        <f>'[1]Свод по ССЗ '!F16</f>
        <v>607</v>
      </c>
      <c r="G120" s="128">
        <f>'[1]Свод по ССЗ '!G16</f>
        <v>1352</v>
      </c>
      <c r="H120" s="126">
        <f>'[1]Свод по ССЗ '!H16</f>
        <v>602</v>
      </c>
      <c r="I120" s="127">
        <f>'[1]Свод по ССЗ '!I16</f>
        <v>536</v>
      </c>
      <c r="J120" s="129">
        <f>'[1]Свод по ССЗ '!J16</f>
        <v>1138</v>
      </c>
      <c r="K120" s="130">
        <f>'[1]Свод по ССЗ '!K16</f>
        <v>444</v>
      </c>
      <c r="L120" s="127">
        <f>'[1]Свод по ССЗ '!L16</f>
        <v>234</v>
      </c>
      <c r="M120" s="129">
        <f>'[1]Свод по ССЗ '!M16</f>
        <v>678</v>
      </c>
      <c r="N120" s="301">
        <f>'[1]Свод по ССЗ '!N16</f>
        <v>2485</v>
      </c>
      <c r="O120" s="131">
        <f>'[1]Свод по ССЗ '!O16</f>
        <v>2284</v>
      </c>
      <c r="P120" s="132">
        <f>'[1]Свод по ССЗ '!P16</f>
        <v>4769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2.25" customHeight="1" x14ac:dyDescent="0.3">
      <c r="A121" s="459" t="s">
        <v>21</v>
      </c>
      <c r="B121" s="459"/>
      <c r="C121" s="459"/>
      <c r="D121" s="459"/>
      <c r="E121" s="459"/>
      <c r="F121" s="459"/>
      <c r="G121" s="459"/>
      <c r="H121" s="459"/>
      <c r="I121" s="459"/>
      <c r="J121" s="459"/>
      <c r="K121" s="459"/>
      <c r="L121" s="459"/>
      <c r="M121" s="459"/>
      <c r="N121" s="459"/>
      <c r="O121" s="459"/>
      <c r="P121" s="459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18.75" customHeight="1" x14ac:dyDescent="0.25">
      <c r="A122" s="445" t="s">
        <v>81</v>
      </c>
      <c r="B122" s="445"/>
      <c r="C122" s="445"/>
      <c r="D122" s="445"/>
      <c r="E122" s="445"/>
      <c r="F122" s="445"/>
      <c r="G122" s="445"/>
      <c r="H122" s="445"/>
      <c r="I122" s="445"/>
      <c r="J122" s="445"/>
      <c r="K122" s="445"/>
      <c r="L122" s="445"/>
      <c r="M122" s="445"/>
      <c r="N122" s="445"/>
      <c r="O122" s="445"/>
      <c r="P122" s="445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2.5" customHeight="1" thickBot="1" x14ac:dyDescent="0.35">
      <c r="A123" s="444" t="s">
        <v>15</v>
      </c>
      <c r="B123" s="444"/>
      <c r="C123" s="444"/>
      <c r="D123" s="444"/>
      <c r="E123" s="444"/>
      <c r="F123" s="444"/>
      <c r="G123" s="444"/>
      <c r="H123" s="444"/>
      <c r="I123" s="444"/>
      <c r="J123" s="444"/>
      <c r="K123" s="444"/>
      <c r="L123" s="444"/>
      <c r="M123" s="444"/>
      <c r="N123" s="444"/>
      <c r="O123" s="444"/>
      <c r="P123" s="444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5.5" customHeight="1" x14ac:dyDescent="0.25">
      <c r="A124" s="114" t="s">
        <v>42</v>
      </c>
      <c r="B124" s="447" t="s">
        <v>10</v>
      </c>
      <c r="C124" s="448"/>
      <c r="D124" s="449"/>
      <c r="E124" s="447" t="s">
        <v>11</v>
      </c>
      <c r="F124" s="448"/>
      <c r="G124" s="449"/>
      <c r="H124" s="447" t="s">
        <v>12</v>
      </c>
      <c r="I124" s="448"/>
      <c r="J124" s="449"/>
      <c r="K124" s="447" t="s">
        <v>25</v>
      </c>
      <c r="L124" s="448"/>
      <c r="M124" s="449"/>
      <c r="N124" s="447" t="s">
        <v>1</v>
      </c>
      <c r="O124" s="449"/>
      <c r="P124" s="453" t="s">
        <v>26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9" customHeight="1" thickBot="1" x14ac:dyDescent="0.3">
      <c r="A125" s="115"/>
      <c r="B125" s="450"/>
      <c r="C125" s="451"/>
      <c r="D125" s="452"/>
      <c r="E125" s="450"/>
      <c r="F125" s="451"/>
      <c r="G125" s="452"/>
      <c r="H125" s="450"/>
      <c r="I125" s="451"/>
      <c r="J125" s="452"/>
      <c r="K125" s="450"/>
      <c r="L125" s="451"/>
      <c r="M125" s="452"/>
      <c r="N125" s="450"/>
      <c r="O125" s="452"/>
      <c r="P125" s="454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 t="s">
        <v>47</v>
      </c>
      <c r="AE125" s="10"/>
      <c r="AF125" s="10"/>
      <c r="AG125" s="10"/>
      <c r="AH125" s="10"/>
    </row>
    <row r="126" spans="1:34" ht="69" customHeight="1" thickBot="1" x14ac:dyDescent="0.3">
      <c r="A126" s="115"/>
      <c r="B126" s="133" t="s">
        <v>34</v>
      </c>
      <c r="C126" s="134" t="s">
        <v>35</v>
      </c>
      <c r="D126" s="35" t="s">
        <v>3</v>
      </c>
      <c r="E126" s="133" t="s">
        <v>34</v>
      </c>
      <c r="F126" s="134" t="s">
        <v>35</v>
      </c>
      <c r="G126" s="35" t="s">
        <v>3</v>
      </c>
      <c r="H126" s="133" t="s">
        <v>34</v>
      </c>
      <c r="I126" s="134" t="s">
        <v>35</v>
      </c>
      <c r="J126" s="35" t="s">
        <v>3</v>
      </c>
      <c r="K126" s="133" t="s">
        <v>34</v>
      </c>
      <c r="L126" s="134" t="s">
        <v>35</v>
      </c>
      <c r="M126" s="35" t="s">
        <v>3</v>
      </c>
      <c r="N126" s="133" t="s">
        <v>34</v>
      </c>
      <c r="O126" s="134" t="s">
        <v>35</v>
      </c>
      <c r="P126" s="454"/>
      <c r="Q126" s="10"/>
      <c r="R126" s="10"/>
      <c r="S126" s="10"/>
      <c r="T126" s="10" t="s">
        <v>54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x14ac:dyDescent="0.25">
      <c r="A127" s="302" t="s">
        <v>16</v>
      </c>
      <c r="B127" s="332">
        <v>0</v>
      </c>
      <c r="C127" s="247">
        <v>126</v>
      </c>
      <c r="D127" s="248">
        <v>126</v>
      </c>
      <c r="E127" s="332">
        <v>0</v>
      </c>
      <c r="F127" s="247">
        <v>44</v>
      </c>
      <c r="G127" s="248">
        <v>44</v>
      </c>
      <c r="H127" s="332">
        <v>0</v>
      </c>
      <c r="I127" s="247">
        <v>0</v>
      </c>
      <c r="J127" s="249">
        <v>0</v>
      </c>
      <c r="K127" s="250">
        <v>0</v>
      </c>
      <c r="L127" s="247">
        <v>0</v>
      </c>
      <c r="M127" s="249">
        <v>0</v>
      </c>
      <c r="N127" s="251">
        <f t="shared" ref="N127:P132" si="20">B127+E127+H127+K127</f>
        <v>0</v>
      </c>
      <c r="O127" s="252">
        <f t="shared" si="20"/>
        <v>170</v>
      </c>
      <c r="P127" s="253">
        <f t="shared" si="20"/>
        <v>170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3.5" customHeight="1" x14ac:dyDescent="0.3">
      <c r="A128" s="29" t="s">
        <v>48</v>
      </c>
      <c r="B128" s="215">
        <v>17</v>
      </c>
      <c r="C128" s="254">
        <v>25</v>
      </c>
      <c r="D128" s="255">
        <v>42</v>
      </c>
      <c r="E128" s="215">
        <v>12</v>
      </c>
      <c r="F128" s="254">
        <v>8</v>
      </c>
      <c r="G128" s="255">
        <v>20</v>
      </c>
      <c r="H128" s="215">
        <v>7</v>
      </c>
      <c r="I128" s="254">
        <v>25</v>
      </c>
      <c r="J128" s="255">
        <v>32</v>
      </c>
      <c r="K128" s="215">
        <v>7</v>
      </c>
      <c r="L128" s="254">
        <v>11</v>
      </c>
      <c r="M128" s="255">
        <v>18</v>
      </c>
      <c r="N128" s="256">
        <f t="shared" si="20"/>
        <v>43</v>
      </c>
      <c r="O128" s="257">
        <f t="shared" si="20"/>
        <v>69</v>
      </c>
      <c r="P128" s="258">
        <f t="shared" si="20"/>
        <v>112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7.75" customHeight="1" x14ac:dyDescent="0.25">
      <c r="A129" s="30" t="s">
        <v>17</v>
      </c>
      <c r="B129" s="215">
        <v>0</v>
      </c>
      <c r="C129" s="254">
        <v>10</v>
      </c>
      <c r="D129" s="255">
        <v>10</v>
      </c>
      <c r="E129" s="215">
        <v>0</v>
      </c>
      <c r="F129" s="254">
        <v>25</v>
      </c>
      <c r="G129" s="255">
        <v>25</v>
      </c>
      <c r="H129" s="215">
        <v>0</v>
      </c>
      <c r="I129" s="254">
        <v>30</v>
      </c>
      <c r="J129" s="255">
        <v>30</v>
      </c>
      <c r="K129" s="215">
        <v>0</v>
      </c>
      <c r="L129" s="254">
        <v>1</v>
      </c>
      <c r="M129" s="255">
        <v>1</v>
      </c>
      <c r="N129" s="256">
        <f>B129+E129+H129+K129</f>
        <v>0</v>
      </c>
      <c r="O129" s="257">
        <f t="shared" si="20"/>
        <v>66</v>
      </c>
      <c r="P129" s="258">
        <f t="shared" si="20"/>
        <v>66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43.5" customHeight="1" x14ac:dyDescent="0.25">
      <c r="A130" s="30" t="s">
        <v>18</v>
      </c>
      <c r="B130" s="215">
        <v>10</v>
      </c>
      <c r="C130" s="254">
        <v>28</v>
      </c>
      <c r="D130" s="255">
        <v>38</v>
      </c>
      <c r="E130" s="215">
        <v>9</v>
      </c>
      <c r="F130" s="254">
        <v>1</v>
      </c>
      <c r="G130" s="255">
        <v>10</v>
      </c>
      <c r="H130" s="215">
        <v>6</v>
      </c>
      <c r="I130" s="254">
        <v>13</v>
      </c>
      <c r="J130" s="255">
        <v>19</v>
      </c>
      <c r="K130" s="215">
        <v>20</v>
      </c>
      <c r="L130" s="254">
        <v>17</v>
      </c>
      <c r="M130" s="255">
        <v>37</v>
      </c>
      <c r="N130" s="256">
        <f>B130+E130+H130+K130</f>
        <v>45</v>
      </c>
      <c r="O130" s="257">
        <f t="shared" si="20"/>
        <v>59</v>
      </c>
      <c r="P130" s="258">
        <f t="shared" si="20"/>
        <v>104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.75" customHeight="1" x14ac:dyDescent="0.25">
      <c r="A131" s="135" t="s">
        <v>39</v>
      </c>
      <c r="B131" s="210">
        <v>0</v>
      </c>
      <c r="C131" s="235">
        <v>52</v>
      </c>
      <c r="D131" s="236">
        <v>52</v>
      </c>
      <c r="E131" s="210">
        <v>0</v>
      </c>
      <c r="F131" s="235">
        <v>0</v>
      </c>
      <c r="G131" s="236">
        <v>0</v>
      </c>
      <c r="H131" s="210">
        <v>0</v>
      </c>
      <c r="I131" s="235">
        <v>0</v>
      </c>
      <c r="J131" s="236">
        <v>0</v>
      </c>
      <c r="K131" s="210">
        <v>0</v>
      </c>
      <c r="L131" s="235">
        <v>0</v>
      </c>
      <c r="M131" s="237">
        <v>0</v>
      </c>
      <c r="N131" s="259">
        <f t="shared" ref="N131" si="21">B131+E131+H131+K131</f>
        <v>0</v>
      </c>
      <c r="O131" s="260">
        <f t="shared" si="20"/>
        <v>52</v>
      </c>
      <c r="P131" s="261">
        <f t="shared" si="20"/>
        <v>52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29.25" customHeight="1" thickBot="1" x14ac:dyDescent="0.3">
      <c r="A132" s="136" t="s">
        <v>19</v>
      </c>
      <c r="B132" s="216">
        <v>0</v>
      </c>
      <c r="C132" s="262">
        <v>21</v>
      </c>
      <c r="D132" s="263">
        <v>21</v>
      </c>
      <c r="E132" s="216">
        <v>0</v>
      </c>
      <c r="F132" s="262">
        <v>5</v>
      </c>
      <c r="G132" s="263">
        <v>5</v>
      </c>
      <c r="H132" s="216">
        <v>0</v>
      </c>
      <c r="I132" s="262">
        <v>8</v>
      </c>
      <c r="J132" s="263">
        <v>8</v>
      </c>
      <c r="K132" s="216">
        <v>14</v>
      </c>
      <c r="L132" s="262">
        <v>22</v>
      </c>
      <c r="M132" s="263">
        <v>36</v>
      </c>
      <c r="N132" s="264">
        <f t="shared" si="20"/>
        <v>14</v>
      </c>
      <c r="O132" s="265">
        <f t="shared" si="20"/>
        <v>56</v>
      </c>
      <c r="P132" s="266">
        <f t="shared" si="20"/>
        <v>70</v>
      </c>
      <c r="Q132" s="10"/>
      <c r="R132" s="10"/>
      <c r="S132" s="10"/>
      <c r="T132" s="10"/>
      <c r="U132" s="10"/>
      <c r="V132" s="10"/>
      <c r="W132" s="10"/>
      <c r="X132" s="10"/>
    </row>
    <row r="133" spans="1:34" ht="31.5" customHeight="1" thickBot="1" x14ac:dyDescent="0.25">
      <c r="A133" s="100" t="s">
        <v>62</v>
      </c>
      <c r="B133" s="137">
        <f>SUM(B127:B132)</f>
        <v>27</v>
      </c>
      <c r="C133" s="137">
        <f t="shared" ref="C133:P133" si="22">SUM(C127:C132)</f>
        <v>262</v>
      </c>
      <c r="D133" s="137">
        <f t="shared" si="22"/>
        <v>289</v>
      </c>
      <c r="E133" s="137">
        <f t="shared" si="22"/>
        <v>21</v>
      </c>
      <c r="F133" s="137">
        <f t="shared" si="22"/>
        <v>83</v>
      </c>
      <c r="G133" s="138">
        <f t="shared" si="22"/>
        <v>104</v>
      </c>
      <c r="H133" s="303">
        <f t="shared" si="22"/>
        <v>13</v>
      </c>
      <c r="I133" s="137">
        <f t="shared" si="22"/>
        <v>76</v>
      </c>
      <c r="J133" s="137">
        <f t="shared" si="22"/>
        <v>89</v>
      </c>
      <c r="K133" s="137">
        <f t="shared" si="22"/>
        <v>41</v>
      </c>
      <c r="L133" s="137">
        <f t="shared" si="22"/>
        <v>51</v>
      </c>
      <c r="M133" s="137">
        <f t="shared" si="22"/>
        <v>92</v>
      </c>
      <c r="N133" s="137">
        <f t="shared" si="22"/>
        <v>102</v>
      </c>
      <c r="O133" s="137">
        <f t="shared" si="22"/>
        <v>472</v>
      </c>
      <c r="P133" s="138">
        <f t="shared" si="22"/>
        <v>574</v>
      </c>
    </row>
    <row r="134" spans="1:34" ht="34.5" customHeight="1" x14ac:dyDescent="0.3">
      <c r="A134" s="444" t="s">
        <v>63</v>
      </c>
      <c r="B134" s="444"/>
      <c r="C134" s="444"/>
      <c r="D134" s="444"/>
      <c r="E134" s="444"/>
      <c r="F134" s="444"/>
      <c r="G134" s="444"/>
      <c r="H134" s="444"/>
      <c r="I134" s="444"/>
      <c r="J134" s="444"/>
      <c r="K134" s="444"/>
      <c r="L134" s="444"/>
      <c r="M134" s="444"/>
      <c r="N134" s="444"/>
      <c r="O134" s="444"/>
      <c r="P134" s="444"/>
    </row>
    <row r="135" spans="1:34" ht="33" customHeight="1" thickBot="1" x14ac:dyDescent="0.25">
      <c r="A135" s="445" t="s">
        <v>81</v>
      </c>
      <c r="B135" s="445"/>
      <c r="C135" s="445"/>
      <c r="D135" s="445"/>
      <c r="E135" s="445"/>
      <c r="F135" s="445"/>
      <c r="G135" s="445"/>
      <c r="H135" s="445"/>
      <c r="I135" s="445"/>
      <c r="J135" s="445"/>
      <c r="K135" s="445"/>
      <c r="L135" s="445"/>
      <c r="M135" s="445"/>
      <c r="N135" s="445"/>
      <c r="O135" s="445"/>
      <c r="P135" s="445"/>
    </row>
    <row r="136" spans="1:34" ht="15.75" x14ac:dyDescent="0.2">
      <c r="A136" s="202" t="s">
        <v>42</v>
      </c>
      <c r="B136" s="456" t="s">
        <v>10</v>
      </c>
      <c r="C136" s="448"/>
      <c r="D136" s="457"/>
      <c r="E136" s="456" t="s">
        <v>11</v>
      </c>
      <c r="F136" s="448"/>
      <c r="G136" s="457"/>
      <c r="H136" s="456" t="s">
        <v>12</v>
      </c>
      <c r="I136" s="448"/>
      <c r="J136" s="457"/>
      <c r="K136" s="456" t="s">
        <v>25</v>
      </c>
      <c r="L136" s="448"/>
      <c r="M136" s="457"/>
      <c r="N136" s="456" t="s">
        <v>1</v>
      </c>
      <c r="O136" s="457"/>
      <c r="P136" s="453" t="s">
        <v>26</v>
      </c>
      <c r="S136" s="1" t="s">
        <v>54</v>
      </c>
    </row>
    <row r="137" spans="1:34" ht="10.5" customHeight="1" thickBot="1" x14ac:dyDescent="0.25">
      <c r="A137" s="203"/>
      <c r="B137" s="458"/>
      <c r="C137" s="451"/>
      <c r="D137" s="452"/>
      <c r="E137" s="458"/>
      <c r="F137" s="451"/>
      <c r="G137" s="452"/>
      <c r="H137" s="458"/>
      <c r="I137" s="451"/>
      <c r="J137" s="452"/>
      <c r="K137" s="458"/>
      <c r="L137" s="451"/>
      <c r="M137" s="452"/>
      <c r="N137" s="458"/>
      <c r="O137" s="452"/>
      <c r="P137" s="454"/>
    </row>
    <row r="138" spans="1:34" ht="68.25" customHeight="1" thickBot="1" x14ac:dyDescent="0.25">
      <c r="A138" s="203"/>
      <c r="B138" s="133" t="s">
        <v>34</v>
      </c>
      <c r="C138" s="134" t="s">
        <v>35</v>
      </c>
      <c r="D138" s="35" t="s">
        <v>3</v>
      </c>
      <c r="E138" s="133" t="s">
        <v>34</v>
      </c>
      <c r="F138" s="134" t="s">
        <v>35</v>
      </c>
      <c r="G138" s="35" t="s">
        <v>3</v>
      </c>
      <c r="H138" s="133" t="s">
        <v>34</v>
      </c>
      <c r="I138" s="134" t="s">
        <v>35</v>
      </c>
      <c r="J138" s="35" t="s">
        <v>3</v>
      </c>
      <c r="K138" s="133" t="s">
        <v>34</v>
      </c>
      <c r="L138" s="134" t="s">
        <v>35</v>
      </c>
      <c r="M138" s="35" t="s">
        <v>3</v>
      </c>
      <c r="N138" s="133" t="s">
        <v>34</v>
      </c>
      <c r="O138" s="134" t="s">
        <v>35</v>
      </c>
      <c r="P138" s="454"/>
    </row>
    <row r="139" spans="1:34" ht="47.25" customHeight="1" thickBot="1" x14ac:dyDescent="0.25">
      <c r="A139" s="103" t="s">
        <v>20</v>
      </c>
      <c r="B139" s="353">
        <v>0</v>
      </c>
      <c r="C139" s="217">
        <v>171</v>
      </c>
      <c r="D139" s="218">
        <v>171</v>
      </c>
      <c r="E139" s="353">
        <v>0</v>
      </c>
      <c r="F139" s="217">
        <v>104</v>
      </c>
      <c r="G139" s="218">
        <v>104</v>
      </c>
      <c r="H139" s="353">
        <v>0</v>
      </c>
      <c r="I139" s="217">
        <v>0</v>
      </c>
      <c r="J139" s="218">
        <v>0</v>
      </c>
      <c r="K139" s="353">
        <v>0</v>
      </c>
      <c r="L139" s="217">
        <v>0</v>
      </c>
      <c r="M139" s="304">
        <v>0</v>
      </c>
      <c r="N139" s="305">
        <f>B139+E139+H139+K139</f>
        <v>0</v>
      </c>
      <c r="O139" s="306">
        <f t="shared" ref="O139" si="23">C139+F139+I139+L139</f>
        <v>275</v>
      </c>
      <c r="P139" s="307">
        <f>D139+G139+J139+M139</f>
        <v>275</v>
      </c>
    </row>
    <row r="140" spans="1:34" ht="12.75" customHeight="1" thickBot="1" x14ac:dyDescent="0.25"/>
    <row r="141" spans="1:34" ht="24.75" customHeight="1" thickBot="1" x14ac:dyDescent="0.25">
      <c r="A141" s="26" t="s">
        <v>22</v>
      </c>
      <c r="B141" s="186">
        <f>N120+N133+N139</f>
        <v>2587</v>
      </c>
      <c r="C141" s="186">
        <f>O120+O133+O139</f>
        <v>3031</v>
      </c>
      <c r="D141" s="138">
        <f>P120+P133+P139</f>
        <v>5618</v>
      </c>
    </row>
    <row r="142" spans="1:34" ht="18" x14ac:dyDescent="0.25">
      <c r="B142" s="10"/>
      <c r="C142" s="10"/>
      <c r="D142" s="10"/>
    </row>
    <row r="143" spans="1:34" ht="13.5" thickBot="1" x14ac:dyDescent="0.25"/>
    <row r="144" spans="1:34" ht="35.25" customHeight="1" thickBot="1" x14ac:dyDescent="0.25">
      <c r="A144" s="24" t="s">
        <v>38</v>
      </c>
      <c r="B144" s="191">
        <f>B76+B105+B141</f>
        <v>17239</v>
      </c>
      <c r="C144" s="191">
        <f>C76+C105+C141</f>
        <v>10039</v>
      </c>
      <c r="D144" s="191">
        <f>D76+D105+D141</f>
        <v>27278</v>
      </c>
      <c r="L144" s="1" t="s">
        <v>54</v>
      </c>
    </row>
    <row r="148" spans="1:8" ht="20.25" x14ac:dyDescent="0.3">
      <c r="B148" s="16"/>
    </row>
    <row r="149" spans="1:8" ht="26.25" x14ac:dyDescent="0.4">
      <c r="A149" s="27"/>
      <c r="B149" s="27"/>
      <c r="C149" s="27"/>
      <c r="D149" s="27"/>
      <c r="E149" s="27"/>
      <c r="F149" s="27"/>
      <c r="G149" s="27"/>
      <c r="H149" s="27"/>
    </row>
  </sheetData>
  <mergeCells count="110">
    <mergeCell ref="B136:D137"/>
    <mergeCell ref="E136:G137"/>
    <mergeCell ref="H136:J137"/>
    <mergeCell ref="K136:M137"/>
    <mergeCell ref="N136:O137"/>
    <mergeCell ref="P136:P138"/>
    <mergeCell ref="A134:P134"/>
    <mergeCell ref="A135:P135"/>
    <mergeCell ref="A121:P121"/>
    <mergeCell ref="A122:P122"/>
    <mergeCell ref="A123:P123"/>
    <mergeCell ref="B124:D125"/>
    <mergeCell ref="E124:G125"/>
    <mergeCell ref="H124:J125"/>
    <mergeCell ref="K124:M125"/>
    <mergeCell ref="N124:O125"/>
    <mergeCell ref="P124:P126"/>
    <mergeCell ref="A106:P106"/>
    <mergeCell ref="A107:P107"/>
    <mergeCell ref="A108:P108"/>
    <mergeCell ref="B109:D110"/>
    <mergeCell ref="E109:G110"/>
    <mergeCell ref="H109:J110"/>
    <mergeCell ref="K109:M110"/>
    <mergeCell ref="N109:O110"/>
    <mergeCell ref="P109:P111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2024-03-07T07:58:07Z</dcterms:modified>
</cp:coreProperties>
</file>