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Kontingent YU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  <externalReference r:id="rId3"/>
  </externalReferences>
  <definedNames>
    <definedName name="_xlnm.Print_Area" localSheetId="0">'СВОД  итого по КФУ (4)'!$A$1:$AK$162</definedName>
  </definedNames>
  <calcPr calcId="162913"/>
</workbook>
</file>

<file path=xl/calcChain.xml><?xml version="1.0" encoding="utf-8"?>
<calcChain xmlns="http://schemas.openxmlformats.org/spreadsheetml/2006/main">
  <c r="S101" i="3" l="1"/>
  <c r="R101" i="3"/>
  <c r="Q101" i="3"/>
  <c r="P86" i="3"/>
  <c r="O86" i="3"/>
  <c r="N86" i="3"/>
  <c r="P111" i="3" l="1"/>
  <c r="P119" i="3" s="1"/>
  <c r="O111" i="3"/>
  <c r="N111" i="3"/>
  <c r="N119" i="3" s="1"/>
  <c r="M119" i="3"/>
  <c r="L119" i="3"/>
  <c r="K119" i="3"/>
  <c r="I119" i="3"/>
  <c r="H119" i="3"/>
  <c r="G119" i="3"/>
  <c r="F119" i="3"/>
  <c r="E119" i="3"/>
  <c r="D119" i="3"/>
  <c r="B119" i="3"/>
  <c r="J119" i="3"/>
  <c r="C119" i="3"/>
  <c r="A111" i="3"/>
  <c r="A112" i="3"/>
  <c r="A113" i="3"/>
  <c r="A114" i="3"/>
  <c r="A115" i="3"/>
  <c r="A116" i="3"/>
  <c r="A117" i="3"/>
  <c r="A118" i="3"/>
  <c r="O119" i="3" l="1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U52" i="3"/>
  <c r="V52" i="3"/>
  <c r="T52" i="3"/>
  <c r="AB71" i="3"/>
  <c r="AA71" i="3"/>
  <c r="Z71" i="3"/>
  <c r="Y71" i="3"/>
  <c r="X71" i="3"/>
  <c r="W71" i="3"/>
  <c r="V71" i="3"/>
  <c r="U71" i="3"/>
  <c r="T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C71" i="3"/>
  <c r="S71" i="3"/>
  <c r="R71" i="3"/>
  <c r="AB22" i="3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S22" i="3"/>
  <c r="AE22" i="3" s="1"/>
  <c r="R22" i="3"/>
  <c r="AD22" i="3" s="1"/>
  <c r="AH4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U42" i="3"/>
  <c r="T42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AJ42" i="3" l="1"/>
  <c r="Q71" i="3"/>
  <c r="AD71" i="3"/>
  <c r="AE71" i="3"/>
  <c r="Q22" i="3"/>
  <c r="AC22" i="3" s="1"/>
  <c r="AI42" i="3"/>
  <c r="V42" i="3"/>
  <c r="AK42" i="3" s="1"/>
  <c r="A119" i="3" l="1"/>
  <c r="P102" i="3" l="1"/>
  <c r="O102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B102" i="3"/>
  <c r="R102" i="3"/>
  <c r="S102" i="3"/>
  <c r="Q102" i="3"/>
  <c r="A71" i="3" l="1"/>
  <c r="A47" i="3"/>
  <c r="A48" i="3"/>
  <c r="A49" i="3"/>
  <c r="A50" i="3"/>
  <c r="A51" i="3"/>
  <c r="A52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M132" i="3" l="1"/>
  <c r="L132" i="3"/>
  <c r="K132" i="3"/>
  <c r="J132" i="3"/>
  <c r="I132" i="3"/>
  <c r="H132" i="3"/>
  <c r="G132" i="3"/>
  <c r="F132" i="3"/>
  <c r="E132" i="3"/>
  <c r="D132" i="3"/>
  <c r="C132" i="3"/>
  <c r="B132" i="3"/>
  <c r="P132" i="3"/>
  <c r="O132" i="3"/>
  <c r="N132" i="3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0" i="3"/>
  <c r="D75" i="3"/>
  <c r="B104" i="3"/>
  <c r="D74" i="3"/>
  <c r="B75" i="3"/>
  <c r="C73" i="3" l="1"/>
  <c r="D73" i="3"/>
  <c r="D76" i="3" s="1"/>
  <c r="B73" i="3"/>
  <c r="B76" i="3" s="1"/>
  <c r="C104" i="3"/>
  <c r="C76" i="3"/>
  <c r="C140" i="3"/>
  <c r="D104" i="3"/>
  <c r="B140" i="3"/>
  <c r="D143" i="3" l="1"/>
  <c r="B143" i="3"/>
  <c r="C143" i="3"/>
</calcChain>
</file>

<file path=xl/sharedStrings.xml><?xml version="1.0" encoding="utf-8"?>
<sst xmlns="http://schemas.openxmlformats.org/spreadsheetml/2006/main" count="380" uniqueCount="82">
  <si>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</si>
  <si>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</si>
  <si>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</si>
  <si>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</si>
  <si>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</si>
  <si>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</si>
  <si>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</si>
  <si>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</si>
  <si>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</si>
  <si>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</si>
  <si>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</si>
  <si>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</si>
  <si>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</si>
  <si>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</si>
  <si>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</si>
  <si>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</si>
  <si>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</si>
  <si>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</si>
  <si>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</si>
  <si>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</si>
  <si>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</si>
  <si>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</si>
  <si>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</si>
  <si>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</si>
  <si>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</si>
  <si>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</si>
  <si>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</si>
  <si>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</si>
  <si>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</si>
  <si>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</si>
  <si>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</si>
  <si>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</si>
  <si>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</si>
  <si>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</si>
  <si>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</si>
  <si>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</si>
  <si>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</si>
  <si>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</si>
  <si>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</si>
  <si>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</si>
  <si>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</si>
  <si>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</si>
  <si>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</si>
  <si>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</si>
  <si>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</si>
  <si>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</si>
  <si>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</si>
  <si>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</si>
  <si>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</si>
  <si>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</si>
  <si>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</si>
  <si>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</si>
  <si>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</si>
  <si>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</si>
  <si>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</si>
  <si>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</si>
  <si>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</si>
  <si>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</si>
  <si>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</si>
  <si>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</si>
  <si>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</si>
  <si>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</si>
  <si>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</si>
  <si>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</si>
  <si>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</si>
  <si>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</si>
  <si>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</si>
  <si>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</si>
  <si>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</si>
  <si>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</si>
  <si>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</si>
  <si>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</si>
  <si>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</si>
  <si>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</si>
  <si>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</si>
  <si>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</si>
  <si>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>на 01.07.2024 года</t>
  </si>
  <si>
    <t>Контингент аспирантуры   ЗФО  по состоянию на 01.07.2024 года</t>
  </si>
  <si>
    <t>Контингент аспирантуры   ОФО  по состоянию на 01.07.2024  г.</t>
  </si>
  <si>
    <t>Сводная ведомость контингента бакалавриата и магистратуры очно-заочной  формы обучения на 01.07. 2024 года</t>
  </si>
  <si>
    <t>Сводная ведомость контингента специалитета очно- заочной формы обучения по состоянию на 01.07. 2024 года</t>
  </si>
  <si>
    <t>Сводная ведомость контингента специалитета  очной формы обучения по состоянию на 01.07.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</si>
</sst>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32" fillId="4" borderId="87" xfId="5" quotePrefix="1" applyFont="1" applyFill="1" applyBorder="1" applyAlignment="1">
      <alignment horizontal="center" vertical="center" wrapText="1"/>
    </xf>
    <xf numFmtId="0" fontId="25" fillId="4" borderId="77" xfId="14" applyFont="1" applyFill="1" applyBorder="1" applyAlignment="1">
      <alignment horizontal="center"/>
    </xf>
    <xf numFmtId="0" fontId="25" fillId="4" borderId="87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4" fillId="4" borderId="3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Kontingent%20IYUN/Svod-profobrazov-.-srednee-&#1085;&#1072;-01.06.24%20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  <row r="49">
          <cell r="A49" t="str">
            <v>Институт медиакоммуникаций, медиатехнологий и дизайна</v>
          </cell>
        </row>
        <row r="50">
          <cell r="A50" t="str">
            <v>Институт биохимических технологий, экологии и фармации</v>
          </cell>
        </row>
        <row r="51">
          <cell r="A51" t="str">
            <v>Медицинская академия имени С.И.Георгиевского</v>
          </cell>
        </row>
        <row r="52">
          <cell r="A52" t="str">
            <v>Гуманитарно-педагогическая академия          ( г. Ялта)</v>
          </cell>
        </row>
        <row r="53">
          <cell r="A53" t="str">
            <v xml:space="preserve">Агротехнологическая академия </v>
          </cell>
        </row>
        <row r="54">
          <cell r="A54" t="str">
            <v>Итого по формам обучения</v>
          </cell>
        </row>
        <row r="75">
          <cell r="A75" t="str">
            <v>Итого по формам обучения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8">
          <cell r="A8" t="str">
            <v>Таврический колледж</v>
          </cell>
        </row>
        <row r="9">
          <cell r="A9" t="str">
            <v>ОТКЗ"Агропромышленный колледж "</v>
          </cell>
        </row>
        <row r="10">
          <cell r="A10" t="str">
            <v>Бахчисарайский колледж</v>
          </cell>
        </row>
        <row r="11">
          <cell r="A11" t="str">
            <v xml:space="preserve">Прибрежненский аграрный колледж </v>
          </cell>
        </row>
        <row r="12">
          <cell r="A12" t="str">
            <v xml:space="preserve">Техникум гидромелиорации </v>
          </cell>
        </row>
        <row r="13">
          <cell r="A13" t="str">
            <v xml:space="preserve"> Медицинский колледж (структурное подразделение)</v>
          </cell>
        </row>
        <row r="14">
          <cell r="A14" t="str">
            <v xml:space="preserve"> Юго-Восточная академия</v>
          </cell>
        </row>
        <row r="15">
          <cell r="A15" t="str">
            <v>Гуманитарно-педагогическая академия( г. Ялта)</v>
          </cell>
        </row>
        <row r="16">
          <cell r="A16" t="str">
            <v>Итого :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48"/>
  <sheetViews>
    <sheetView tabSelected="1" view="pageBreakPreview" topLeftCell="A122" zoomScale="60" zoomScaleNormal="69" workbookViewId="0">
      <selection activeCell="I147" sqref="I147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33" t="s">
        <v>61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433"/>
      <c r="Q2" s="433"/>
      <c r="R2" s="433"/>
      <c r="S2" s="433"/>
      <c r="T2" s="433"/>
      <c r="U2" s="433"/>
      <c r="V2" s="433"/>
      <c r="W2" s="433"/>
      <c r="X2" s="433"/>
      <c r="Y2" s="433"/>
      <c r="Z2" s="433"/>
      <c r="AA2" s="433"/>
      <c r="AB2" s="433"/>
      <c r="AC2" s="433"/>
      <c r="AD2" s="433"/>
      <c r="AE2" s="433"/>
    </row>
    <row r="3" spans="1:31" ht="21.75" customHeight="1" x14ac:dyDescent="0.3">
      <c r="A3" s="428" t="s">
        <v>76</v>
      </c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  <c r="U3" s="428"/>
      <c r="V3" s="428"/>
      <c r="W3" s="428"/>
      <c r="X3" s="428"/>
      <c r="Y3" s="428"/>
      <c r="Z3" s="428"/>
      <c r="AA3" s="428"/>
      <c r="AB3" s="428"/>
      <c r="AC3" s="428"/>
      <c r="AD3" s="428"/>
      <c r="AE3" s="428"/>
    </row>
    <row r="4" spans="1:31" ht="6.75" customHeight="1" x14ac:dyDescent="0.2">
      <c r="A4" s="433" t="s">
        <v>70</v>
      </c>
      <c r="B4" s="433"/>
      <c r="C4" s="433"/>
      <c r="D4" s="433"/>
      <c r="E4" s="433"/>
      <c r="F4" s="433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  <c r="R4" s="433"/>
      <c r="S4" s="433"/>
      <c r="T4" s="433"/>
      <c r="U4" s="433"/>
      <c r="V4" s="433"/>
      <c r="W4" s="433"/>
      <c r="X4" s="433"/>
      <c r="Y4" s="433"/>
      <c r="Z4" s="433"/>
      <c r="AA4" s="433"/>
      <c r="AB4" s="433"/>
      <c r="AC4" s="433"/>
      <c r="AD4" s="433"/>
      <c r="AE4" s="433"/>
    </row>
    <row r="5" spans="1:31" ht="21" customHeight="1" thickBot="1" x14ac:dyDescent="0.25">
      <c r="A5" s="400"/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0"/>
      <c r="R5" s="400"/>
      <c r="S5" s="400"/>
      <c r="T5" s="400"/>
      <c r="U5" s="400"/>
      <c r="V5" s="400"/>
      <c r="W5" s="400"/>
      <c r="X5" s="400"/>
      <c r="Y5" s="400"/>
      <c r="Z5" s="400"/>
      <c r="AA5" s="400"/>
      <c r="AB5" s="400"/>
      <c r="AC5" s="400"/>
      <c r="AD5" s="400"/>
      <c r="AE5" s="400"/>
    </row>
    <row r="6" spans="1:31" ht="17.25" customHeight="1" x14ac:dyDescent="0.2">
      <c r="A6" s="430" t="s">
        <v>35</v>
      </c>
      <c r="B6" s="434" t="s">
        <v>64</v>
      </c>
      <c r="C6" s="435"/>
      <c r="D6" s="436"/>
      <c r="E6" s="434" t="s">
        <v>65</v>
      </c>
      <c r="F6" s="435"/>
      <c r="G6" s="436"/>
      <c r="H6" s="434" t="s">
        <v>66</v>
      </c>
      <c r="I6" s="435"/>
      <c r="J6" s="436"/>
      <c r="K6" s="434" t="s">
        <v>67</v>
      </c>
      <c r="L6" s="435"/>
      <c r="M6" s="436"/>
      <c r="N6" s="434" t="s">
        <v>68</v>
      </c>
      <c r="O6" s="435"/>
      <c r="P6" s="436"/>
      <c r="Q6" s="446" t="s">
        <v>1</v>
      </c>
      <c r="R6" s="447"/>
      <c r="S6" s="448"/>
      <c r="T6" s="416" t="s">
        <v>8</v>
      </c>
      <c r="U6" s="417"/>
      <c r="V6" s="418"/>
      <c r="W6" s="416" t="s">
        <v>9</v>
      </c>
      <c r="X6" s="417"/>
      <c r="Y6" s="418"/>
      <c r="Z6" s="440" t="s">
        <v>0</v>
      </c>
      <c r="AA6" s="441"/>
      <c r="AB6" s="442"/>
      <c r="AC6" s="120" t="s">
        <v>1</v>
      </c>
      <c r="AD6" s="121"/>
      <c r="AE6" s="117" t="s">
        <v>12</v>
      </c>
    </row>
    <row r="7" spans="1:31" ht="26.25" customHeight="1" thickBot="1" x14ac:dyDescent="0.25">
      <c r="A7" s="431"/>
      <c r="B7" s="437"/>
      <c r="C7" s="438"/>
      <c r="D7" s="439"/>
      <c r="E7" s="437"/>
      <c r="F7" s="438"/>
      <c r="G7" s="439"/>
      <c r="H7" s="437"/>
      <c r="I7" s="438"/>
      <c r="J7" s="439"/>
      <c r="K7" s="437"/>
      <c r="L7" s="438"/>
      <c r="M7" s="439"/>
      <c r="N7" s="437"/>
      <c r="O7" s="438"/>
      <c r="P7" s="439"/>
      <c r="Q7" s="443" t="s">
        <v>32</v>
      </c>
      <c r="R7" s="444"/>
      <c r="S7" s="445"/>
      <c r="T7" s="443" t="s">
        <v>2</v>
      </c>
      <c r="U7" s="444"/>
      <c r="V7" s="445"/>
      <c r="W7" s="443" t="s">
        <v>2</v>
      </c>
      <c r="X7" s="444"/>
      <c r="Y7" s="445"/>
      <c r="Z7" s="443" t="s">
        <v>2</v>
      </c>
      <c r="AA7" s="444"/>
      <c r="AB7" s="445"/>
      <c r="AC7" s="122"/>
      <c r="AD7" s="123"/>
      <c r="AE7" s="118"/>
    </row>
    <row r="8" spans="1:31" ht="68.25" customHeight="1" thickBot="1" x14ac:dyDescent="0.25">
      <c r="A8" s="432"/>
      <c r="B8" s="168" t="s">
        <v>30</v>
      </c>
      <c r="C8" s="169" t="s">
        <v>58</v>
      </c>
      <c r="D8" s="170" t="s">
        <v>3</v>
      </c>
      <c r="E8" s="171" t="s">
        <v>30</v>
      </c>
      <c r="F8" s="172" t="s">
        <v>58</v>
      </c>
      <c r="G8" s="170" t="s">
        <v>3</v>
      </c>
      <c r="H8" s="168" t="s">
        <v>30</v>
      </c>
      <c r="I8" s="169" t="s">
        <v>58</v>
      </c>
      <c r="J8" s="173" t="s">
        <v>3</v>
      </c>
      <c r="K8" s="171" t="s">
        <v>30</v>
      </c>
      <c r="L8" s="172" t="s">
        <v>58</v>
      </c>
      <c r="M8" s="170" t="s">
        <v>3</v>
      </c>
      <c r="N8" s="168" t="s">
        <v>30</v>
      </c>
      <c r="O8" s="169" t="s">
        <v>58</v>
      </c>
      <c r="P8" s="170" t="s">
        <v>3</v>
      </c>
      <c r="Q8" s="171" t="s">
        <v>30</v>
      </c>
      <c r="R8" s="172" t="s">
        <v>58</v>
      </c>
      <c r="S8" s="174" t="s">
        <v>3</v>
      </c>
      <c r="T8" s="168" t="s">
        <v>30</v>
      </c>
      <c r="U8" s="169" t="s">
        <v>58</v>
      </c>
      <c r="V8" s="173" t="s">
        <v>3</v>
      </c>
      <c r="W8" s="171" t="s">
        <v>30</v>
      </c>
      <c r="X8" s="172" t="s">
        <v>58</v>
      </c>
      <c r="Y8" s="175" t="s">
        <v>3</v>
      </c>
      <c r="Z8" s="168" t="s">
        <v>30</v>
      </c>
      <c r="AA8" s="169" t="s">
        <v>58</v>
      </c>
      <c r="AB8" s="170" t="s">
        <v>3</v>
      </c>
      <c r="AC8" s="171" t="s">
        <v>30</v>
      </c>
      <c r="AD8" s="172" t="s">
        <v>58</v>
      </c>
      <c r="AE8" s="119" t="s">
        <v>25</v>
      </c>
    </row>
    <row r="9" spans="1:31" ht="29.25" customHeight="1" x14ac:dyDescent="0.35">
      <c r="A9" s="111" t="str">
        <f>'[1]Свод по ВО '!A9</f>
        <v>Таврическая академия</v>
      </c>
      <c r="B9" s="109">
        <v>347</v>
      </c>
      <c r="C9" s="105">
        <v>131</v>
      </c>
      <c r="D9" s="108">
        <v>478</v>
      </c>
      <c r="E9" s="109">
        <v>359</v>
      </c>
      <c r="F9" s="105">
        <v>107</v>
      </c>
      <c r="G9" s="108">
        <v>466</v>
      </c>
      <c r="H9" s="109">
        <v>313</v>
      </c>
      <c r="I9" s="105">
        <v>88</v>
      </c>
      <c r="J9" s="108">
        <v>401</v>
      </c>
      <c r="K9" s="109">
        <v>297</v>
      </c>
      <c r="L9" s="105">
        <v>78</v>
      </c>
      <c r="M9" s="108">
        <v>375</v>
      </c>
      <c r="N9" s="109">
        <v>0</v>
      </c>
      <c r="O9" s="105">
        <v>0</v>
      </c>
      <c r="P9" s="110">
        <v>0</v>
      </c>
      <c r="Q9" s="355">
        <v>1316</v>
      </c>
      <c r="R9" s="219">
        <v>404</v>
      </c>
      <c r="S9" s="220">
        <v>1720</v>
      </c>
      <c r="T9" s="110">
        <v>151</v>
      </c>
      <c r="U9" s="105">
        <v>43</v>
      </c>
      <c r="V9" s="108">
        <v>194</v>
      </c>
      <c r="W9" s="109">
        <v>130</v>
      </c>
      <c r="X9" s="105">
        <v>19</v>
      </c>
      <c r="Y9" s="110">
        <v>149</v>
      </c>
      <c r="Z9" s="104">
        <v>281</v>
      </c>
      <c r="AA9" s="105">
        <v>62</v>
      </c>
      <c r="AB9" s="107">
        <v>343</v>
      </c>
      <c r="AC9" s="41">
        <v>1597</v>
      </c>
      <c r="AD9" s="42">
        <v>466</v>
      </c>
      <c r="AE9" s="43">
        <v>2063</v>
      </c>
    </row>
    <row r="10" spans="1:31" ht="30.75" customHeight="1" x14ac:dyDescent="0.35">
      <c r="A10" s="89" t="str">
        <f>'[1]Свод по ВО '!A10</f>
        <v>Институт  филологии</v>
      </c>
      <c r="B10" s="44">
        <v>170</v>
      </c>
      <c r="C10" s="45">
        <v>13</v>
      </c>
      <c r="D10" s="46">
        <v>183</v>
      </c>
      <c r="E10" s="47">
        <v>177</v>
      </c>
      <c r="F10" s="48">
        <v>3</v>
      </c>
      <c r="G10" s="49">
        <v>180</v>
      </c>
      <c r="H10" s="47">
        <v>140</v>
      </c>
      <c r="I10" s="48">
        <v>2</v>
      </c>
      <c r="J10" s="49">
        <v>142</v>
      </c>
      <c r="K10" s="47">
        <v>125</v>
      </c>
      <c r="L10" s="48">
        <v>1</v>
      </c>
      <c r="M10" s="50">
        <v>126</v>
      </c>
      <c r="N10" s="47">
        <v>0</v>
      </c>
      <c r="O10" s="48">
        <v>0</v>
      </c>
      <c r="P10" s="50">
        <v>0</v>
      </c>
      <c r="Q10" s="51">
        <v>612</v>
      </c>
      <c r="R10" s="45">
        <v>19</v>
      </c>
      <c r="S10" s="52">
        <v>631</v>
      </c>
      <c r="T10" s="50">
        <v>82</v>
      </c>
      <c r="U10" s="48">
        <v>1</v>
      </c>
      <c r="V10" s="50">
        <v>83</v>
      </c>
      <c r="W10" s="51">
        <v>84</v>
      </c>
      <c r="X10" s="48">
        <v>0</v>
      </c>
      <c r="Y10" s="49">
        <v>84</v>
      </c>
      <c r="Z10" s="53">
        <v>166</v>
      </c>
      <c r="AA10" s="48">
        <v>1</v>
      </c>
      <c r="AB10" s="54">
        <v>167</v>
      </c>
      <c r="AC10" s="47">
        <v>778</v>
      </c>
      <c r="AD10" s="48">
        <v>20</v>
      </c>
      <c r="AE10" s="55">
        <v>798</v>
      </c>
    </row>
    <row r="11" spans="1:31" ht="40.5" customHeight="1" x14ac:dyDescent="0.35">
      <c r="A11" s="90" t="str">
        <f>'[1]Свод по ВО '!A11</f>
        <v>Институт медиакоммуникаций, медиатехнологий и дизайна</v>
      </c>
      <c r="B11" s="41">
        <v>58</v>
      </c>
      <c r="C11" s="42">
        <v>51</v>
      </c>
      <c r="D11" s="56">
        <v>109</v>
      </c>
      <c r="E11" s="47">
        <v>80</v>
      </c>
      <c r="F11" s="48">
        <v>22</v>
      </c>
      <c r="G11" s="49">
        <v>102</v>
      </c>
      <c r="H11" s="47">
        <v>72</v>
      </c>
      <c r="I11" s="48">
        <v>12</v>
      </c>
      <c r="J11" s="49">
        <v>84</v>
      </c>
      <c r="K11" s="47">
        <v>72</v>
      </c>
      <c r="L11" s="48">
        <v>12</v>
      </c>
      <c r="M11" s="50">
        <v>84</v>
      </c>
      <c r="N11" s="47">
        <v>0</v>
      </c>
      <c r="O11" s="48">
        <v>0</v>
      </c>
      <c r="P11" s="50">
        <v>0</v>
      </c>
      <c r="Q11" s="51">
        <v>282</v>
      </c>
      <c r="R11" s="45">
        <v>97</v>
      </c>
      <c r="S11" s="52">
        <v>379</v>
      </c>
      <c r="T11" s="50">
        <v>21</v>
      </c>
      <c r="U11" s="48">
        <v>2</v>
      </c>
      <c r="V11" s="50">
        <v>23</v>
      </c>
      <c r="W11" s="44">
        <v>26</v>
      </c>
      <c r="X11" s="48">
        <v>0</v>
      </c>
      <c r="Y11" s="50">
        <v>26</v>
      </c>
      <c r="Z11" s="53">
        <v>47</v>
      </c>
      <c r="AA11" s="48">
        <v>2</v>
      </c>
      <c r="AB11" s="54">
        <v>49</v>
      </c>
      <c r="AC11" s="47">
        <v>329</v>
      </c>
      <c r="AD11" s="48">
        <v>99</v>
      </c>
      <c r="AE11" s="55">
        <v>428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85</v>
      </c>
      <c r="C12" s="42">
        <v>3</v>
      </c>
      <c r="D12" s="57">
        <v>88</v>
      </c>
      <c r="E12" s="47">
        <v>81</v>
      </c>
      <c r="F12" s="48">
        <v>2</v>
      </c>
      <c r="G12" s="49">
        <v>83</v>
      </c>
      <c r="H12" s="47">
        <v>64</v>
      </c>
      <c r="I12" s="48">
        <v>1</v>
      </c>
      <c r="J12" s="49">
        <v>65</v>
      </c>
      <c r="K12" s="47">
        <v>93</v>
      </c>
      <c r="L12" s="48">
        <v>2</v>
      </c>
      <c r="M12" s="50">
        <v>95</v>
      </c>
      <c r="N12" s="47">
        <v>0</v>
      </c>
      <c r="O12" s="48">
        <v>0</v>
      </c>
      <c r="P12" s="50">
        <v>0</v>
      </c>
      <c r="Q12" s="51">
        <v>323</v>
      </c>
      <c r="R12" s="45">
        <v>8</v>
      </c>
      <c r="S12" s="52">
        <v>331</v>
      </c>
      <c r="T12" s="50">
        <v>32</v>
      </c>
      <c r="U12" s="48">
        <v>0</v>
      </c>
      <c r="V12" s="50">
        <v>32</v>
      </c>
      <c r="W12" s="44">
        <v>37</v>
      </c>
      <c r="X12" s="48">
        <v>1</v>
      </c>
      <c r="Y12" s="50">
        <v>38</v>
      </c>
      <c r="Z12" s="53">
        <v>69</v>
      </c>
      <c r="AA12" s="48">
        <v>1</v>
      </c>
      <c r="AB12" s="54">
        <v>70</v>
      </c>
      <c r="AC12" s="47">
        <v>392</v>
      </c>
      <c r="AD12" s="48">
        <v>9</v>
      </c>
      <c r="AE12" s="55">
        <v>401</v>
      </c>
    </row>
    <row r="13" spans="1:31" ht="42.75" customHeight="1" x14ac:dyDescent="0.35">
      <c r="A13" s="92" t="str">
        <f>'[1]Свод по ВО '!A13</f>
        <v>Академия строительства и архитектуры</v>
      </c>
      <c r="B13" s="58">
        <v>176</v>
      </c>
      <c r="C13" s="59">
        <v>26</v>
      </c>
      <c r="D13" s="60">
        <v>202</v>
      </c>
      <c r="E13" s="58">
        <v>185</v>
      </c>
      <c r="F13" s="59">
        <v>14</v>
      </c>
      <c r="G13" s="61">
        <v>199</v>
      </c>
      <c r="H13" s="58">
        <v>157</v>
      </c>
      <c r="I13" s="59">
        <v>6</v>
      </c>
      <c r="J13" s="61">
        <v>163</v>
      </c>
      <c r="K13" s="58">
        <v>142</v>
      </c>
      <c r="L13" s="59">
        <v>6</v>
      </c>
      <c r="M13" s="60">
        <v>148</v>
      </c>
      <c r="N13" s="62">
        <v>47</v>
      </c>
      <c r="O13" s="59">
        <v>4</v>
      </c>
      <c r="P13" s="63">
        <v>51</v>
      </c>
      <c r="Q13" s="62">
        <v>707</v>
      </c>
      <c r="R13" s="59">
        <v>56</v>
      </c>
      <c r="S13" s="63">
        <v>763</v>
      </c>
      <c r="T13" s="60">
        <v>87</v>
      </c>
      <c r="U13" s="59">
        <v>15</v>
      </c>
      <c r="V13" s="61">
        <v>102</v>
      </c>
      <c r="W13" s="58">
        <v>96</v>
      </c>
      <c r="X13" s="59">
        <v>2</v>
      </c>
      <c r="Y13" s="60">
        <v>98</v>
      </c>
      <c r="Z13" s="62">
        <v>183</v>
      </c>
      <c r="AA13" s="59">
        <v>17</v>
      </c>
      <c r="AB13" s="64">
        <v>200</v>
      </c>
      <c r="AC13" s="41">
        <v>890</v>
      </c>
      <c r="AD13" s="42">
        <v>73</v>
      </c>
      <c r="AE13" s="43">
        <v>963</v>
      </c>
    </row>
    <row r="14" spans="1:31" ht="30" customHeight="1" x14ac:dyDescent="0.35">
      <c r="A14" s="92" t="str">
        <f>'[1]Свод по ВО '!A14</f>
        <v xml:space="preserve">Агротехнологическая академия </v>
      </c>
      <c r="B14" s="58">
        <v>219</v>
      </c>
      <c r="C14" s="59">
        <v>3</v>
      </c>
      <c r="D14" s="60">
        <v>222</v>
      </c>
      <c r="E14" s="58">
        <v>142</v>
      </c>
      <c r="F14" s="59">
        <v>3</v>
      </c>
      <c r="G14" s="61">
        <v>145</v>
      </c>
      <c r="H14" s="58">
        <v>140</v>
      </c>
      <c r="I14" s="59">
        <v>1</v>
      </c>
      <c r="J14" s="61">
        <v>141</v>
      </c>
      <c r="K14" s="58">
        <v>146</v>
      </c>
      <c r="L14" s="59">
        <v>1</v>
      </c>
      <c r="M14" s="60">
        <v>147</v>
      </c>
      <c r="N14" s="62">
        <v>0</v>
      </c>
      <c r="O14" s="59">
        <v>0</v>
      </c>
      <c r="P14" s="63">
        <v>0</v>
      </c>
      <c r="Q14" s="62">
        <v>647</v>
      </c>
      <c r="R14" s="59">
        <v>8</v>
      </c>
      <c r="S14" s="63">
        <v>655</v>
      </c>
      <c r="T14" s="60">
        <v>93</v>
      </c>
      <c r="U14" s="59">
        <v>4</v>
      </c>
      <c r="V14" s="61">
        <v>97</v>
      </c>
      <c r="W14" s="58">
        <v>92</v>
      </c>
      <c r="X14" s="59">
        <v>8</v>
      </c>
      <c r="Y14" s="65">
        <v>100</v>
      </c>
      <c r="Z14" s="60">
        <v>185</v>
      </c>
      <c r="AA14" s="59">
        <v>12</v>
      </c>
      <c r="AB14" s="61">
        <v>197</v>
      </c>
      <c r="AC14" s="41">
        <v>832</v>
      </c>
      <c r="AD14" s="42">
        <v>20</v>
      </c>
      <c r="AE14" s="43">
        <v>852</v>
      </c>
    </row>
    <row r="15" spans="1:31" ht="31.5" customHeight="1" x14ac:dyDescent="0.35">
      <c r="A15" s="92" t="str">
        <f>'[1]Свод по ВО '!A15</f>
        <v>Физико-технический институт</v>
      </c>
      <c r="B15" s="58">
        <v>327</v>
      </c>
      <c r="C15" s="59">
        <v>32</v>
      </c>
      <c r="D15" s="60">
        <v>359</v>
      </c>
      <c r="E15" s="58">
        <v>293</v>
      </c>
      <c r="F15" s="59">
        <v>14</v>
      </c>
      <c r="G15" s="61">
        <v>307</v>
      </c>
      <c r="H15" s="58">
        <v>263</v>
      </c>
      <c r="I15" s="59">
        <v>15</v>
      </c>
      <c r="J15" s="61">
        <v>278</v>
      </c>
      <c r="K15" s="58">
        <v>264</v>
      </c>
      <c r="L15" s="59">
        <v>6</v>
      </c>
      <c r="M15" s="61">
        <v>270</v>
      </c>
      <c r="N15" s="62">
        <v>0</v>
      </c>
      <c r="O15" s="59">
        <v>0</v>
      </c>
      <c r="P15" s="63">
        <v>0</v>
      </c>
      <c r="Q15" s="62">
        <v>1147</v>
      </c>
      <c r="R15" s="59">
        <v>67</v>
      </c>
      <c r="S15" s="63">
        <v>1214</v>
      </c>
      <c r="T15" s="60">
        <v>105</v>
      </c>
      <c r="U15" s="59">
        <v>11</v>
      </c>
      <c r="V15" s="60">
        <v>116</v>
      </c>
      <c r="W15" s="62">
        <v>132</v>
      </c>
      <c r="X15" s="59">
        <v>2</v>
      </c>
      <c r="Y15" s="61">
        <v>134</v>
      </c>
      <c r="Z15" s="62">
        <v>237</v>
      </c>
      <c r="AA15" s="59">
        <v>13</v>
      </c>
      <c r="AB15" s="64">
        <v>250</v>
      </c>
      <c r="AC15" s="41">
        <v>1384</v>
      </c>
      <c r="AD15" s="42">
        <v>80</v>
      </c>
      <c r="AE15" s="43">
        <v>1464</v>
      </c>
    </row>
    <row r="16" spans="1:31" ht="30.75" customHeight="1" x14ac:dyDescent="0.35">
      <c r="A16" s="92" t="str">
        <f>'[1]Свод по ВО '!A16</f>
        <v>Институт экономики и управления</v>
      </c>
      <c r="B16" s="58">
        <v>256</v>
      </c>
      <c r="C16" s="59">
        <v>22</v>
      </c>
      <c r="D16" s="60">
        <v>278</v>
      </c>
      <c r="E16" s="58">
        <v>272</v>
      </c>
      <c r="F16" s="59">
        <v>10</v>
      </c>
      <c r="G16" s="61">
        <v>282</v>
      </c>
      <c r="H16" s="58">
        <v>240</v>
      </c>
      <c r="I16" s="59">
        <v>36</v>
      </c>
      <c r="J16" s="61">
        <v>276</v>
      </c>
      <c r="K16" s="58">
        <v>193</v>
      </c>
      <c r="L16" s="59">
        <v>18</v>
      </c>
      <c r="M16" s="61">
        <v>211</v>
      </c>
      <c r="N16" s="62">
        <v>0</v>
      </c>
      <c r="O16" s="59">
        <v>0</v>
      </c>
      <c r="P16" s="63">
        <v>0</v>
      </c>
      <c r="Q16" s="62">
        <v>961</v>
      </c>
      <c r="R16" s="59">
        <v>86</v>
      </c>
      <c r="S16" s="63">
        <v>1047</v>
      </c>
      <c r="T16" s="60">
        <v>125</v>
      </c>
      <c r="U16" s="59">
        <v>15</v>
      </c>
      <c r="V16" s="60">
        <v>140</v>
      </c>
      <c r="W16" s="58">
        <v>104</v>
      </c>
      <c r="X16" s="59">
        <v>10</v>
      </c>
      <c r="Y16" s="65">
        <v>114</v>
      </c>
      <c r="Z16" s="60">
        <v>229</v>
      </c>
      <c r="AA16" s="59">
        <v>25</v>
      </c>
      <c r="AB16" s="60">
        <v>254</v>
      </c>
      <c r="AC16" s="41">
        <v>1190</v>
      </c>
      <c r="AD16" s="42">
        <v>111</v>
      </c>
      <c r="AE16" s="43">
        <v>1301</v>
      </c>
    </row>
    <row r="17" spans="1:37" ht="44.25" customHeight="1" x14ac:dyDescent="0.35">
      <c r="A17" s="93" t="str">
        <f>'[1]Свод по ВО '!A17</f>
        <v>Медицинская академия имени С.И.Георгиевского</v>
      </c>
      <c r="B17" s="66">
        <v>50</v>
      </c>
      <c r="C17" s="59">
        <v>8</v>
      </c>
      <c r="D17" s="67">
        <v>58</v>
      </c>
      <c r="E17" s="66">
        <v>42</v>
      </c>
      <c r="F17" s="59">
        <v>6</v>
      </c>
      <c r="G17" s="67">
        <v>48</v>
      </c>
      <c r="H17" s="66">
        <v>42</v>
      </c>
      <c r="I17" s="59">
        <v>1</v>
      </c>
      <c r="J17" s="67">
        <v>43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v>160</v>
      </c>
      <c r="R17" s="59">
        <v>19</v>
      </c>
      <c r="S17" s="63">
        <v>179</v>
      </c>
      <c r="T17" s="67">
        <v>17</v>
      </c>
      <c r="U17" s="69">
        <v>0</v>
      </c>
      <c r="V17" s="67">
        <v>17</v>
      </c>
      <c r="W17" s="58">
        <v>19</v>
      </c>
      <c r="X17" s="59">
        <v>0</v>
      </c>
      <c r="Y17" s="65">
        <v>19</v>
      </c>
      <c r="Z17" s="60">
        <v>36</v>
      </c>
      <c r="AA17" s="59">
        <v>0</v>
      </c>
      <c r="AB17" s="60">
        <v>36</v>
      </c>
      <c r="AC17" s="41">
        <v>196</v>
      </c>
      <c r="AD17" s="42">
        <v>19</v>
      </c>
      <c r="AE17" s="43">
        <v>215</v>
      </c>
    </row>
    <row r="18" spans="1:37" ht="64.5" customHeight="1" x14ac:dyDescent="0.35">
      <c r="A18" s="94" t="str">
        <f>'[1]Свод по ВО '!A18</f>
        <v>Институт педагогического образования и менеджмента                   (г. Армянск)</v>
      </c>
      <c r="B18" s="66">
        <v>50</v>
      </c>
      <c r="C18" s="59">
        <v>0</v>
      </c>
      <c r="D18" s="67">
        <v>50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16</v>
      </c>
      <c r="L18" s="59">
        <v>0</v>
      </c>
      <c r="M18" s="68">
        <v>16</v>
      </c>
      <c r="N18" s="62">
        <v>0</v>
      </c>
      <c r="O18" s="59">
        <v>0</v>
      </c>
      <c r="P18" s="63">
        <v>0</v>
      </c>
      <c r="Q18" s="62">
        <v>138</v>
      </c>
      <c r="R18" s="59">
        <v>0</v>
      </c>
      <c r="S18" s="63">
        <v>138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v>138</v>
      </c>
      <c r="AD18" s="42">
        <v>0</v>
      </c>
      <c r="AE18" s="43">
        <v>138</v>
      </c>
      <c r="AI18" s="4"/>
      <c r="AJ18" s="4"/>
    </row>
    <row r="19" spans="1:37" s="4" customFormat="1" ht="47.25" customHeight="1" x14ac:dyDescent="0.35">
      <c r="A19" s="95" t="str">
        <f>'[1]Свод по ВО '!A19</f>
        <v>Гуманитарно-педагогическая академия               ( г. Ялта)</v>
      </c>
      <c r="B19" s="62">
        <v>114</v>
      </c>
      <c r="C19" s="59">
        <v>5</v>
      </c>
      <c r="D19" s="64">
        <v>119</v>
      </c>
      <c r="E19" s="62">
        <v>130</v>
      </c>
      <c r="F19" s="59">
        <v>0</v>
      </c>
      <c r="G19" s="64">
        <v>130</v>
      </c>
      <c r="H19" s="62">
        <v>131</v>
      </c>
      <c r="I19" s="59">
        <v>1</v>
      </c>
      <c r="J19" s="64">
        <v>132</v>
      </c>
      <c r="K19" s="62">
        <v>77</v>
      </c>
      <c r="L19" s="59">
        <v>0</v>
      </c>
      <c r="M19" s="64">
        <v>77</v>
      </c>
      <c r="N19" s="62">
        <v>7</v>
      </c>
      <c r="O19" s="59">
        <v>0</v>
      </c>
      <c r="P19" s="63">
        <v>7</v>
      </c>
      <c r="Q19" s="58">
        <v>459</v>
      </c>
      <c r="R19" s="59">
        <v>6</v>
      </c>
      <c r="S19" s="63">
        <v>465</v>
      </c>
      <c r="T19" s="68">
        <v>36</v>
      </c>
      <c r="U19" s="69">
        <v>1</v>
      </c>
      <c r="V19" s="70">
        <v>37</v>
      </c>
      <c r="W19" s="68">
        <v>24</v>
      </c>
      <c r="X19" s="69">
        <v>3</v>
      </c>
      <c r="Y19" s="71">
        <v>37</v>
      </c>
      <c r="Z19" s="62">
        <v>60</v>
      </c>
      <c r="AA19" s="59">
        <v>4</v>
      </c>
      <c r="AB19" s="64">
        <v>64</v>
      </c>
      <c r="AC19" s="41">
        <v>519</v>
      </c>
      <c r="AD19" s="42">
        <v>10</v>
      </c>
      <c r="AE19" s="43">
        <v>529</v>
      </c>
      <c r="AF19" s="1"/>
    </row>
    <row r="20" spans="1:37" s="4" customFormat="1" ht="42" customHeight="1" x14ac:dyDescent="0.35">
      <c r="A20" s="95" t="str">
        <f>'[1]Свод по ВО '!A20</f>
        <v xml:space="preserve">Евпаторийский институт социальных наук </v>
      </c>
      <c r="B20" s="58">
        <v>17</v>
      </c>
      <c r="C20" s="59">
        <v>2</v>
      </c>
      <c r="D20" s="65">
        <v>19</v>
      </c>
      <c r="E20" s="60">
        <v>45</v>
      </c>
      <c r="F20" s="59">
        <v>1</v>
      </c>
      <c r="G20" s="60">
        <v>46</v>
      </c>
      <c r="H20" s="58">
        <v>35</v>
      </c>
      <c r="I20" s="59">
        <v>0</v>
      </c>
      <c r="J20" s="65">
        <v>35</v>
      </c>
      <c r="K20" s="60">
        <v>45</v>
      </c>
      <c r="L20" s="59">
        <v>0</v>
      </c>
      <c r="M20" s="60">
        <v>45</v>
      </c>
      <c r="N20" s="58">
        <v>0</v>
      </c>
      <c r="O20" s="59">
        <v>0</v>
      </c>
      <c r="P20" s="65">
        <v>0</v>
      </c>
      <c r="Q20" s="62">
        <v>142</v>
      </c>
      <c r="R20" s="59">
        <v>3</v>
      </c>
      <c r="S20" s="63">
        <v>145</v>
      </c>
      <c r="T20" s="58">
        <v>25</v>
      </c>
      <c r="U20" s="59">
        <v>2</v>
      </c>
      <c r="V20" s="61">
        <v>27</v>
      </c>
      <c r="W20" s="58">
        <v>12</v>
      </c>
      <c r="X20" s="59">
        <v>0</v>
      </c>
      <c r="Y20" s="61">
        <v>12</v>
      </c>
      <c r="Z20" s="58">
        <v>37</v>
      </c>
      <c r="AA20" s="59">
        <v>2</v>
      </c>
      <c r="AB20" s="60">
        <v>39</v>
      </c>
      <c r="AC20" s="41">
        <v>179</v>
      </c>
      <c r="AD20" s="42">
        <v>5</v>
      </c>
      <c r="AE20" s="43">
        <v>184</v>
      </c>
      <c r="AF20" s="1"/>
      <c r="AI20" s="1"/>
      <c r="AJ20" s="1"/>
    </row>
    <row r="21" spans="1:37" ht="42" customHeight="1" thickBot="1" x14ac:dyDescent="0.4">
      <c r="A21" s="112" t="str">
        <f>'[1]Свод по ВО '!A21</f>
        <v xml:space="preserve">Севастопольский экономико-гуманитарный институт </v>
      </c>
      <c r="B21" s="72">
        <v>18</v>
      </c>
      <c r="C21" s="69">
        <v>6</v>
      </c>
      <c r="D21" s="71">
        <v>24</v>
      </c>
      <c r="E21" s="72">
        <v>48</v>
      </c>
      <c r="F21" s="69">
        <v>0</v>
      </c>
      <c r="G21" s="71">
        <v>48</v>
      </c>
      <c r="H21" s="72">
        <v>67</v>
      </c>
      <c r="I21" s="69">
        <v>6</v>
      </c>
      <c r="J21" s="71">
        <v>73</v>
      </c>
      <c r="K21" s="73">
        <v>47</v>
      </c>
      <c r="L21" s="74">
        <v>0</v>
      </c>
      <c r="M21" s="71">
        <v>47</v>
      </c>
      <c r="N21" s="73">
        <v>0</v>
      </c>
      <c r="O21" s="74">
        <v>0</v>
      </c>
      <c r="P21" s="75">
        <v>0</v>
      </c>
      <c r="Q21" s="73">
        <v>180</v>
      </c>
      <c r="R21" s="74">
        <v>12</v>
      </c>
      <c r="S21" s="63">
        <v>192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1">
        <v>180</v>
      </c>
      <c r="AD21" s="76">
        <v>17</v>
      </c>
      <c r="AE21" s="77">
        <v>197</v>
      </c>
      <c r="AF21" s="18"/>
      <c r="AI21" s="22"/>
      <c r="AJ21" s="22"/>
    </row>
    <row r="22" spans="1:37" ht="32.25" customHeight="1" thickBot="1" x14ac:dyDescent="0.35">
      <c r="A22" s="17" t="str">
        <f>'[1]Свод по ВО '!A22</f>
        <v>Итого по формам обучения</v>
      </c>
      <c r="B22" s="358">
        <f t="shared" ref="B22:AA22" si="0">SUM(B9:B21)</f>
        <v>1887</v>
      </c>
      <c r="C22" s="358">
        <f t="shared" si="0"/>
        <v>302</v>
      </c>
      <c r="D22" s="358">
        <f t="shared" si="0"/>
        <v>2189</v>
      </c>
      <c r="E22" s="358">
        <f t="shared" si="0"/>
        <v>1902</v>
      </c>
      <c r="F22" s="358">
        <f t="shared" si="0"/>
        <v>182</v>
      </c>
      <c r="G22" s="322">
        <f t="shared" si="0"/>
        <v>2084</v>
      </c>
      <c r="H22" s="358">
        <f t="shared" si="0"/>
        <v>1688</v>
      </c>
      <c r="I22" s="358">
        <f t="shared" si="0"/>
        <v>169</v>
      </c>
      <c r="J22" s="323">
        <f t="shared" si="0"/>
        <v>1857</v>
      </c>
      <c r="K22" s="324">
        <f t="shared" si="0"/>
        <v>1543</v>
      </c>
      <c r="L22" s="358">
        <f t="shared" si="0"/>
        <v>128</v>
      </c>
      <c r="M22" s="322">
        <f t="shared" si="0"/>
        <v>1671</v>
      </c>
      <c r="N22" s="323">
        <f t="shared" si="0"/>
        <v>54</v>
      </c>
      <c r="O22" s="324">
        <f t="shared" si="0"/>
        <v>4</v>
      </c>
      <c r="P22" s="322">
        <f t="shared" si="0"/>
        <v>58</v>
      </c>
      <c r="Q22" s="358">
        <f>SUM(Q9:Q21)</f>
        <v>7074</v>
      </c>
      <c r="R22" s="325">
        <f t="shared" si="0"/>
        <v>785</v>
      </c>
      <c r="S22" s="326">
        <f>SUM(S9:S21)</f>
        <v>7859</v>
      </c>
      <c r="T22" s="324">
        <f>SUM(T9:T21)</f>
        <v>774</v>
      </c>
      <c r="U22" s="324">
        <f t="shared" si="0"/>
        <v>99</v>
      </c>
      <c r="V22" s="324">
        <f t="shared" si="0"/>
        <v>873</v>
      </c>
      <c r="W22" s="324">
        <f t="shared" si="0"/>
        <v>756</v>
      </c>
      <c r="X22" s="358">
        <f t="shared" si="0"/>
        <v>45</v>
      </c>
      <c r="Y22" s="358">
        <f t="shared" si="0"/>
        <v>811</v>
      </c>
      <c r="Z22" s="358">
        <f t="shared" si="0"/>
        <v>1530</v>
      </c>
      <c r="AA22" s="358">
        <f t="shared" si="0"/>
        <v>144</v>
      </c>
      <c r="AB22" s="358">
        <f>SUM(AB9:AB21)</f>
        <v>1674</v>
      </c>
      <c r="AC22" s="323">
        <f>Q22+Z22</f>
        <v>8604</v>
      </c>
      <c r="AD22" s="323">
        <f>R22+AA22</f>
        <v>929</v>
      </c>
      <c r="AE22" s="323">
        <f>S22+AB22</f>
        <v>9533</v>
      </c>
      <c r="AF22" s="22"/>
      <c r="AG22" s="22"/>
      <c r="AH22" s="22"/>
      <c r="AI22" s="22"/>
      <c r="AJ22" s="22"/>
    </row>
    <row r="23" spans="1:37" ht="21.75" customHeight="1" x14ac:dyDescent="0.3">
      <c r="A23" s="399" t="s">
        <v>62</v>
      </c>
      <c r="B23" s="399"/>
      <c r="C23" s="399"/>
      <c r="D23" s="399"/>
      <c r="E23" s="399"/>
      <c r="F23" s="399"/>
      <c r="G23" s="399"/>
      <c r="H23" s="399"/>
      <c r="I23" s="399"/>
      <c r="J23" s="399"/>
      <c r="K23" s="399"/>
      <c r="L23" s="399"/>
      <c r="M23" s="399"/>
      <c r="N23" s="399"/>
      <c r="O23" s="399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22"/>
      <c r="AG23" s="22"/>
      <c r="AH23" s="22"/>
      <c r="AI23" s="23"/>
      <c r="AJ23" s="23"/>
    </row>
    <row r="24" spans="1:37" ht="20.25" customHeight="1" x14ac:dyDescent="0.3">
      <c r="A24" s="428" t="s">
        <v>76</v>
      </c>
      <c r="B24" s="428"/>
      <c r="C24" s="428"/>
      <c r="D24" s="428"/>
      <c r="E24" s="428"/>
      <c r="F24" s="428"/>
      <c r="G24" s="428"/>
      <c r="H24" s="428"/>
      <c r="I24" s="428"/>
      <c r="J24" s="428"/>
      <c r="K24" s="428"/>
      <c r="L24" s="428"/>
      <c r="M24" s="428"/>
      <c r="N24" s="428"/>
      <c r="O24" s="428"/>
      <c r="P24" s="428"/>
      <c r="Q24" s="428"/>
      <c r="R24" s="428"/>
      <c r="S24" s="428"/>
      <c r="T24" s="428"/>
      <c r="U24" s="428"/>
      <c r="V24" s="428"/>
      <c r="W24" s="428"/>
      <c r="X24" s="428"/>
      <c r="Y24" s="428"/>
      <c r="Z24" s="428"/>
      <c r="AA24" s="428"/>
      <c r="AB24" s="428"/>
      <c r="AC24" s="428"/>
      <c r="AD24" s="428"/>
      <c r="AE24" s="428"/>
      <c r="AF24" s="23"/>
      <c r="AG24" s="23"/>
      <c r="AH24" s="23"/>
      <c r="AI24" s="2"/>
      <c r="AJ24" s="2"/>
    </row>
    <row r="25" spans="1:37" ht="21.75" customHeight="1" thickBot="1" x14ac:dyDescent="0.35">
      <c r="A25" s="429" t="s">
        <v>70</v>
      </c>
      <c r="B25" s="429"/>
      <c r="C25" s="429"/>
      <c r="D25" s="429"/>
      <c r="E25" s="429"/>
      <c r="F25" s="429"/>
      <c r="G25" s="429"/>
      <c r="H25" s="429"/>
      <c r="I25" s="429"/>
      <c r="J25" s="429"/>
      <c r="K25" s="429"/>
      <c r="L25" s="429"/>
      <c r="M25" s="429"/>
      <c r="N25" s="429"/>
      <c r="O25" s="429"/>
      <c r="P25" s="429"/>
      <c r="Q25" s="429"/>
      <c r="R25" s="429"/>
      <c r="S25" s="429"/>
      <c r="T25" s="429"/>
      <c r="U25" s="429"/>
      <c r="V25" s="429"/>
      <c r="W25" s="429"/>
      <c r="X25" s="429"/>
      <c r="Y25" s="429"/>
      <c r="Z25" s="429"/>
      <c r="AA25" s="429"/>
      <c r="AB25" s="429"/>
      <c r="AC25" s="429"/>
      <c r="AD25" s="429"/>
      <c r="AE25" s="429"/>
      <c r="AF25" s="22"/>
      <c r="AG25" s="22"/>
      <c r="AH25" s="22"/>
    </row>
    <row r="26" spans="1:37" ht="29.25" customHeight="1" x14ac:dyDescent="0.2">
      <c r="A26" s="430" t="s">
        <v>35</v>
      </c>
      <c r="B26" s="451" t="s">
        <v>64</v>
      </c>
      <c r="C26" s="435"/>
      <c r="D26" s="452"/>
      <c r="E26" s="451" t="s">
        <v>65</v>
      </c>
      <c r="F26" s="435"/>
      <c r="G26" s="452"/>
      <c r="H26" s="451" t="s">
        <v>66</v>
      </c>
      <c r="I26" s="435"/>
      <c r="J26" s="452"/>
      <c r="K26" s="451" t="s">
        <v>67</v>
      </c>
      <c r="L26" s="435"/>
      <c r="M26" s="452"/>
      <c r="N26" s="451" t="s">
        <v>68</v>
      </c>
      <c r="O26" s="435"/>
      <c r="P26" s="452"/>
      <c r="Q26" s="451" t="s">
        <v>69</v>
      </c>
      <c r="R26" s="435"/>
      <c r="S26" s="452"/>
      <c r="T26" s="456" t="s">
        <v>1</v>
      </c>
      <c r="U26" s="457"/>
      <c r="V26" s="458"/>
      <c r="W26" s="416" t="s">
        <v>8</v>
      </c>
      <c r="X26" s="417"/>
      <c r="Y26" s="418"/>
      <c r="Z26" s="416" t="s">
        <v>9</v>
      </c>
      <c r="AA26" s="417"/>
      <c r="AB26" s="418"/>
      <c r="AC26" s="416" t="s">
        <v>10</v>
      </c>
      <c r="AD26" s="417"/>
      <c r="AE26" s="418"/>
      <c r="AF26" s="140" t="s">
        <v>7</v>
      </c>
      <c r="AG26" s="141"/>
      <c r="AH26" s="142"/>
      <c r="AI26" s="120" t="s">
        <v>1</v>
      </c>
      <c r="AJ26" s="121"/>
      <c r="AK26" s="449" t="s">
        <v>23</v>
      </c>
    </row>
    <row r="27" spans="1:37" ht="24" customHeight="1" thickBot="1" x14ac:dyDescent="0.25">
      <c r="A27" s="431"/>
      <c r="B27" s="437"/>
      <c r="C27" s="438"/>
      <c r="D27" s="439"/>
      <c r="E27" s="437"/>
      <c r="F27" s="438"/>
      <c r="G27" s="439"/>
      <c r="H27" s="437"/>
      <c r="I27" s="438"/>
      <c r="J27" s="439"/>
      <c r="K27" s="437"/>
      <c r="L27" s="438"/>
      <c r="M27" s="439"/>
      <c r="N27" s="437"/>
      <c r="O27" s="438"/>
      <c r="P27" s="439"/>
      <c r="Q27" s="437"/>
      <c r="R27" s="438"/>
      <c r="S27" s="439"/>
      <c r="T27" s="443" t="s">
        <v>32</v>
      </c>
      <c r="U27" s="444"/>
      <c r="V27" s="445"/>
      <c r="W27" s="443" t="s">
        <v>2</v>
      </c>
      <c r="X27" s="444"/>
      <c r="Y27" s="445"/>
      <c r="Z27" s="443" t="s">
        <v>2</v>
      </c>
      <c r="AA27" s="444"/>
      <c r="AB27" s="445"/>
      <c r="AC27" s="443" t="s">
        <v>2</v>
      </c>
      <c r="AD27" s="444"/>
      <c r="AE27" s="445"/>
      <c r="AF27" s="443" t="s">
        <v>2</v>
      </c>
      <c r="AG27" s="444"/>
      <c r="AH27" s="445"/>
      <c r="AI27" s="122"/>
      <c r="AJ27" s="123"/>
      <c r="AK27" s="431"/>
    </row>
    <row r="28" spans="1:37" ht="72" customHeight="1" thickBot="1" x14ac:dyDescent="0.25">
      <c r="A28" s="432"/>
      <c r="B28" s="168" t="s">
        <v>30</v>
      </c>
      <c r="C28" s="169" t="s">
        <v>58</v>
      </c>
      <c r="D28" s="170" t="s">
        <v>3</v>
      </c>
      <c r="E28" s="171" t="s">
        <v>30</v>
      </c>
      <c r="F28" s="172" t="s">
        <v>58</v>
      </c>
      <c r="G28" s="170" t="s">
        <v>3</v>
      </c>
      <c r="H28" s="168" t="s">
        <v>30</v>
      </c>
      <c r="I28" s="169" t="s">
        <v>58</v>
      </c>
      <c r="J28" s="173" t="s">
        <v>3</v>
      </c>
      <c r="K28" s="171" t="s">
        <v>30</v>
      </c>
      <c r="L28" s="172" t="s">
        <v>58</v>
      </c>
      <c r="M28" s="170" t="s">
        <v>3</v>
      </c>
      <c r="N28" s="168" t="s">
        <v>30</v>
      </c>
      <c r="O28" s="169" t="s">
        <v>58</v>
      </c>
      <c r="P28" s="170" t="s">
        <v>3</v>
      </c>
      <c r="Q28" s="171" t="s">
        <v>30</v>
      </c>
      <c r="R28" s="172" t="s">
        <v>58</v>
      </c>
      <c r="S28" s="174" t="s">
        <v>3</v>
      </c>
      <c r="T28" s="171" t="s">
        <v>30</v>
      </c>
      <c r="U28" s="172" t="s">
        <v>58</v>
      </c>
      <c r="V28" s="174" t="s">
        <v>3</v>
      </c>
      <c r="W28" s="168" t="s">
        <v>30</v>
      </c>
      <c r="X28" s="169" t="s">
        <v>58</v>
      </c>
      <c r="Y28" s="173" t="s">
        <v>3</v>
      </c>
      <c r="Z28" s="171" t="s">
        <v>30</v>
      </c>
      <c r="AA28" s="172" t="s">
        <v>58</v>
      </c>
      <c r="AB28" s="175" t="s">
        <v>3</v>
      </c>
      <c r="AC28" s="168" t="s">
        <v>30</v>
      </c>
      <c r="AD28" s="169" t="s">
        <v>58</v>
      </c>
      <c r="AE28" s="170" t="s">
        <v>3</v>
      </c>
      <c r="AF28" s="168" t="s">
        <v>30</v>
      </c>
      <c r="AG28" s="169" t="s">
        <v>58</v>
      </c>
      <c r="AH28" s="170" t="s">
        <v>3</v>
      </c>
      <c r="AI28" s="171" t="s">
        <v>30</v>
      </c>
      <c r="AJ28" s="176" t="s">
        <v>58</v>
      </c>
      <c r="AK28" s="432"/>
    </row>
    <row r="29" spans="1:37" ht="30.75" customHeight="1" x14ac:dyDescent="0.35">
      <c r="A29" s="40" t="str">
        <f>'[1]Свод по ВО '!A30</f>
        <v>Таврическая академия</v>
      </c>
      <c r="B29" s="356">
        <v>31</v>
      </c>
      <c r="C29" s="219">
        <v>20</v>
      </c>
      <c r="D29" s="222">
        <v>51</v>
      </c>
      <c r="E29" s="356">
        <v>57</v>
      </c>
      <c r="F29" s="219">
        <v>42</v>
      </c>
      <c r="G29" s="222">
        <v>99</v>
      </c>
      <c r="H29" s="356">
        <v>49</v>
      </c>
      <c r="I29" s="219">
        <v>25</v>
      </c>
      <c r="J29" s="222">
        <v>74</v>
      </c>
      <c r="K29" s="356">
        <v>24</v>
      </c>
      <c r="L29" s="219">
        <v>50</v>
      </c>
      <c r="M29" s="222">
        <v>74</v>
      </c>
      <c r="N29" s="356">
        <v>2</v>
      </c>
      <c r="O29" s="219">
        <v>5</v>
      </c>
      <c r="P29" s="357">
        <v>7</v>
      </c>
      <c r="Q29" s="355">
        <v>0</v>
      </c>
      <c r="R29" s="69">
        <v>0</v>
      </c>
      <c r="S29" s="220">
        <v>0</v>
      </c>
      <c r="T29" s="104">
        <v>163</v>
      </c>
      <c r="U29" s="105">
        <v>142</v>
      </c>
      <c r="V29" s="107">
        <v>305</v>
      </c>
      <c r="W29" s="356">
        <v>15</v>
      </c>
      <c r="X29" s="219">
        <v>64</v>
      </c>
      <c r="Y29" s="222">
        <v>79</v>
      </c>
      <c r="Z29" s="356">
        <v>12</v>
      </c>
      <c r="AA29" s="219">
        <v>109</v>
      </c>
      <c r="AB29" s="222">
        <v>121</v>
      </c>
      <c r="AC29" s="356">
        <v>1</v>
      </c>
      <c r="AD29" s="219">
        <v>14</v>
      </c>
      <c r="AE29" s="357">
        <v>15</v>
      </c>
      <c r="AF29" s="356">
        <v>28</v>
      </c>
      <c r="AG29" s="219">
        <v>187</v>
      </c>
      <c r="AH29" s="222">
        <v>215</v>
      </c>
      <c r="AI29" s="221">
        <v>191</v>
      </c>
      <c r="AJ29" s="76">
        <v>329</v>
      </c>
      <c r="AK29" s="77">
        <v>520</v>
      </c>
    </row>
    <row r="30" spans="1:37" ht="26.25" customHeight="1" x14ac:dyDescent="0.35">
      <c r="A30" s="89" t="str">
        <f>'[1]Свод по ВО '!A31</f>
        <v>Институт  филологии</v>
      </c>
      <c r="B30" s="44">
        <v>20</v>
      </c>
      <c r="C30" s="45">
        <v>4</v>
      </c>
      <c r="D30" s="78">
        <v>24</v>
      </c>
      <c r="E30" s="44">
        <v>25</v>
      </c>
      <c r="F30" s="45">
        <v>2</v>
      </c>
      <c r="G30" s="78">
        <v>27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6</v>
      </c>
      <c r="O30" s="45">
        <v>3</v>
      </c>
      <c r="P30" s="79">
        <v>9</v>
      </c>
      <c r="Q30" s="51">
        <v>0</v>
      </c>
      <c r="R30" s="45">
        <v>0</v>
      </c>
      <c r="S30" s="52">
        <v>0</v>
      </c>
      <c r="T30" s="62">
        <v>110</v>
      </c>
      <c r="U30" s="59">
        <v>10</v>
      </c>
      <c r="V30" s="63">
        <v>120</v>
      </c>
      <c r="W30" s="44">
        <v>14</v>
      </c>
      <c r="X30" s="45">
        <v>2</v>
      </c>
      <c r="Y30" s="78">
        <v>16</v>
      </c>
      <c r="Z30" s="44">
        <v>14</v>
      </c>
      <c r="AA30" s="45">
        <v>0</v>
      </c>
      <c r="AB30" s="78">
        <v>14</v>
      </c>
      <c r="AC30" s="44">
        <v>0</v>
      </c>
      <c r="AD30" s="45">
        <v>0</v>
      </c>
      <c r="AE30" s="78">
        <v>0</v>
      </c>
      <c r="AF30" s="44">
        <v>28</v>
      </c>
      <c r="AG30" s="45">
        <v>2</v>
      </c>
      <c r="AH30" s="78">
        <v>30</v>
      </c>
      <c r="AI30" s="58">
        <v>138</v>
      </c>
      <c r="AJ30" s="59">
        <v>12</v>
      </c>
      <c r="AK30" s="63">
        <v>150</v>
      </c>
    </row>
    <row r="31" spans="1:37" ht="44.25" customHeight="1" x14ac:dyDescent="0.35">
      <c r="A31" s="90" t="str">
        <f>'[1]Свод по ВО '!A32</f>
        <v>Институт медиакоммуникаций, медиатехнологий и дизайна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10</v>
      </c>
      <c r="L31" s="45">
        <v>11</v>
      </c>
      <c r="M31" s="78">
        <v>21</v>
      </c>
      <c r="N31" s="44">
        <v>26</v>
      </c>
      <c r="O31" s="45">
        <v>7</v>
      </c>
      <c r="P31" s="78">
        <v>33</v>
      </c>
      <c r="Q31" s="51">
        <v>0</v>
      </c>
      <c r="R31" s="45">
        <v>0</v>
      </c>
      <c r="S31" s="52">
        <v>0</v>
      </c>
      <c r="T31" s="62">
        <v>36</v>
      </c>
      <c r="U31" s="59">
        <v>18</v>
      </c>
      <c r="V31" s="63">
        <v>54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v>36</v>
      </c>
      <c r="AJ31" s="59">
        <v>18</v>
      </c>
      <c r="AK31" s="63">
        <v>54</v>
      </c>
    </row>
    <row r="32" spans="1:37" ht="44.25" customHeight="1" x14ac:dyDescent="0.35">
      <c r="A32" s="40" t="str">
        <f>'[1]Свод по ВО '!A33</f>
        <v>Институт биохимических технологий, экологии и фармации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2</v>
      </c>
      <c r="P32" s="78">
        <v>2</v>
      </c>
      <c r="Q32" s="51">
        <v>0</v>
      </c>
      <c r="R32" s="45">
        <v>0</v>
      </c>
      <c r="S32" s="52">
        <v>0</v>
      </c>
      <c r="T32" s="62">
        <v>0</v>
      </c>
      <c r="U32" s="59">
        <v>27</v>
      </c>
      <c r="V32" s="63">
        <v>27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v>0</v>
      </c>
      <c r="AJ32" s="59">
        <v>27</v>
      </c>
      <c r="AK32" s="63">
        <v>27</v>
      </c>
    </row>
    <row r="33" spans="1:37" ht="42.75" customHeight="1" x14ac:dyDescent="0.35">
      <c r="A33" s="91" t="str">
        <f>'[1]Свод по ВО '!A34</f>
        <v>Академия строительства и архитектуры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5</v>
      </c>
      <c r="P33" s="60">
        <v>5</v>
      </c>
      <c r="Q33" s="62">
        <v>0</v>
      </c>
      <c r="R33" s="59">
        <v>0</v>
      </c>
      <c r="S33" s="63">
        <v>0</v>
      </c>
      <c r="T33" s="62">
        <v>0</v>
      </c>
      <c r="U33" s="59">
        <v>49</v>
      </c>
      <c r="V33" s="63">
        <v>49</v>
      </c>
      <c r="W33" s="58">
        <v>0</v>
      </c>
      <c r="X33" s="59">
        <v>56</v>
      </c>
      <c r="Y33" s="61">
        <v>56</v>
      </c>
      <c r="Z33" s="58">
        <v>0</v>
      </c>
      <c r="AA33" s="59">
        <v>42</v>
      </c>
      <c r="AB33" s="61">
        <v>42</v>
      </c>
      <c r="AC33" s="58">
        <v>0</v>
      </c>
      <c r="AD33" s="59">
        <v>6</v>
      </c>
      <c r="AE33" s="60">
        <v>6</v>
      </c>
      <c r="AF33" s="62">
        <v>0</v>
      </c>
      <c r="AG33" s="59">
        <v>104</v>
      </c>
      <c r="AH33" s="63">
        <v>104</v>
      </c>
      <c r="AI33" s="41">
        <v>0</v>
      </c>
      <c r="AJ33" s="42">
        <v>153</v>
      </c>
      <c r="AK33" s="43">
        <v>153</v>
      </c>
    </row>
    <row r="34" spans="1:37" ht="30" customHeight="1" x14ac:dyDescent="0.35">
      <c r="A34" s="92" t="str">
        <f>'[1]Свод по ВО '!A35</f>
        <v xml:space="preserve">Агротехнологическая академия </v>
      </c>
      <c r="B34" s="58">
        <v>75</v>
      </c>
      <c r="C34" s="59">
        <v>6</v>
      </c>
      <c r="D34" s="61">
        <v>81</v>
      </c>
      <c r="E34" s="58">
        <v>114</v>
      </c>
      <c r="F34" s="59">
        <v>14</v>
      </c>
      <c r="G34" s="61">
        <v>128</v>
      </c>
      <c r="H34" s="58">
        <v>121</v>
      </c>
      <c r="I34" s="59">
        <v>15</v>
      </c>
      <c r="J34" s="61">
        <v>136</v>
      </c>
      <c r="K34" s="58">
        <v>142</v>
      </c>
      <c r="L34" s="59">
        <v>7</v>
      </c>
      <c r="M34" s="61">
        <v>149</v>
      </c>
      <c r="N34" s="58">
        <v>91</v>
      </c>
      <c r="O34" s="59">
        <v>13</v>
      </c>
      <c r="P34" s="60">
        <v>104</v>
      </c>
      <c r="Q34" s="62">
        <v>0</v>
      </c>
      <c r="R34" s="59">
        <v>0</v>
      </c>
      <c r="S34" s="63">
        <v>0</v>
      </c>
      <c r="T34" s="62">
        <v>543</v>
      </c>
      <c r="U34" s="59">
        <v>55</v>
      </c>
      <c r="V34" s="63">
        <v>598</v>
      </c>
      <c r="W34" s="58">
        <v>42</v>
      </c>
      <c r="X34" s="59">
        <v>12</v>
      </c>
      <c r="Y34" s="61">
        <v>54</v>
      </c>
      <c r="Z34" s="58">
        <v>51</v>
      </c>
      <c r="AA34" s="59">
        <v>22</v>
      </c>
      <c r="AB34" s="61">
        <v>73</v>
      </c>
      <c r="AC34" s="58">
        <v>4</v>
      </c>
      <c r="AD34" s="59">
        <v>0</v>
      </c>
      <c r="AE34" s="60">
        <v>4</v>
      </c>
      <c r="AF34" s="62">
        <v>97</v>
      </c>
      <c r="AG34" s="59">
        <v>34</v>
      </c>
      <c r="AH34" s="64">
        <v>131</v>
      </c>
      <c r="AI34" s="41">
        <v>640</v>
      </c>
      <c r="AJ34" s="42">
        <v>89</v>
      </c>
      <c r="AK34" s="43">
        <v>729</v>
      </c>
    </row>
    <row r="35" spans="1:37" ht="33" customHeight="1" x14ac:dyDescent="0.35">
      <c r="A35" s="92" t="str">
        <f>'[1]Свод по ВО '!A36</f>
        <v>Физико-технический институт</v>
      </c>
      <c r="B35" s="58">
        <v>12</v>
      </c>
      <c r="C35" s="59">
        <v>3</v>
      </c>
      <c r="D35" s="61">
        <v>15</v>
      </c>
      <c r="E35" s="58">
        <v>29</v>
      </c>
      <c r="F35" s="59">
        <v>9</v>
      </c>
      <c r="G35" s="61">
        <v>38</v>
      </c>
      <c r="H35" s="58">
        <v>15</v>
      </c>
      <c r="I35" s="59">
        <v>6</v>
      </c>
      <c r="J35" s="61">
        <v>21</v>
      </c>
      <c r="K35" s="58">
        <v>9</v>
      </c>
      <c r="L35" s="59">
        <v>11</v>
      </c>
      <c r="M35" s="61">
        <v>20</v>
      </c>
      <c r="N35" s="58">
        <v>2</v>
      </c>
      <c r="O35" s="59">
        <v>0</v>
      </c>
      <c r="P35" s="60">
        <v>2</v>
      </c>
      <c r="Q35" s="62">
        <v>0</v>
      </c>
      <c r="R35" s="59">
        <v>0</v>
      </c>
      <c r="S35" s="63">
        <v>0</v>
      </c>
      <c r="T35" s="62">
        <v>67</v>
      </c>
      <c r="U35" s="59">
        <v>29</v>
      </c>
      <c r="V35" s="63">
        <v>96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1</v>
      </c>
      <c r="AE35" s="61">
        <v>1</v>
      </c>
      <c r="AF35" s="62">
        <v>0</v>
      </c>
      <c r="AG35" s="59">
        <v>2</v>
      </c>
      <c r="AH35" s="64">
        <v>2</v>
      </c>
      <c r="AI35" s="41">
        <v>67</v>
      </c>
      <c r="AJ35" s="42">
        <v>31</v>
      </c>
      <c r="AK35" s="43">
        <v>98</v>
      </c>
    </row>
    <row r="36" spans="1:37" ht="28.5" customHeight="1" x14ac:dyDescent="0.35">
      <c r="A36" s="92" t="str">
        <f>'[1]Свод по ВО '!A37</f>
        <v>Институт экономики и управления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0</v>
      </c>
      <c r="J36" s="61">
        <v>0</v>
      </c>
      <c r="K36" s="58">
        <v>0</v>
      </c>
      <c r="L36" s="59">
        <v>63</v>
      </c>
      <c r="M36" s="61">
        <v>63</v>
      </c>
      <c r="N36" s="58">
        <v>3</v>
      </c>
      <c r="O36" s="59">
        <v>0</v>
      </c>
      <c r="P36" s="60">
        <v>3</v>
      </c>
      <c r="Q36" s="62">
        <v>0</v>
      </c>
      <c r="R36" s="59">
        <v>0</v>
      </c>
      <c r="S36" s="63">
        <v>0</v>
      </c>
      <c r="T36" s="62">
        <v>3</v>
      </c>
      <c r="U36" s="59">
        <v>63</v>
      </c>
      <c r="V36" s="63">
        <v>66</v>
      </c>
      <c r="W36" s="58">
        <v>25</v>
      </c>
      <c r="X36" s="59">
        <v>29</v>
      </c>
      <c r="Y36" s="61">
        <v>54</v>
      </c>
      <c r="Z36" s="58">
        <v>24</v>
      </c>
      <c r="AA36" s="59">
        <v>45</v>
      </c>
      <c r="AB36" s="61">
        <v>69</v>
      </c>
      <c r="AC36" s="58">
        <v>5</v>
      </c>
      <c r="AD36" s="59">
        <v>14</v>
      </c>
      <c r="AE36" s="61">
        <v>19</v>
      </c>
      <c r="AF36" s="62">
        <v>54</v>
      </c>
      <c r="AG36" s="59">
        <v>88</v>
      </c>
      <c r="AH36" s="64">
        <v>142</v>
      </c>
      <c r="AI36" s="41">
        <v>57</v>
      </c>
      <c r="AJ36" s="42">
        <v>151</v>
      </c>
      <c r="AK36" s="43">
        <v>208</v>
      </c>
    </row>
    <row r="37" spans="1:37" ht="42" customHeight="1" x14ac:dyDescent="0.35">
      <c r="A37" s="93" t="str">
        <f>'[1]Свод по ВО '!A38</f>
        <v>Медицинская академия имени С.И.Георгиевского</v>
      </c>
      <c r="B37" s="58">
        <v>20</v>
      </c>
      <c r="C37" s="59">
        <v>2</v>
      </c>
      <c r="D37" s="60">
        <v>22</v>
      </c>
      <c r="E37" s="58">
        <v>15</v>
      </c>
      <c r="F37" s="59">
        <v>3</v>
      </c>
      <c r="G37" s="60">
        <v>18</v>
      </c>
      <c r="H37" s="58">
        <v>2</v>
      </c>
      <c r="I37" s="59">
        <v>11</v>
      </c>
      <c r="J37" s="60">
        <v>13</v>
      </c>
      <c r="K37" s="58">
        <v>14</v>
      </c>
      <c r="L37" s="59">
        <v>20</v>
      </c>
      <c r="M37" s="65">
        <v>34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v>55</v>
      </c>
      <c r="U37" s="59">
        <v>70</v>
      </c>
      <c r="V37" s="63">
        <v>125</v>
      </c>
      <c r="W37" s="58">
        <v>23</v>
      </c>
      <c r="X37" s="59">
        <v>7</v>
      </c>
      <c r="Y37" s="60">
        <v>30</v>
      </c>
      <c r="Z37" s="58">
        <v>19</v>
      </c>
      <c r="AA37" s="59">
        <v>10</v>
      </c>
      <c r="AB37" s="60">
        <v>29</v>
      </c>
      <c r="AC37" s="58">
        <v>0</v>
      </c>
      <c r="AD37" s="59">
        <v>0</v>
      </c>
      <c r="AE37" s="65">
        <v>0</v>
      </c>
      <c r="AF37" s="62">
        <v>42</v>
      </c>
      <c r="AG37" s="59">
        <v>17</v>
      </c>
      <c r="AH37" s="64">
        <v>59</v>
      </c>
      <c r="AI37" s="41">
        <v>97</v>
      </c>
      <c r="AJ37" s="42">
        <v>87</v>
      </c>
      <c r="AK37" s="43">
        <v>184</v>
      </c>
    </row>
    <row r="38" spans="1:37" ht="68.25" customHeight="1" x14ac:dyDescent="0.35">
      <c r="A38" s="94" t="str">
        <f>'[1]Свод по ВО '!A39</f>
        <v>Институт педагогического образования и менеджмента               (г. Армянск)</v>
      </c>
      <c r="B38" s="58">
        <v>25</v>
      </c>
      <c r="C38" s="59">
        <v>13</v>
      </c>
      <c r="D38" s="65">
        <v>38</v>
      </c>
      <c r="E38" s="60">
        <v>24</v>
      </c>
      <c r="F38" s="59">
        <v>12</v>
      </c>
      <c r="G38" s="60">
        <v>36</v>
      </c>
      <c r="H38" s="58">
        <v>24</v>
      </c>
      <c r="I38" s="59">
        <v>3</v>
      </c>
      <c r="J38" s="65">
        <v>27</v>
      </c>
      <c r="K38" s="60">
        <v>0</v>
      </c>
      <c r="L38" s="59">
        <v>18</v>
      </c>
      <c r="M38" s="60">
        <v>18</v>
      </c>
      <c r="N38" s="58">
        <v>0</v>
      </c>
      <c r="O38" s="59">
        <v>0</v>
      </c>
      <c r="P38" s="60">
        <v>0</v>
      </c>
      <c r="Q38" s="62">
        <v>0</v>
      </c>
      <c r="R38" s="59">
        <v>0</v>
      </c>
      <c r="S38" s="63">
        <v>0</v>
      </c>
      <c r="T38" s="62">
        <v>73</v>
      </c>
      <c r="U38" s="59">
        <v>46</v>
      </c>
      <c r="V38" s="63">
        <v>119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v>73</v>
      </c>
      <c r="AJ38" s="42">
        <v>46</v>
      </c>
      <c r="AK38" s="43">
        <v>119</v>
      </c>
    </row>
    <row r="39" spans="1:37" ht="43.5" customHeight="1" x14ac:dyDescent="0.35">
      <c r="A39" s="95" t="str">
        <f>'[1]Свод по ВО '!A40</f>
        <v>Гуманитарно-педагогическая академия    ( г. Ялта)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0</v>
      </c>
      <c r="O39" s="69">
        <v>1</v>
      </c>
      <c r="P39" s="67">
        <v>1</v>
      </c>
      <c r="Q39" s="62">
        <v>0</v>
      </c>
      <c r="R39" s="59">
        <v>0</v>
      </c>
      <c r="S39" s="63">
        <v>0</v>
      </c>
      <c r="T39" s="62">
        <v>68</v>
      </c>
      <c r="U39" s="59">
        <v>4</v>
      </c>
      <c r="V39" s="63">
        <v>72</v>
      </c>
      <c r="W39" s="58">
        <v>20</v>
      </c>
      <c r="X39" s="59">
        <v>1</v>
      </c>
      <c r="Y39" s="61">
        <v>21</v>
      </c>
      <c r="Z39" s="58">
        <v>12</v>
      </c>
      <c r="AA39" s="59">
        <v>10</v>
      </c>
      <c r="AB39" s="61">
        <v>22</v>
      </c>
      <c r="AC39" s="58">
        <v>2</v>
      </c>
      <c r="AD39" s="59">
        <v>1</v>
      </c>
      <c r="AE39" s="60">
        <v>3</v>
      </c>
      <c r="AF39" s="62">
        <v>34</v>
      </c>
      <c r="AG39" s="59">
        <v>12</v>
      </c>
      <c r="AH39" s="64">
        <v>46</v>
      </c>
      <c r="AI39" s="41">
        <v>102</v>
      </c>
      <c r="AJ39" s="42">
        <v>16</v>
      </c>
      <c r="AK39" s="43">
        <v>118</v>
      </c>
    </row>
    <row r="40" spans="1:37" ht="43.5" customHeight="1" x14ac:dyDescent="0.35">
      <c r="A40" s="95" t="str">
        <f>'[1]Свод по ВО '!A41</f>
        <v xml:space="preserve">Евпаторийский институт социальных наук </v>
      </c>
      <c r="B40" s="58">
        <v>24</v>
      </c>
      <c r="C40" s="59">
        <v>2</v>
      </c>
      <c r="D40" s="65">
        <v>26</v>
      </c>
      <c r="E40" s="60">
        <v>24</v>
      </c>
      <c r="F40" s="59">
        <v>5</v>
      </c>
      <c r="G40" s="60">
        <v>29</v>
      </c>
      <c r="H40" s="58">
        <v>12</v>
      </c>
      <c r="I40" s="59">
        <v>0</v>
      </c>
      <c r="J40" s="65">
        <v>12</v>
      </c>
      <c r="K40" s="60">
        <v>21</v>
      </c>
      <c r="L40" s="59">
        <v>0</v>
      </c>
      <c r="M40" s="60">
        <v>21</v>
      </c>
      <c r="N40" s="58">
        <v>1</v>
      </c>
      <c r="O40" s="59">
        <v>0</v>
      </c>
      <c r="P40" s="65">
        <v>1</v>
      </c>
      <c r="Q40" s="62">
        <v>0</v>
      </c>
      <c r="R40" s="59">
        <v>0</v>
      </c>
      <c r="S40" s="63">
        <v>0</v>
      </c>
      <c r="T40" s="62">
        <v>82</v>
      </c>
      <c r="U40" s="59">
        <v>7</v>
      </c>
      <c r="V40" s="63">
        <v>89</v>
      </c>
      <c r="W40" s="58">
        <v>15</v>
      </c>
      <c r="X40" s="59">
        <v>0</v>
      </c>
      <c r="Y40" s="61">
        <v>15</v>
      </c>
      <c r="Z40" s="58">
        <v>21</v>
      </c>
      <c r="AA40" s="59">
        <v>1</v>
      </c>
      <c r="AB40" s="61">
        <v>22</v>
      </c>
      <c r="AC40" s="58">
        <v>2</v>
      </c>
      <c r="AD40" s="59">
        <v>0</v>
      </c>
      <c r="AE40" s="60">
        <v>2</v>
      </c>
      <c r="AF40" s="62">
        <v>38</v>
      </c>
      <c r="AG40" s="59">
        <v>1</v>
      </c>
      <c r="AH40" s="64">
        <v>39</v>
      </c>
      <c r="AI40" s="41">
        <v>120</v>
      </c>
      <c r="AJ40" s="42">
        <v>8</v>
      </c>
      <c r="AK40" s="43">
        <v>128</v>
      </c>
    </row>
    <row r="41" spans="1:37" ht="48.75" customHeight="1" thickBot="1" x14ac:dyDescent="0.4">
      <c r="A41" s="96" t="str">
        <f>'[1]Свод по ВО '!A42</f>
        <v xml:space="preserve">Севастопольский экономико-гуманитарный институт </v>
      </c>
      <c r="B41" s="221">
        <v>0</v>
      </c>
      <c r="C41" s="80">
        <v>45</v>
      </c>
      <c r="D41" s="81">
        <v>45</v>
      </c>
      <c r="E41" s="221">
        <v>0</v>
      </c>
      <c r="F41" s="80">
        <v>30</v>
      </c>
      <c r="G41" s="81">
        <v>30</v>
      </c>
      <c r="H41" s="221">
        <v>0</v>
      </c>
      <c r="I41" s="80">
        <v>40</v>
      </c>
      <c r="J41" s="81">
        <v>40</v>
      </c>
      <c r="K41" s="221">
        <v>0</v>
      </c>
      <c r="L41" s="80">
        <v>83</v>
      </c>
      <c r="M41" s="81">
        <v>83</v>
      </c>
      <c r="N41" s="221">
        <v>0</v>
      </c>
      <c r="O41" s="80">
        <v>4</v>
      </c>
      <c r="P41" s="81">
        <v>4</v>
      </c>
      <c r="Q41" s="73">
        <v>0</v>
      </c>
      <c r="R41" s="74">
        <v>0</v>
      </c>
      <c r="S41" s="75">
        <v>0</v>
      </c>
      <c r="T41" s="72">
        <v>0</v>
      </c>
      <c r="U41" s="69">
        <v>202</v>
      </c>
      <c r="V41" s="70">
        <v>202</v>
      </c>
      <c r="W41" s="66">
        <v>0</v>
      </c>
      <c r="X41" s="74">
        <v>95</v>
      </c>
      <c r="Y41" s="68">
        <v>95</v>
      </c>
      <c r="Z41" s="66">
        <v>0</v>
      </c>
      <c r="AA41" s="74">
        <v>92</v>
      </c>
      <c r="AB41" s="68">
        <v>92</v>
      </c>
      <c r="AC41" s="66">
        <v>0</v>
      </c>
      <c r="AD41" s="74">
        <v>5</v>
      </c>
      <c r="AE41" s="67">
        <v>5</v>
      </c>
      <c r="AF41" s="73">
        <v>0</v>
      </c>
      <c r="AG41" s="74">
        <v>192</v>
      </c>
      <c r="AH41" s="82">
        <v>192</v>
      </c>
      <c r="AI41" s="221">
        <v>0</v>
      </c>
      <c r="AJ41" s="42">
        <v>394</v>
      </c>
      <c r="AK41" s="77">
        <v>394</v>
      </c>
    </row>
    <row r="42" spans="1:37" ht="36.75" customHeight="1" thickBot="1" x14ac:dyDescent="0.35">
      <c r="A42" s="143" t="str">
        <f>'[1]Свод по ВО '!A43</f>
        <v>Итого по формам обучения</v>
      </c>
      <c r="B42" s="358">
        <f t="shared" ref="B42:R42" si="1">SUM(B29:B41)</f>
        <v>232</v>
      </c>
      <c r="C42" s="358">
        <f t="shared" si="1"/>
        <v>96</v>
      </c>
      <c r="D42" s="358">
        <f t="shared" si="1"/>
        <v>328</v>
      </c>
      <c r="E42" s="358">
        <f t="shared" si="1"/>
        <v>306</v>
      </c>
      <c r="F42" s="358">
        <f t="shared" si="1"/>
        <v>117</v>
      </c>
      <c r="G42" s="358">
        <f t="shared" si="1"/>
        <v>423</v>
      </c>
      <c r="H42" s="358">
        <f t="shared" si="1"/>
        <v>272</v>
      </c>
      <c r="I42" s="358">
        <f t="shared" si="1"/>
        <v>106</v>
      </c>
      <c r="J42" s="358">
        <f t="shared" si="1"/>
        <v>378</v>
      </c>
      <c r="K42" s="358">
        <f t="shared" si="1"/>
        <v>255</v>
      </c>
      <c r="L42" s="358">
        <f t="shared" si="1"/>
        <v>329</v>
      </c>
      <c r="M42" s="358">
        <f t="shared" si="1"/>
        <v>584</v>
      </c>
      <c r="N42" s="358">
        <f t="shared" si="1"/>
        <v>135</v>
      </c>
      <c r="O42" s="358">
        <f t="shared" si="1"/>
        <v>74</v>
      </c>
      <c r="P42" s="358">
        <f t="shared" si="1"/>
        <v>209</v>
      </c>
      <c r="Q42" s="359">
        <f t="shared" si="1"/>
        <v>0</v>
      </c>
      <c r="R42" s="359">
        <f t="shared" si="1"/>
        <v>0</v>
      </c>
      <c r="S42" s="359">
        <f>SUM(S29:S41)</f>
        <v>0</v>
      </c>
      <c r="T42" s="358">
        <f>SUM(T29:T41)</f>
        <v>1200</v>
      </c>
      <c r="U42" s="358">
        <f>SUM(U29:U41)</f>
        <v>722</v>
      </c>
      <c r="V42" s="323">
        <f>SUM(V29:V41)</f>
        <v>1922</v>
      </c>
      <c r="W42" s="358">
        <f t="shared" ref="W42:AF42" si="2">SUM(W29:W41)</f>
        <v>154</v>
      </c>
      <c r="X42" s="358">
        <f t="shared" si="2"/>
        <v>266</v>
      </c>
      <c r="Y42" s="358">
        <f t="shared" si="2"/>
        <v>420</v>
      </c>
      <c r="Z42" s="358">
        <f t="shared" si="2"/>
        <v>153</v>
      </c>
      <c r="AA42" s="358">
        <f t="shared" si="2"/>
        <v>332</v>
      </c>
      <c r="AB42" s="322">
        <f t="shared" si="2"/>
        <v>485</v>
      </c>
      <c r="AC42" s="358">
        <f t="shared" si="2"/>
        <v>14</v>
      </c>
      <c r="AD42" s="358">
        <f t="shared" si="2"/>
        <v>41</v>
      </c>
      <c r="AE42" s="323">
        <f t="shared" si="2"/>
        <v>55</v>
      </c>
      <c r="AF42" s="323">
        <f t="shared" si="2"/>
        <v>321</v>
      </c>
      <c r="AG42" s="323">
        <f>SUM(AG29:AG41)</f>
        <v>639</v>
      </c>
      <c r="AH42" s="323">
        <f>SUM(AH29:AH41)</f>
        <v>960</v>
      </c>
      <c r="AI42" s="323">
        <f>SUM(AI29:AI41)</f>
        <v>1521</v>
      </c>
      <c r="AJ42" s="325">
        <f t="shared" ref="AJ42" si="3">U42+AG42</f>
        <v>1361</v>
      </c>
      <c r="AK42" s="326">
        <f>V42+AH42</f>
        <v>2882</v>
      </c>
    </row>
    <row r="43" spans="1:37" ht="38.25" customHeight="1" thickBot="1" x14ac:dyDescent="0.25">
      <c r="A43" s="400" t="s">
        <v>81</v>
      </c>
      <c r="B43" s="400"/>
      <c r="C43" s="400"/>
      <c r="D43" s="400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00"/>
      <c r="P43" s="400"/>
      <c r="Q43" s="400"/>
      <c r="R43" s="400"/>
      <c r="S43" s="400"/>
      <c r="T43" s="400"/>
      <c r="U43" s="400"/>
      <c r="V43" s="400"/>
    </row>
    <row r="44" spans="1:37" ht="24" customHeight="1" thickBot="1" x14ac:dyDescent="0.25">
      <c r="A44" s="401" t="s">
        <v>41</v>
      </c>
      <c r="B44" s="416" t="s">
        <v>8</v>
      </c>
      <c r="C44" s="417"/>
      <c r="D44" s="418"/>
      <c r="E44" s="419" t="s">
        <v>9</v>
      </c>
      <c r="F44" s="420"/>
      <c r="G44" s="421"/>
      <c r="H44" s="416" t="s">
        <v>10</v>
      </c>
      <c r="I44" s="417"/>
      <c r="J44" s="418"/>
      <c r="K44" s="416" t="s">
        <v>22</v>
      </c>
      <c r="L44" s="417"/>
      <c r="M44" s="418"/>
      <c r="N44" s="416" t="s">
        <v>44</v>
      </c>
      <c r="O44" s="417"/>
      <c r="P44" s="418"/>
      <c r="Q44" s="416" t="s">
        <v>63</v>
      </c>
      <c r="R44" s="417"/>
      <c r="S44" s="418"/>
      <c r="T44" s="403" t="s">
        <v>3</v>
      </c>
      <c r="U44" s="404"/>
      <c r="V44" s="405"/>
      <c r="W44" s="7"/>
      <c r="X44" s="7"/>
      <c r="Y44" s="7"/>
      <c r="Z44" s="7"/>
      <c r="AA44" s="7"/>
    </row>
    <row r="45" spans="1:37" ht="22.5" customHeight="1" thickBot="1" x14ac:dyDescent="0.35">
      <c r="A45" s="402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406" t="s">
        <v>59</v>
      </c>
      <c r="U45" s="407"/>
      <c r="V45" s="408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2"/>
      <c r="B46" s="168" t="s">
        <v>30</v>
      </c>
      <c r="C46" s="169" t="s">
        <v>58</v>
      </c>
      <c r="D46" s="170" t="s">
        <v>3</v>
      </c>
      <c r="E46" s="171" t="s">
        <v>30</v>
      </c>
      <c r="F46" s="172" t="s">
        <v>58</v>
      </c>
      <c r="G46" s="170" t="s">
        <v>3</v>
      </c>
      <c r="H46" s="168" t="s">
        <v>30</v>
      </c>
      <c r="I46" s="169" t="s">
        <v>58</v>
      </c>
      <c r="J46" s="173" t="s">
        <v>3</v>
      </c>
      <c r="K46" s="171" t="s">
        <v>30</v>
      </c>
      <c r="L46" s="172" t="s">
        <v>58</v>
      </c>
      <c r="M46" s="170" t="s">
        <v>3</v>
      </c>
      <c r="N46" s="168" t="s">
        <v>30</v>
      </c>
      <c r="O46" s="169" t="s">
        <v>58</v>
      </c>
      <c r="P46" s="170" t="s">
        <v>3</v>
      </c>
      <c r="Q46" s="168" t="s">
        <v>30</v>
      </c>
      <c r="R46" s="169" t="s">
        <v>58</v>
      </c>
      <c r="S46" s="170" t="s">
        <v>3</v>
      </c>
      <c r="T46" s="171" t="s">
        <v>30</v>
      </c>
      <c r="U46" s="172" t="s">
        <v>58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tr">
        <f>'[1]Свод по ВО '!A49</f>
        <v>Институт медиакоммуникаций, медиатехнологий и дизайна</v>
      </c>
      <c r="B47" s="104">
        <v>23</v>
      </c>
      <c r="C47" s="105">
        <v>9</v>
      </c>
      <c r="D47" s="106">
        <v>32</v>
      </c>
      <c r="E47" s="104">
        <v>19</v>
      </c>
      <c r="F47" s="105">
        <v>4</v>
      </c>
      <c r="G47" s="107">
        <v>23</v>
      </c>
      <c r="H47" s="108">
        <v>23</v>
      </c>
      <c r="I47" s="105">
        <v>7</v>
      </c>
      <c r="J47" s="106">
        <v>30</v>
      </c>
      <c r="K47" s="104">
        <v>25</v>
      </c>
      <c r="L47" s="105">
        <v>2</v>
      </c>
      <c r="M47" s="107">
        <v>27</v>
      </c>
      <c r="N47" s="108">
        <v>22</v>
      </c>
      <c r="O47" s="105">
        <v>0</v>
      </c>
      <c r="P47" s="106">
        <v>22</v>
      </c>
      <c r="Q47" s="104">
        <v>22</v>
      </c>
      <c r="R47" s="105">
        <v>2</v>
      </c>
      <c r="S47" s="107">
        <v>24</v>
      </c>
      <c r="T47" s="355">
        <v>134</v>
      </c>
      <c r="U47" s="219">
        <v>24</v>
      </c>
      <c r="V47" s="220">
        <v>158</v>
      </c>
      <c r="W47" s="19"/>
      <c r="X47" s="19"/>
      <c r="Y47" s="19"/>
      <c r="Z47" s="19"/>
      <c r="AA47" s="19"/>
    </row>
    <row r="48" spans="1:37" ht="48" customHeight="1" x14ac:dyDescent="0.35">
      <c r="A48" s="40" t="str">
        <f>'[1]Свод по ВО '!A50</f>
        <v>Институт биохимических технологий, экологии и фармации</v>
      </c>
      <c r="B48" s="83">
        <v>26</v>
      </c>
      <c r="C48" s="42">
        <v>11</v>
      </c>
      <c r="D48" s="84">
        <v>37</v>
      </c>
      <c r="E48" s="83">
        <v>31</v>
      </c>
      <c r="F48" s="42">
        <v>4</v>
      </c>
      <c r="G48" s="43">
        <v>35</v>
      </c>
      <c r="H48" s="56">
        <v>28</v>
      </c>
      <c r="I48" s="42">
        <v>7</v>
      </c>
      <c r="J48" s="84">
        <v>35</v>
      </c>
      <c r="K48" s="83">
        <v>31</v>
      </c>
      <c r="L48" s="42">
        <v>11</v>
      </c>
      <c r="M48" s="43">
        <v>42</v>
      </c>
      <c r="N48" s="56">
        <v>46</v>
      </c>
      <c r="O48" s="42">
        <v>14</v>
      </c>
      <c r="P48" s="84">
        <v>60</v>
      </c>
      <c r="Q48" s="83">
        <v>0</v>
      </c>
      <c r="R48" s="42">
        <v>0</v>
      </c>
      <c r="S48" s="43">
        <v>0</v>
      </c>
      <c r="T48" s="62">
        <v>162</v>
      </c>
      <c r="U48" s="59">
        <v>47</v>
      </c>
      <c r="V48" s="63">
        <v>209</v>
      </c>
      <c r="W48" s="19"/>
      <c r="X48" s="19"/>
      <c r="Y48" s="19"/>
      <c r="Z48" s="19"/>
      <c r="AA48" s="19"/>
    </row>
    <row r="49" spans="1:38" ht="44.25" customHeight="1" x14ac:dyDescent="0.35">
      <c r="A49" s="93" t="str">
        <f>'[1]Свод по ВО '!A51</f>
        <v>Медицинская академия имени С.И.Георгиевского</v>
      </c>
      <c r="B49" s="62">
        <v>453</v>
      </c>
      <c r="C49" s="59">
        <v>459</v>
      </c>
      <c r="D49" s="64">
        <v>912</v>
      </c>
      <c r="E49" s="62">
        <v>468</v>
      </c>
      <c r="F49" s="59">
        <v>583</v>
      </c>
      <c r="G49" s="63">
        <v>1051</v>
      </c>
      <c r="H49" s="61">
        <v>435</v>
      </c>
      <c r="I49" s="59">
        <v>983</v>
      </c>
      <c r="J49" s="64">
        <v>1418</v>
      </c>
      <c r="K49" s="62">
        <v>381</v>
      </c>
      <c r="L49" s="59">
        <v>571</v>
      </c>
      <c r="M49" s="63">
        <v>952</v>
      </c>
      <c r="N49" s="61">
        <v>410</v>
      </c>
      <c r="O49" s="59">
        <v>406</v>
      </c>
      <c r="P49" s="64">
        <v>816</v>
      </c>
      <c r="Q49" s="62">
        <v>407</v>
      </c>
      <c r="R49" s="59">
        <v>279</v>
      </c>
      <c r="S49" s="63">
        <v>686</v>
      </c>
      <c r="T49" s="59">
        <v>2554</v>
      </c>
      <c r="U49" s="59">
        <v>3281</v>
      </c>
      <c r="V49" s="63">
        <v>5835</v>
      </c>
      <c r="W49" s="19"/>
      <c r="X49" s="19"/>
      <c r="Y49" s="19"/>
      <c r="Z49" s="19"/>
      <c r="AA49" s="19"/>
    </row>
    <row r="50" spans="1:38" ht="44.25" customHeight="1" x14ac:dyDescent="0.35">
      <c r="A50" s="98" t="str">
        <f>'[1]Свод по ВО '!A52</f>
        <v>Гуманитарно-педагогическая академия          ( г. Ялта)</v>
      </c>
      <c r="B50" s="62">
        <v>26</v>
      </c>
      <c r="C50" s="59">
        <v>1</v>
      </c>
      <c r="D50" s="64">
        <v>27</v>
      </c>
      <c r="E50" s="62">
        <v>25</v>
      </c>
      <c r="F50" s="59">
        <v>1</v>
      </c>
      <c r="G50" s="63">
        <v>26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17</v>
      </c>
      <c r="O50" s="59">
        <v>0</v>
      </c>
      <c r="P50" s="64">
        <v>17</v>
      </c>
      <c r="Q50" s="62">
        <v>5</v>
      </c>
      <c r="R50" s="59">
        <v>0</v>
      </c>
      <c r="S50" s="63">
        <v>5</v>
      </c>
      <c r="T50" s="62">
        <v>117</v>
      </c>
      <c r="U50" s="59">
        <v>2</v>
      </c>
      <c r="V50" s="63">
        <v>119</v>
      </c>
      <c r="W50" s="19"/>
      <c r="X50" s="19"/>
      <c r="Y50" s="19"/>
      <c r="Z50" s="19"/>
      <c r="AA50" s="19"/>
    </row>
    <row r="51" spans="1:38" ht="30.75" customHeight="1" thickBot="1" x14ac:dyDescent="0.4">
      <c r="A51" s="92" t="str">
        <f>'[1]Свод по ВО '!A53</f>
        <v xml:space="preserve">Агротехнологическая академия </v>
      </c>
      <c r="B51" s="73">
        <v>77</v>
      </c>
      <c r="C51" s="74">
        <v>0</v>
      </c>
      <c r="D51" s="82">
        <v>77</v>
      </c>
      <c r="E51" s="73">
        <v>44</v>
      </c>
      <c r="F51" s="74">
        <v>1</v>
      </c>
      <c r="G51" s="75">
        <v>45</v>
      </c>
      <c r="H51" s="85">
        <v>57</v>
      </c>
      <c r="I51" s="74">
        <v>1</v>
      </c>
      <c r="J51" s="82">
        <v>58</v>
      </c>
      <c r="K51" s="73">
        <v>78</v>
      </c>
      <c r="L51" s="74">
        <v>2</v>
      </c>
      <c r="M51" s="75">
        <v>80</v>
      </c>
      <c r="N51" s="85">
        <v>60</v>
      </c>
      <c r="O51" s="74">
        <v>4</v>
      </c>
      <c r="P51" s="82">
        <v>64</v>
      </c>
      <c r="Q51" s="73">
        <v>0</v>
      </c>
      <c r="R51" s="74">
        <v>0</v>
      </c>
      <c r="S51" s="70">
        <v>0</v>
      </c>
      <c r="T51" s="72">
        <v>316</v>
      </c>
      <c r="U51" s="59">
        <v>8</v>
      </c>
      <c r="V51" s="70">
        <v>324</v>
      </c>
      <c r="W51" s="19"/>
      <c r="X51" s="19"/>
      <c r="Y51" s="19"/>
      <c r="Z51" s="19"/>
      <c r="AA51" s="19"/>
    </row>
    <row r="52" spans="1:38" ht="31.5" customHeight="1" thickBot="1" x14ac:dyDescent="0.35">
      <c r="A52" s="102" t="str">
        <f>'[1]Свод по ВО '!A54</f>
        <v>Итого по формам обучения</v>
      </c>
      <c r="B52" s="353">
        <f t="shared" ref="B52:V52" si="4">SUM(B47:B51)</f>
        <v>605</v>
      </c>
      <c r="C52" s="349">
        <f t="shared" si="4"/>
        <v>480</v>
      </c>
      <c r="D52" s="350">
        <f t="shared" si="4"/>
        <v>1085</v>
      </c>
      <c r="E52" s="353">
        <f t="shared" si="4"/>
        <v>587</v>
      </c>
      <c r="F52" s="349">
        <f t="shared" si="4"/>
        <v>593</v>
      </c>
      <c r="G52" s="351">
        <f t="shared" si="4"/>
        <v>1180</v>
      </c>
      <c r="H52" s="352">
        <f t="shared" si="4"/>
        <v>566</v>
      </c>
      <c r="I52" s="349">
        <f t="shared" si="4"/>
        <v>998</v>
      </c>
      <c r="J52" s="350">
        <f t="shared" si="4"/>
        <v>1564</v>
      </c>
      <c r="K52" s="353">
        <f t="shared" si="4"/>
        <v>536</v>
      </c>
      <c r="L52" s="353">
        <f t="shared" si="4"/>
        <v>586</v>
      </c>
      <c r="M52" s="351">
        <f t="shared" si="4"/>
        <v>1122</v>
      </c>
      <c r="N52" s="352">
        <f t="shared" si="4"/>
        <v>555</v>
      </c>
      <c r="O52" s="349">
        <f t="shared" si="4"/>
        <v>424</v>
      </c>
      <c r="P52" s="350">
        <f t="shared" si="4"/>
        <v>979</v>
      </c>
      <c r="Q52" s="353">
        <f t="shared" si="4"/>
        <v>434</v>
      </c>
      <c r="R52" s="349">
        <f t="shared" si="4"/>
        <v>281</v>
      </c>
      <c r="S52" s="326">
        <f t="shared" si="4"/>
        <v>715</v>
      </c>
      <c r="T52" s="358">
        <f>SUM(T47:T51)</f>
        <v>3283</v>
      </c>
      <c r="U52" s="325">
        <f t="shared" si="4"/>
        <v>3362</v>
      </c>
      <c r="V52" s="326">
        <f t="shared" si="4"/>
        <v>6645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453" t="s">
        <v>80</v>
      </c>
      <c r="B54" s="453"/>
      <c r="C54" s="453"/>
      <c r="D54" s="453"/>
      <c r="E54" s="453"/>
      <c r="F54" s="453"/>
      <c r="G54" s="453"/>
      <c r="H54" s="453"/>
      <c r="I54" s="453"/>
      <c r="J54" s="453"/>
      <c r="K54" s="453"/>
      <c r="L54" s="453"/>
      <c r="M54" s="453"/>
      <c r="N54" s="453"/>
      <c r="O54" s="453"/>
      <c r="P54" s="453"/>
      <c r="Q54" s="453"/>
      <c r="R54" s="453"/>
      <c r="S54" s="453"/>
      <c r="T54" s="453"/>
      <c r="U54" s="453"/>
      <c r="V54" s="453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454" t="s">
        <v>35</v>
      </c>
      <c r="B55" s="381" t="s">
        <v>8</v>
      </c>
      <c r="C55" s="382"/>
      <c r="D55" s="383"/>
      <c r="E55" s="384" t="s">
        <v>9</v>
      </c>
      <c r="F55" s="385"/>
      <c r="G55" s="386"/>
      <c r="H55" s="381" t="s">
        <v>10</v>
      </c>
      <c r="I55" s="382"/>
      <c r="J55" s="383"/>
      <c r="K55" s="381" t="s">
        <v>22</v>
      </c>
      <c r="L55" s="382"/>
      <c r="M55" s="383"/>
      <c r="N55" s="381" t="s">
        <v>44</v>
      </c>
      <c r="O55" s="382"/>
      <c r="P55" s="383"/>
      <c r="Q55" s="381" t="s">
        <v>63</v>
      </c>
      <c r="R55" s="382"/>
      <c r="S55" s="383"/>
      <c r="T55" s="403" t="s">
        <v>3</v>
      </c>
      <c r="U55" s="404"/>
      <c r="V55" s="405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455"/>
      <c r="B56" s="171" t="s">
        <v>30</v>
      </c>
      <c r="C56" s="177" t="s">
        <v>58</v>
      </c>
      <c r="D56" s="174" t="s">
        <v>3</v>
      </c>
      <c r="E56" s="171" t="s">
        <v>30</v>
      </c>
      <c r="F56" s="177" t="s">
        <v>58</v>
      </c>
      <c r="G56" s="174" t="s">
        <v>3</v>
      </c>
      <c r="H56" s="171" t="s">
        <v>30</v>
      </c>
      <c r="I56" s="177" t="s">
        <v>58</v>
      </c>
      <c r="J56" s="174" t="s">
        <v>3</v>
      </c>
      <c r="K56" s="171" t="s">
        <v>30</v>
      </c>
      <c r="L56" s="177" t="s">
        <v>58</v>
      </c>
      <c r="M56" s="174" t="s">
        <v>3</v>
      </c>
      <c r="N56" s="171" t="s">
        <v>30</v>
      </c>
      <c r="O56" s="177" t="s">
        <v>58</v>
      </c>
      <c r="P56" s="174" t="s">
        <v>3</v>
      </c>
      <c r="Q56" s="171" t="s">
        <v>30</v>
      </c>
      <c r="R56" s="177" t="s">
        <v>58</v>
      </c>
      <c r="S56" s="174" t="s">
        <v>3</v>
      </c>
      <c r="T56" s="178" t="s">
        <v>30</v>
      </c>
      <c r="U56" s="125" t="s">
        <v>31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60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36</v>
      </c>
      <c r="B58" s="160">
        <f t="shared" ref="B58:V58" si="5">SUM(B57:B57)</f>
        <v>0</v>
      </c>
      <c r="C58" s="161">
        <f t="shared" si="5"/>
        <v>20</v>
      </c>
      <c r="D58" s="162">
        <f t="shared" si="5"/>
        <v>20</v>
      </c>
      <c r="E58" s="160">
        <f t="shared" si="5"/>
        <v>0</v>
      </c>
      <c r="F58" s="161">
        <f t="shared" si="5"/>
        <v>0</v>
      </c>
      <c r="G58" s="163">
        <f t="shared" si="5"/>
        <v>0</v>
      </c>
      <c r="H58" s="164">
        <f t="shared" si="5"/>
        <v>0</v>
      </c>
      <c r="I58" s="161">
        <f t="shared" si="5"/>
        <v>0</v>
      </c>
      <c r="J58" s="161">
        <f t="shared" si="5"/>
        <v>0</v>
      </c>
      <c r="K58" s="165">
        <f t="shared" ref="K58:P58" si="6">SUM(K57:K57)</f>
        <v>0</v>
      </c>
      <c r="L58" s="161">
        <f t="shared" si="6"/>
        <v>0</v>
      </c>
      <c r="M58" s="162">
        <f t="shared" si="6"/>
        <v>0</v>
      </c>
      <c r="N58" s="160">
        <f t="shared" si="6"/>
        <v>0</v>
      </c>
      <c r="O58" s="161">
        <f t="shared" si="6"/>
        <v>0</v>
      </c>
      <c r="P58" s="163">
        <f t="shared" si="6"/>
        <v>0</v>
      </c>
      <c r="Q58" s="164">
        <v>0</v>
      </c>
      <c r="R58" s="161">
        <v>0</v>
      </c>
      <c r="S58" s="162">
        <v>0</v>
      </c>
      <c r="T58" s="165">
        <f t="shared" si="5"/>
        <v>0</v>
      </c>
      <c r="U58" s="165">
        <f t="shared" si="5"/>
        <v>20</v>
      </c>
      <c r="V58" s="166">
        <f t="shared" si="5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450" t="s">
        <v>79</v>
      </c>
      <c r="B59" s="450"/>
      <c r="C59" s="450"/>
      <c r="D59" s="450"/>
      <c r="E59" s="450"/>
      <c r="F59" s="450"/>
      <c r="G59" s="450"/>
      <c r="H59" s="450"/>
      <c r="I59" s="450"/>
      <c r="J59" s="450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450"/>
      <c r="V59" s="450"/>
      <c r="W59" s="192"/>
      <c r="X59" s="192"/>
      <c r="Y59" s="192"/>
      <c r="Z59" s="192"/>
      <c r="AA59" s="192"/>
      <c r="AB59" s="192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387" t="s">
        <v>35</v>
      </c>
      <c r="B60" s="390" t="s">
        <v>8</v>
      </c>
      <c r="C60" s="391"/>
      <c r="D60" s="392"/>
      <c r="E60" s="390" t="s">
        <v>9</v>
      </c>
      <c r="F60" s="391"/>
      <c r="G60" s="392"/>
      <c r="H60" s="390" t="s">
        <v>10</v>
      </c>
      <c r="I60" s="391"/>
      <c r="J60" s="392"/>
      <c r="K60" s="390" t="s">
        <v>22</v>
      </c>
      <c r="L60" s="391"/>
      <c r="M60" s="392"/>
      <c r="N60" s="390" t="s">
        <v>44</v>
      </c>
      <c r="O60" s="391"/>
      <c r="P60" s="392"/>
      <c r="Q60" s="409" t="s">
        <v>11</v>
      </c>
      <c r="R60" s="410"/>
      <c r="S60" s="411"/>
      <c r="T60" s="415" t="s">
        <v>8</v>
      </c>
      <c r="U60" s="397"/>
      <c r="V60" s="398"/>
      <c r="W60" s="396" t="s">
        <v>9</v>
      </c>
      <c r="X60" s="397"/>
      <c r="Y60" s="398"/>
      <c r="Z60" s="396" t="s">
        <v>10</v>
      </c>
      <c r="AA60" s="397"/>
      <c r="AB60" s="398"/>
      <c r="AC60" s="422" t="s">
        <v>12</v>
      </c>
      <c r="AD60" s="410"/>
      <c r="AE60" s="411"/>
    </row>
    <row r="61" spans="1:38" ht="25.5" customHeight="1" thickBot="1" x14ac:dyDescent="0.25">
      <c r="A61" s="388"/>
      <c r="B61" s="393"/>
      <c r="C61" s="394"/>
      <c r="D61" s="395"/>
      <c r="E61" s="393"/>
      <c r="F61" s="394"/>
      <c r="G61" s="395"/>
      <c r="H61" s="393"/>
      <c r="I61" s="394"/>
      <c r="J61" s="395"/>
      <c r="K61" s="393"/>
      <c r="L61" s="394"/>
      <c r="M61" s="395"/>
      <c r="N61" s="393"/>
      <c r="O61" s="394"/>
      <c r="P61" s="395"/>
      <c r="Q61" s="412"/>
      <c r="R61" s="413"/>
      <c r="S61" s="414"/>
      <c r="T61" s="424" t="s">
        <v>2</v>
      </c>
      <c r="U61" s="425"/>
      <c r="V61" s="426"/>
      <c r="W61" s="427" t="s">
        <v>2</v>
      </c>
      <c r="X61" s="425"/>
      <c r="Y61" s="426"/>
      <c r="Z61" s="427" t="s">
        <v>2</v>
      </c>
      <c r="AA61" s="425"/>
      <c r="AB61" s="426"/>
      <c r="AC61" s="423"/>
      <c r="AD61" s="413"/>
      <c r="AE61" s="414"/>
    </row>
    <row r="62" spans="1:38" ht="72" customHeight="1" thickBot="1" x14ac:dyDescent="0.25">
      <c r="A62" s="389"/>
      <c r="B62" s="12" t="s">
        <v>30</v>
      </c>
      <c r="C62" s="11" t="s">
        <v>31</v>
      </c>
      <c r="D62" s="3" t="s">
        <v>3</v>
      </c>
      <c r="E62" s="12" t="s">
        <v>30</v>
      </c>
      <c r="F62" s="11" t="s">
        <v>31</v>
      </c>
      <c r="G62" s="3" t="s">
        <v>3</v>
      </c>
      <c r="H62" s="12" t="s">
        <v>30</v>
      </c>
      <c r="I62" s="11" t="s">
        <v>31</v>
      </c>
      <c r="J62" s="3" t="s">
        <v>3</v>
      </c>
      <c r="K62" s="12" t="s">
        <v>30</v>
      </c>
      <c r="L62" s="11" t="s">
        <v>31</v>
      </c>
      <c r="M62" s="3" t="s">
        <v>3</v>
      </c>
      <c r="N62" s="12" t="s">
        <v>30</v>
      </c>
      <c r="O62" s="11" t="s">
        <v>31</v>
      </c>
      <c r="P62" s="3" t="s">
        <v>3</v>
      </c>
      <c r="Q62" s="12" t="s">
        <v>30</v>
      </c>
      <c r="R62" s="11" t="s">
        <v>31</v>
      </c>
      <c r="S62" s="3" t="s">
        <v>3</v>
      </c>
      <c r="T62" s="12" t="s">
        <v>30</v>
      </c>
      <c r="U62" s="11" t="s">
        <v>31</v>
      </c>
      <c r="V62" s="3" t="s">
        <v>3</v>
      </c>
      <c r="W62" s="12" t="s">
        <v>30</v>
      </c>
      <c r="X62" s="11" t="s">
        <v>31</v>
      </c>
      <c r="Y62" s="3" t="s">
        <v>3</v>
      </c>
      <c r="Z62" s="12" t="s">
        <v>30</v>
      </c>
      <c r="AA62" s="11" t="s">
        <v>31</v>
      </c>
      <c r="AB62" s="3" t="s">
        <v>3</v>
      </c>
      <c r="AC62" s="12" t="s">
        <v>30</v>
      </c>
      <c r="AD62" s="11" t="s">
        <v>31</v>
      </c>
      <c r="AE62" s="3" t="s">
        <v>3</v>
      </c>
    </row>
    <row r="63" spans="1:38" ht="28.5" customHeight="1" x14ac:dyDescent="0.35">
      <c r="A63" s="184" t="s">
        <v>4</v>
      </c>
      <c r="B63" s="104">
        <v>0</v>
      </c>
      <c r="C63" s="105">
        <v>11</v>
      </c>
      <c r="D63" s="107">
        <v>11</v>
      </c>
      <c r="E63" s="104">
        <v>0</v>
      </c>
      <c r="F63" s="105">
        <v>24</v>
      </c>
      <c r="G63" s="106">
        <v>24</v>
      </c>
      <c r="H63" s="104">
        <v>11</v>
      </c>
      <c r="I63" s="105">
        <v>26</v>
      </c>
      <c r="J63" s="107">
        <v>37</v>
      </c>
      <c r="K63" s="108">
        <v>15</v>
      </c>
      <c r="L63" s="105">
        <v>16</v>
      </c>
      <c r="M63" s="107">
        <v>31</v>
      </c>
      <c r="N63" s="108">
        <v>0</v>
      </c>
      <c r="O63" s="105">
        <v>3</v>
      </c>
      <c r="P63" s="106">
        <v>3</v>
      </c>
      <c r="Q63" s="356">
        <v>26</v>
      </c>
      <c r="R63" s="219">
        <v>80</v>
      </c>
      <c r="S63" s="223">
        <v>106</v>
      </c>
      <c r="T63" s="104">
        <v>0</v>
      </c>
      <c r="U63" s="105">
        <v>38</v>
      </c>
      <c r="V63" s="107">
        <v>38</v>
      </c>
      <c r="W63" s="104">
        <v>0</v>
      </c>
      <c r="X63" s="105">
        <v>23</v>
      </c>
      <c r="Y63" s="107">
        <v>23</v>
      </c>
      <c r="Z63" s="104">
        <v>0</v>
      </c>
      <c r="AA63" s="105">
        <v>0</v>
      </c>
      <c r="AB63" s="107">
        <v>0</v>
      </c>
      <c r="AC63" s="355">
        <v>26</v>
      </c>
      <c r="AD63" s="219">
        <v>141</v>
      </c>
      <c r="AE63" s="220">
        <v>167</v>
      </c>
    </row>
    <row r="64" spans="1:38" ht="43.5" customHeight="1" x14ac:dyDescent="0.35">
      <c r="A64" s="90" t="s">
        <v>50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9</v>
      </c>
      <c r="O64" s="42">
        <v>4</v>
      </c>
      <c r="P64" s="43">
        <v>13</v>
      </c>
      <c r="Q64" s="58">
        <v>9</v>
      </c>
      <c r="R64" s="59">
        <v>4</v>
      </c>
      <c r="S64" s="65">
        <v>13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v>9</v>
      </c>
      <c r="AD64" s="59">
        <v>7</v>
      </c>
      <c r="AE64" s="63">
        <v>16</v>
      </c>
    </row>
    <row r="65" spans="1:34" ht="48" customHeight="1" x14ac:dyDescent="0.35">
      <c r="A65" s="40" t="s">
        <v>72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0</v>
      </c>
      <c r="O65" s="42">
        <v>0</v>
      </c>
      <c r="P65" s="43">
        <v>0</v>
      </c>
      <c r="Q65" s="58">
        <v>0</v>
      </c>
      <c r="R65" s="59">
        <v>0</v>
      </c>
      <c r="S65" s="65">
        <v>0</v>
      </c>
      <c r="T65" s="57">
        <v>0</v>
      </c>
      <c r="U65" s="42">
        <v>10</v>
      </c>
      <c r="V65" s="57">
        <v>10</v>
      </c>
      <c r="W65" s="41">
        <v>0</v>
      </c>
      <c r="X65" s="42">
        <v>1</v>
      </c>
      <c r="Y65" s="86">
        <v>1</v>
      </c>
      <c r="Z65" s="57">
        <v>0</v>
      </c>
      <c r="AA65" s="42">
        <v>2</v>
      </c>
      <c r="AB65" s="57">
        <v>2</v>
      </c>
      <c r="AC65" s="62">
        <v>0</v>
      </c>
      <c r="AD65" s="59">
        <v>13</v>
      </c>
      <c r="AE65" s="63">
        <v>13</v>
      </c>
    </row>
    <row r="66" spans="1:34" ht="44.25" customHeight="1" x14ac:dyDescent="0.35">
      <c r="A66" s="91" t="s">
        <v>5</v>
      </c>
      <c r="B66" s="58">
        <v>0</v>
      </c>
      <c r="C66" s="59">
        <v>18</v>
      </c>
      <c r="D66" s="60">
        <v>18</v>
      </c>
      <c r="E66" s="58">
        <v>0</v>
      </c>
      <c r="F66" s="59">
        <v>13</v>
      </c>
      <c r="G66" s="61">
        <v>13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v>0</v>
      </c>
      <c r="R66" s="59">
        <v>31</v>
      </c>
      <c r="S66" s="63">
        <v>31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v>0</v>
      </c>
      <c r="AD66" s="59">
        <v>31</v>
      </c>
      <c r="AE66" s="63">
        <v>31</v>
      </c>
    </row>
    <row r="67" spans="1:34" ht="31.5" customHeight="1" x14ac:dyDescent="0.35">
      <c r="A67" s="92" t="s">
        <v>24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v>0</v>
      </c>
      <c r="R67" s="59">
        <v>15</v>
      </c>
      <c r="S67" s="63"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v>0</v>
      </c>
      <c r="AD67" s="59">
        <v>15</v>
      </c>
      <c r="AE67" s="63">
        <v>15</v>
      </c>
    </row>
    <row r="68" spans="1:34" ht="57.75" customHeight="1" x14ac:dyDescent="0.35">
      <c r="A68" s="99" t="s">
        <v>73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12</v>
      </c>
      <c r="J68" s="61">
        <v>12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v>0</v>
      </c>
      <c r="R68" s="59">
        <v>55</v>
      </c>
      <c r="S68" s="63">
        <v>55</v>
      </c>
      <c r="T68" s="60">
        <v>0</v>
      </c>
      <c r="U68" s="59">
        <v>18</v>
      </c>
      <c r="V68" s="60">
        <v>18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v>0</v>
      </c>
      <c r="AD68" s="59">
        <v>73</v>
      </c>
      <c r="AE68" s="63">
        <v>73</v>
      </c>
    </row>
    <row r="69" spans="1:34" ht="42.75" customHeight="1" x14ac:dyDescent="0.35">
      <c r="A69" s="185" t="s">
        <v>74</v>
      </c>
      <c r="B69" s="72">
        <v>0</v>
      </c>
      <c r="C69" s="69">
        <v>52</v>
      </c>
      <c r="D69" s="70">
        <v>52</v>
      </c>
      <c r="E69" s="72">
        <v>0</v>
      </c>
      <c r="F69" s="69">
        <v>64</v>
      </c>
      <c r="G69" s="70">
        <v>64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0</v>
      </c>
      <c r="P69" s="70">
        <v>0</v>
      </c>
      <c r="Q69" s="66">
        <v>0</v>
      </c>
      <c r="R69" s="69">
        <v>156</v>
      </c>
      <c r="S69" s="113">
        <v>156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v>0</v>
      </c>
      <c r="AD69" s="69">
        <v>171</v>
      </c>
      <c r="AE69" s="70">
        <v>171</v>
      </c>
    </row>
    <row r="70" spans="1:34" ht="44.25" customHeight="1" thickBot="1" x14ac:dyDescent="0.4">
      <c r="A70" s="28" t="s">
        <v>75</v>
      </c>
      <c r="B70" s="73">
        <v>0</v>
      </c>
      <c r="C70" s="74">
        <v>36</v>
      </c>
      <c r="D70" s="75">
        <v>36</v>
      </c>
      <c r="E70" s="73">
        <v>0</v>
      </c>
      <c r="F70" s="74">
        <v>24</v>
      </c>
      <c r="G70" s="75">
        <v>24</v>
      </c>
      <c r="H70" s="73">
        <v>0</v>
      </c>
      <c r="I70" s="74">
        <v>0</v>
      </c>
      <c r="J70" s="82">
        <v>0</v>
      </c>
      <c r="K70" s="73">
        <v>0</v>
      </c>
      <c r="L70" s="74">
        <v>0</v>
      </c>
      <c r="M70" s="82">
        <v>0</v>
      </c>
      <c r="N70" s="73">
        <v>0</v>
      </c>
      <c r="O70" s="74">
        <v>0</v>
      </c>
      <c r="P70" s="75">
        <v>0</v>
      </c>
      <c r="Q70" s="87">
        <v>0</v>
      </c>
      <c r="R70" s="74">
        <v>60</v>
      </c>
      <c r="S70" s="88">
        <v>60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v>0</v>
      </c>
      <c r="AD70" s="74">
        <v>101</v>
      </c>
      <c r="AE70" s="75">
        <v>101</v>
      </c>
    </row>
    <row r="71" spans="1:34" ht="34.5" customHeight="1" thickBot="1" x14ac:dyDescent="0.35">
      <c r="A71" s="102" t="str">
        <f>'[1]Свод по ВО '!A75</f>
        <v>Итого по формам обучения</v>
      </c>
      <c r="B71" s="359">
        <f t="shared" ref="B71:AE71" si="7">SUM(B63:B70)</f>
        <v>0</v>
      </c>
      <c r="C71" s="359">
        <f t="shared" si="7"/>
        <v>147</v>
      </c>
      <c r="D71" s="359">
        <f t="shared" si="7"/>
        <v>147</v>
      </c>
      <c r="E71" s="359">
        <f t="shared" si="7"/>
        <v>0</v>
      </c>
      <c r="F71" s="359">
        <f t="shared" si="7"/>
        <v>144</v>
      </c>
      <c r="G71" s="359">
        <f t="shared" si="7"/>
        <v>144</v>
      </c>
      <c r="H71" s="359">
        <f t="shared" si="7"/>
        <v>11</v>
      </c>
      <c r="I71" s="359">
        <f t="shared" si="7"/>
        <v>87</v>
      </c>
      <c r="J71" s="359">
        <f t="shared" si="7"/>
        <v>98</v>
      </c>
      <c r="K71" s="359">
        <f t="shared" si="7"/>
        <v>15</v>
      </c>
      <c r="L71" s="359">
        <f t="shared" si="7"/>
        <v>16</v>
      </c>
      <c r="M71" s="359">
        <f t="shared" si="7"/>
        <v>31</v>
      </c>
      <c r="N71" s="359">
        <f t="shared" si="7"/>
        <v>9</v>
      </c>
      <c r="O71" s="359">
        <f t="shared" si="7"/>
        <v>7</v>
      </c>
      <c r="P71" s="359">
        <f t="shared" si="7"/>
        <v>16</v>
      </c>
      <c r="Q71" s="359">
        <f t="shared" si="7"/>
        <v>35</v>
      </c>
      <c r="R71" s="359">
        <f t="shared" si="7"/>
        <v>401</v>
      </c>
      <c r="S71" s="359">
        <f t="shared" si="7"/>
        <v>436</v>
      </c>
      <c r="T71" s="359">
        <f t="shared" si="7"/>
        <v>0</v>
      </c>
      <c r="U71" s="359">
        <f>SUM(U63:U70)</f>
        <v>115</v>
      </c>
      <c r="V71" s="359">
        <f t="shared" si="7"/>
        <v>115</v>
      </c>
      <c r="W71" s="359">
        <f t="shared" si="7"/>
        <v>0</v>
      </c>
      <c r="X71" s="359">
        <f>SUM(X63:X70)</f>
        <v>31</v>
      </c>
      <c r="Y71" s="359">
        <f t="shared" si="7"/>
        <v>31</v>
      </c>
      <c r="Z71" s="359">
        <f t="shared" si="7"/>
        <v>0</v>
      </c>
      <c r="AA71" s="359">
        <f t="shared" si="7"/>
        <v>5</v>
      </c>
      <c r="AB71" s="359">
        <f t="shared" si="7"/>
        <v>5</v>
      </c>
      <c r="AC71" s="359">
        <f t="shared" si="7"/>
        <v>35</v>
      </c>
      <c r="AD71" s="359">
        <f t="shared" si="7"/>
        <v>552</v>
      </c>
      <c r="AE71" s="323">
        <f t="shared" si="7"/>
        <v>587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29</v>
      </c>
      <c r="B73" s="182">
        <f>AC22+T52</f>
        <v>11887</v>
      </c>
      <c r="C73" s="182">
        <f t="shared" ref="C73:D73" si="8">AD22+U52</f>
        <v>4291</v>
      </c>
      <c r="D73" s="183">
        <f t="shared" si="8"/>
        <v>16178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47</v>
      </c>
      <c r="B74" s="182">
        <f>AI42</f>
        <v>1521</v>
      </c>
      <c r="C74" s="182">
        <f t="shared" ref="C74:D74" si="9">AJ42</f>
        <v>1361</v>
      </c>
      <c r="D74" s="183">
        <f t="shared" si="9"/>
        <v>2882</v>
      </c>
      <c r="E74" s="5"/>
      <c r="F74" s="5"/>
      <c r="G74" s="5"/>
      <c r="H74" s="5"/>
      <c r="I74" s="5"/>
      <c r="L74" s="1" t="s">
        <v>53</v>
      </c>
      <c r="M74" s="201"/>
      <c r="AC74" s="20"/>
      <c r="AD74" s="20"/>
      <c r="AE74" s="20"/>
    </row>
    <row r="75" spans="1:34" ht="47.25" customHeight="1" thickBot="1" x14ac:dyDescent="0.4">
      <c r="A75" s="179" t="s">
        <v>46</v>
      </c>
      <c r="B75" s="182">
        <f>T58+AC71</f>
        <v>35</v>
      </c>
      <c r="C75" s="182">
        <f>U58+AD71</f>
        <v>572</v>
      </c>
      <c r="D75" s="183">
        <f>V58+AE71</f>
        <v>607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28</v>
      </c>
      <c r="B76" s="182">
        <f>SUM(B73:B75)</f>
        <v>13443</v>
      </c>
      <c r="C76" s="182">
        <f>SUM(C73:C75)</f>
        <v>6224</v>
      </c>
      <c r="D76" s="183">
        <f>SUM(D73:D75)</f>
        <v>19667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379" t="s">
        <v>78</v>
      </c>
      <c r="B78" s="379"/>
      <c r="C78" s="379"/>
      <c r="D78" s="379"/>
      <c r="E78" s="379"/>
      <c r="F78" s="379"/>
      <c r="G78" s="379"/>
      <c r="H78" s="379"/>
      <c r="I78" s="379"/>
      <c r="J78" s="379"/>
      <c r="K78" s="379"/>
      <c r="L78" s="379"/>
      <c r="M78" s="379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380"/>
      <c r="B79" s="380"/>
      <c r="C79" s="380"/>
      <c r="D79" s="380"/>
      <c r="E79" s="380"/>
      <c r="F79" s="380"/>
      <c r="G79" s="380"/>
      <c r="H79" s="380"/>
      <c r="I79" s="380"/>
      <c r="J79" s="380"/>
      <c r="K79" s="380"/>
      <c r="L79" s="380"/>
      <c r="M79" s="38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37</v>
      </c>
      <c r="B80" s="381" t="s">
        <v>8</v>
      </c>
      <c r="C80" s="382"/>
      <c r="D80" s="383"/>
      <c r="E80" s="384" t="s">
        <v>9</v>
      </c>
      <c r="F80" s="385"/>
      <c r="G80" s="386"/>
      <c r="H80" s="381" t="s">
        <v>10</v>
      </c>
      <c r="I80" s="382"/>
      <c r="J80" s="383"/>
      <c r="K80" s="381" t="s">
        <v>22</v>
      </c>
      <c r="L80" s="382"/>
      <c r="M80" s="383"/>
      <c r="N80" s="376" t="s">
        <v>20</v>
      </c>
      <c r="O80" s="377"/>
      <c r="P80" s="37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30</v>
      </c>
      <c r="C81" s="125" t="s">
        <v>31</v>
      </c>
      <c r="D81" s="35" t="s">
        <v>3</v>
      </c>
      <c r="E81" s="124" t="s">
        <v>30</v>
      </c>
      <c r="F81" s="125" t="s">
        <v>31</v>
      </c>
      <c r="G81" s="35" t="s">
        <v>3</v>
      </c>
      <c r="H81" s="124" t="s">
        <v>30</v>
      </c>
      <c r="I81" s="125" t="s">
        <v>31</v>
      </c>
      <c r="J81" s="35" t="s">
        <v>3</v>
      </c>
      <c r="K81" s="124" t="s">
        <v>30</v>
      </c>
      <c r="L81" s="125" t="s">
        <v>31</v>
      </c>
      <c r="M81" s="35" t="s">
        <v>3</v>
      </c>
      <c r="N81" s="139" t="s">
        <v>30</v>
      </c>
      <c r="O81" s="125" t="s">
        <v>31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101" t="s">
        <v>4</v>
      </c>
      <c r="B82" s="266">
        <v>4</v>
      </c>
      <c r="C82" s="267">
        <v>46</v>
      </c>
      <c r="D82" s="268">
        <v>50</v>
      </c>
      <c r="E82" s="266">
        <v>10</v>
      </c>
      <c r="F82" s="267">
        <v>28</v>
      </c>
      <c r="G82" s="269">
        <v>38</v>
      </c>
      <c r="H82" s="270">
        <v>12</v>
      </c>
      <c r="I82" s="267">
        <v>16</v>
      </c>
      <c r="J82" s="268">
        <v>28</v>
      </c>
      <c r="K82" s="271">
        <v>0</v>
      </c>
      <c r="L82" s="272">
        <v>0</v>
      </c>
      <c r="M82" s="273">
        <v>0</v>
      </c>
      <c r="N82" s="354">
        <v>26</v>
      </c>
      <c r="O82" s="274">
        <v>90</v>
      </c>
      <c r="P82" s="275">
        <v>116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101" t="s">
        <v>57</v>
      </c>
      <c r="B83" s="276">
        <v>2</v>
      </c>
      <c r="C83" s="277">
        <v>2</v>
      </c>
      <c r="D83" s="278">
        <v>4</v>
      </c>
      <c r="E83" s="276">
        <v>4</v>
      </c>
      <c r="F83" s="277">
        <v>2</v>
      </c>
      <c r="G83" s="278">
        <v>6</v>
      </c>
      <c r="H83" s="276">
        <v>7</v>
      </c>
      <c r="I83" s="277">
        <v>0</v>
      </c>
      <c r="J83" s="240">
        <v>7</v>
      </c>
      <c r="K83" s="279">
        <v>0</v>
      </c>
      <c r="L83" s="279">
        <v>0</v>
      </c>
      <c r="M83" s="280">
        <v>0</v>
      </c>
      <c r="N83" s="281">
        <v>13</v>
      </c>
      <c r="O83" s="282">
        <v>4</v>
      </c>
      <c r="P83" s="257">
        <v>17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101" t="s">
        <v>50</v>
      </c>
      <c r="B84" s="276">
        <v>2</v>
      </c>
      <c r="C84" s="277">
        <v>0</v>
      </c>
      <c r="D84" s="278">
        <v>2</v>
      </c>
      <c r="E84" s="276">
        <v>1</v>
      </c>
      <c r="F84" s="277">
        <v>0</v>
      </c>
      <c r="G84" s="278">
        <v>1</v>
      </c>
      <c r="H84" s="276">
        <v>2</v>
      </c>
      <c r="I84" s="277">
        <v>0</v>
      </c>
      <c r="J84" s="239">
        <v>2</v>
      </c>
      <c r="K84" s="283">
        <v>0</v>
      </c>
      <c r="L84" s="279">
        <v>0</v>
      </c>
      <c r="M84" s="280">
        <v>0</v>
      </c>
      <c r="N84" s="281">
        <v>5</v>
      </c>
      <c r="O84" s="282">
        <v>0</v>
      </c>
      <c r="P84" s="257"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56</v>
      </c>
      <c r="B85" s="276">
        <v>9</v>
      </c>
      <c r="C85" s="277">
        <v>3</v>
      </c>
      <c r="D85" s="278">
        <v>12</v>
      </c>
      <c r="E85" s="276">
        <v>4</v>
      </c>
      <c r="F85" s="277">
        <v>1</v>
      </c>
      <c r="G85" s="278">
        <v>5</v>
      </c>
      <c r="H85" s="276">
        <v>0</v>
      </c>
      <c r="I85" s="277">
        <v>0</v>
      </c>
      <c r="J85" s="239">
        <v>0</v>
      </c>
      <c r="K85" s="283">
        <v>4</v>
      </c>
      <c r="L85" s="279">
        <v>0</v>
      </c>
      <c r="M85" s="280">
        <v>4</v>
      </c>
      <c r="N85" s="281">
        <v>17</v>
      </c>
      <c r="O85" s="282">
        <v>4</v>
      </c>
      <c r="P85" s="257"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4" t="s">
        <v>5</v>
      </c>
      <c r="B86" s="255">
        <v>2</v>
      </c>
      <c r="C86" s="282">
        <v>14</v>
      </c>
      <c r="D86" s="284">
        <v>16</v>
      </c>
      <c r="E86" s="255">
        <v>5</v>
      </c>
      <c r="F86" s="282">
        <v>4</v>
      </c>
      <c r="G86" s="284">
        <v>9</v>
      </c>
      <c r="H86" s="255">
        <v>4</v>
      </c>
      <c r="I86" s="282">
        <v>2</v>
      </c>
      <c r="J86" s="284">
        <v>6</v>
      </c>
      <c r="K86" s="255">
        <v>10</v>
      </c>
      <c r="L86" s="282">
        <v>0</v>
      </c>
      <c r="M86" s="256">
        <v>10</v>
      </c>
      <c r="N86" s="281">
        <f t="shared" ref="N86" si="10">B86+E86+H86+K86</f>
        <v>21</v>
      </c>
      <c r="O86" s="282">
        <f>C86+F86+I86+L86</f>
        <v>20</v>
      </c>
      <c r="P86" s="257">
        <f t="shared" ref="P86" si="11">D86+G86+J86+M86</f>
        <v>41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39</v>
      </c>
    </row>
    <row r="87" spans="1:39" ht="30.75" customHeight="1" x14ac:dyDescent="0.25">
      <c r="A87" s="204" t="s">
        <v>49</v>
      </c>
      <c r="B87" s="255">
        <v>1</v>
      </c>
      <c r="C87" s="282">
        <v>3</v>
      </c>
      <c r="D87" s="284">
        <v>4</v>
      </c>
      <c r="E87" s="255">
        <v>4</v>
      </c>
      <c r="F87" s="282">
        <v>1</v>
      </c>
      <c r="G87" s="284">
        <v>5</v>
      </c>
      <c r="H87" s="255">
        <v>5</v>
      </c>
      <c r="I87" s="282">
        <v>0</v>
      </c>
      <c r="J87" s="256">
        <v>5</v>
      </c>
      <c r="K87" s="285">
        <v>2</v>
      </c>
      <c r="L87" s="282">
        <v>0</v>
      </c>
      <c r="M87" s="284">
        <v>2</v>
      </c>
      <c r="N87" s="281">
        <v>12</v>
      </c>
      <c r="O87" s="282">
        <v>4</v>
      </c>
      <c r="P87" s="257"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5" t="s">
        <v>27</v>
      </c>
      <c r="B88" s="255">
        <v>10</v>
      </c>
      <c r="C88" s="282">
        <v>12</v>
      </c>
      <c r="D88" s="284">
        <v>22</v>
      </c>
      <c r="E88" s="255">
        <v>11</v>
      </c>
      <c r="F88" s="282">
        <v>6</v>
      </c>
      <c r="G88" s="256">
        <v>17</v>
      </c>
      <c r="H88" s="285">
        <v>10</v>
      </c>
      <c r="I88" s="282">
        <v>1</v>
      </c>
      <c r="J88" s="284">
        <v>11</v>
      </c>
      <c r="K88" s="281">
        <v>10</v>
      </c>
      <c r="L88" s="286">
        <v>1</v>
      </c>
      <c r="M88" s="256">
        <v>11</v>
      </c>
      <c r="N88" s="281">
        <v>41</v>
      </c>
      <c r="O88" s="282">
        <v>20</v>
      </c>
      <c r="P88" s="257">
        <v>61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5" t="s">
        <v>24</v>
      </c>
      <c r="B89" s="255">
        <v>5</v>
      </c>
      <c r="C89" s="282">
        <v>31</v>
      </c>
      <c r="D89" s="284">
        <v>36</v>
      </c>
      <c r="E89" s="255">
        <v>6</v>
      </c>
      <c r="F89" s="282">
        <v>22</v>
      </c>
      <c r="G89" s="284">
        <v>28</v>
      </c>
      <c r="H89" s="255">
        <v>2</v>
      </c>
      <c r="I89" s="282">
        <v>4</v>
      </c>
      <c r="J89" s="284">
        <v>6</v>
      </c>
      <c r="K89" s="287">
        <v>0</v>
      </c>
      <c r="L89" s="288">
        <v>0</v>
      </c>
      <c r="M89" s="289">
        <v>0</v>
      </c>
      <c r="N89" s="281">
        <v>13</v>
      </c>
      <c r="O89" s="282">
        <v>57</v>
      </c>
      <c r="P89" s="257">
        <v>70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4" t="s">
        <v>6</v>
      </c>
      <c r="B90" s="255">
        <v>15</v>
      </c>
      <c r="C90" s="282">
        <v>0</v>
      </c>
      <c r="D90" s="284">
        <v>15</v>
      </c>
      <c r="E90" s="255">
        <v>9</v>
      </c>
      <c r="F90" s="282">
        <v>0</v>
      </c>
      <c r="G90" s="284">
        <v>9</v>
      </c>
      <c r="H90" s="255">
        <v>7</v>
      </c>
      <c r="I90" s="282">
        <v>0</v>
      </c>
      <c r="J90" s="284">
        <v>7</v>
      </c>
      <c r="K90" s="255">
        <v>0</v>
      </c>
      <c r="L90" s="282">
        <v>0</v>
      </c>
      <c r="M90" s="256">
        <v>0</v>
      </c>
      <c r="N90" s="281">
        <v>31</v>
      </c>
      <c r="O90" s="282">
        <v>0</v>
      </c>
      <c r="P90" s="257"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6" t="s">
        <v>51</v>
      </c>
      <c r="B91" s="290">
        <v>5</v>
      </c>
      <c r="C91" s="291">
        <v>1</v>
      </c>
      <c r="D91" s="292">
        <v>6</v>
      </c>
      <c r="E91" s="290">
        <v>4</v>
      </c>
      <c r="F91" s="291">
        <v>0</v>
      </c>
      <c r="G91" s="293">
        <v>4</v>
      </c>
      <c r="H91" s="294">
        <v>5</v>
      </c>
      <c r="I91" s="291">
        <v>0</v>
      </c>
      <c r="J91" s="292">
        <v>5</v>
      </c>
      <c r="K91" s="295">
        <v>0</v>
      </c>
      <c r="L91" s="296">
        <v>0</v>
      </c>
      <c r="M91" s="297">
        <v>0</v>
      </c>
      <c r="N91" s="298">
        <v>14</v>
      </c>
      <c r="O91" s="299">
        <v>1</v>
      </c>
      <c r="P91" s="265">
        <v>15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38</v>
      </c>
      <c r="B92" s="328">
        <f>SUM(B82:B91)</f>
        <v>55</v>
      </c>
      <c r="C92" s="329">
        <f t="shared" ref="C92:O92" si="12">SUM(C82:C91)</f>
        <v>112</v>
      </c>
      <c r="D92" s="330">
        <f t="shared" si="12"/>
        <v>167</v>
      </c>
      <c r="E92" s="328">
        <f t="shared" si="12"/>
        <v>58</v>
      </c>
      <c r="F92" s="329">
        <f t="shared" si="12"/>
        <v>64</v>
      </c>
      <c r="G92" s="331">
        <f t="shared" si="12"/>
        <v>122</v>
      </c>
      <c r="H92" s="304">
        <f t="shared" si="12"/>
        <v>54</v>
      </c>
      <c r="I92" s="329">
        <f t="shared" si="12"/>
        <v>23</v>
      </c>
      <c r="J92" s="332">
        <f t="shared" si="12"/>
        <v>77</v>
      </c>
      <c r="K92" s="333">
        <f t="shared" si="12"/>
        <v>26</v>
      </c>
      <c r="L92" s="334">
        <f t="shared" si="12"/>
        <v>1</v>
      </c>
      <c r="M92" s="335">
        <f t="shared" si="12"/>
        <v>27</v>
      </c>
      <c r="N92" s="336">
        <f t="shared" si="12"/>
        <v>193</v>
      </c>
      <c r="O92" s="337">
        <f t="shared" si="12"/>
        <v>200</v>
      </c>
      <c r="P92" s="338">
        <f>SUM(P82:P91)</f>
        <v>393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379" t="s">
        <v>77</v>
      </c>
      <c r="B93" s="379"/>
      <c r="C93" s="379"/>
      <c r="D93" s="379"/>
      <c r="E93" s="379"/>
      <c r="F93" s="379"/>
      <c r="G93" s="379"/>
      <c r="H93" s="379"/>
      <c r="I93" s="379"/>
      <c r="J93" s="379"/>
      <c r="K93" s="379"/>
      <c r="L93" s="379"/>
      <c r="M93" s="379"/>
      <c r="N93" s="379"/>
      <c r="O93" s="379"/>
      <c r="P93" s="379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380"/>
      <c r="B94" s="380"/>
      <c r="C94" s="380"/>
      <c r="D94" s="380"/>
      <c r="E94" s="380"/>
      <c r="F94" s="380"/>
      <c r="G94" s="380"/>
      <c r="H94" s="380"/>
      <c r="I94" s="380"/>
      <c r="J94" s="380"/>
      <c r="K94" s="380"/>
      <c r="L94" s="380"/>
      <c r="M94" s="380"/>
      <c r="N94" s="380"/>
      <c r="O94" s="380"/>
      <c r="P94" s="38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37</v>
      </c>
      <c r="B95" s="381" t="s">
        <v>8</v>
      </c>
      <c r="C95" s="382"/>
      <c r="D95" s="383"/>
      <c r="E95" s="384" t="s">
        <v>9</v>
      </c>
      <c r="F95" s="385"/>
      <c r="G95" s="386"/>
      <c r="H95" s="381" t="s">
        <v>10</v>
      </c>
      <c r="I95" s="382"/>
      <c r="J95" s="383"/>
      <c r="K95" s="381" t="s">
        <v>22</v>
      </c>
      <c r="L95" s="382"/>
      <c r="M95" s="383"/>
      <c r="N95" s="381" t="s">
        <v>44</v>
      </c>
      <c r="O95" s="382"/>
      <c r="P95" s="383"/>
      <c r="Q95" s="376" t="s">
        <v>20</v>
      </c>
      <c r="R95" s="377"/>
      <c r="S95" s="37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30</v>
      </c>
      <c r="C96" s="125" t="s">
        <v>31</v>
      </c>
      <c r="D96" s="35" t="s">
        <v>3</v>
      </c>
      <c r="E96" s="124" t="s">
        <v>30</v>
      </c>
      <c r="F96" s="125" t="s">
        <v>31</v>
      </c>
      <c r="G96" s="35" t="s">
        <v>3</v>
      </c>
      <c r="H96" s="124" t="s">
        <v>30</v>
      </c>
      <c r="I96" s="125" t="s">
        <v>31</v>
      </c>
      <c r="J96" s="35" t="s">
        <v>3</v>
      </c>
      <c r="K96" s="124" t="s">
        <v>30</v>
      </c>
      <c r="L96" s="125" t="s">
        <v>31</v>
      </c>
      <c r="M96" s="35" t="s">
        <v>3</v>
      </c>
      <c r="N96" s="124" t="s">
        <v>30</v>
      </c>
      <c r="O96" s="125" t="s">
        <v>31</v>
      </c>
      <c r="P96" s="35" t="s">
        <v>3</v>
      </c>
      <c r="Q96" s="139" t="s">
        <v>30</v>
      </c>
      <c r="R96" s="125" t="s">
        <v>31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71">
        <v>0</v>
      </c>
      <c r="C97" s="272">
        <v>0</v>
      </c>
      <c r="D97" s="307">
        <v>0</v>
      </c>
      <c r="E97" s="271">
        <v>0</v>
      </c>
      <c r="F97" s="272">
        <v>0</v>
      </c>
      <c r="G97" s="307">
        <v>0</v>
      </c>
      <c r="H97" s="271">
        <v>0</v>
      </c>
      <c r="I97" s="272">
        <v>2</v>
      </c>
      <c r="J97" s="308">
        <v>2</v>
      </c>
      <c r="K97" s="272">
        <v>0</v>
      </c>
      <c r="L97" s="272">
        <v>2</v>
      </c>
      <c r="M97" s="273">
        <v>2</v>
      </c>
      <c r="N97" s="309">
        <v>0</v>
      </c>
      <c r="O97" s="310">
        <v>0</v>
      </c>
      <c r="P97" s="311">
        <v>0</v>
      </c>
      <c r="Q97" s="339">
        <v>0</v>
      </c>
      <c r="R97" s="274">
        <v>4</v>
      </c>
      <c r="S97" s="312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57</v>
      </c>
      <c r="B98" s="276">
        <v>0</v>
      </c>
      <c r="C98" s="277">
        <v>0</v>
      </c>
      <c r="D98" s="278">
        <v>0</v>
      </c>
      <c r="E98" s="276">
        <v>0</v>
      </c>
      <c r="F98" s="277">
        <v>1</v>
      </c>
      <c r="G98" s="278">
        <v>1</v>
      </c>
      <c r="H98" s="276">
        <v>0</v>
      </c>
      <c r="I98" s="277">
        <v>0</v>
      </c>
      <c r="J98" s="240">
        <v>0</v>
      </c>
      <c r="K98" s="279">
        <v>0</v>
      </c>
      <c r="L98" s="279">
        <v>0</v>
      </c>
      <c r="M98" s="280">
        <v>0</v>
      </c>
      <c r="N98" s="313">
        <v>0</v>
      </c>
      <c r="O98" s="314">
        <v>0</v>
      </c>
      <c r="P98" s="315">
        <v>0</v>
      </c>
      <c r="Q98" s="255">
        <v>0</v>
      </c>
      <c r="R98" s="282">
        <v>1</v>
      </c>
      <c r="S98" s="256"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56</v>
      </c>
      <c r="B99" s="316">
        <v>0</v>
      </c>
      <c r="C99" s="279">
        <v>0</v>
      </c>
      <c r="D99" s="280">
        <v>0</v>
      </c>
      <c r="E99" s="316">
        <v>0</v>
      </c>
      <c r="F99" s="279">
        <v>0</v>
      </c>
      <c r="G99" s="280">
        <v>0</v>
      </c>
      <c r="H99" s="316">
        <v>0</v>
      </c>
      <c r="I99" s="279">
        <v>0</v>
      </c>
      <c r="J99" s="317">
        <v>0</v>
      </c>
      <c r="K99" s="279">
        <v>0</v>
      </c>
      <c r="L99" s="279">
        <v>0</v>
      </c>
      <c r="M99" s="318">
        <v>0</v>
      </c>
      <c r="N99" s="313">
        <v>0</v>
      </c>
      <c r="O99" s="314">
        <v>1</v>
      </c>
      <c r="P99" s="315">
        <v>1</v>
      </c>
      <c r="Q99" s="255">
        <v>0</v>
      </c>
      <c r="R99" s="282">
        <v>1</v>
      </c>
      <c r="S99" s="256"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25.5" customHeight="1" x14ac:dyDescent="0.25">
      <c r="A100" s="205" t="s">
        <v>24</v>
      </c>
      <c r="B100" s="255">
        <v>0</v>
      </c>
      <c r="C100" s="282">
        <v>0</v>
      </c>
      <c r="D100" s="284">
        <v>0</v>
      </c>
      <c r="E100" s="255">
        <v>0</v>
      </c>
      <c r="F100" s="282">
        <v>1</v>
      </c>
      <c r="G100" s="284">
        <v>1</v>
      </c>
      <c r="H100" s="255">
        <v>0</v>
      </c>
      <c r="I100" s="282">
        <v>1</v>
      </c>
      <c r="J100" s="284">
        <v>1</v>
      </c>
      <c r="K100" s="255">
        <v>0</v>
      </c>
      <c r="L100" s="282">
        <v>0</v>
      </c>
      <c r="M100" s="256">
        <v>0</v>
      </c>
      <c r="N100" s="281">
        <v>0</v>
      </c>
      <c r="O100" s="282">
        <v>0</v>
      </c>
      <c r="P100" s="257">
        <v>0</v>
      </c>
      <c r="Q100" s="255">
        <v>0</v>
      </c>
      <c r="R100" s="282">
        <v>2</v>
      </c>
      <c r="S100" s="256">
        <v>2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45.75" customHeight="1" thickBot="1" x14ac:dyDescent="0.3">
      <c r="A101" s="206" t="s">
        <v>52</v>
      </c>
      <c r="B101" s="295">
        <v>0</v>
      </c>
      <c r="C101" s="319">
        <v>0</v>
      </c>
      <c r="D101" s="320">
        <v>0</v>
      </c>
      <c r="E101" s="295">
        <v>0</v>
      </c>
      <c r="F101" s="296">
        <v>1</v>
      </c>
      <c r="G101" s="320">
        <v>1</v>
      </c>
      <c r="H101" s="295">
        <v>0</v>
      </c>
      <c r="I101" s="296">
        <v>0</v>
      </c>
      <c r="J101" s="321">
        <v>0</v>
      </c>
      <c r="K101" s="296">
        <v>0</v>
      </c>
      <c r="L101" s="296">
        <v>0</v>
      </c>
      <c r="M101" s="297">
        <v>0</v>
      </c>
      <c r="N101" s="298">
        <v>0</v>
      </c>
      <c r="O101" s="299">
        <v>0</v>
      </c>
      <c r="P101" s="265">
        <v>0</v>
      </c>
      <c r="Q101" s="263">
        <f t="shared" ref="Q101:S101" si="13">B101+E101+H101+K101+N101</f>
        <v>0</v>
      </c>
      <c r="R101" s="299">
        <f t="shared" si="13"/>
        <v>1</v>
      </c>
      <c r="S101" s="264">
        <f t="shared" si="13"/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30" customHeight="1" thickBot="1" x14ac:dyDescent="0.35">
      <c r="A102" s="33" t="s">
        <v>38</v>
      </c>
      <c r="B102" s="333">
        <f>SUM(B97:B101)</f>
        <v>0</v>
      </c>
      <c r="C102" s="340">
        <f>SUM(C97:C101)</f>
        <v>0</v>
      </c>
      <c r="D102" s="341">
        <f>SUM(D97:D101)</f>
        <v>0</v>
      </c>
      <c r="E102" s="333">
        <f>SUM(E97:E101)</f>
        <v>0</v>
      </c>
      <c r="F102" s="334">
        <f>SUM(F97:F101)</f>
        <v>3</v>
      </c>
      <c r="G102" s="341">
        <f>SUM(G97:G101)</f>
        <v>3</v>
      </c>
      <c r="H102" s="342">
        <f>SUM(H97:H101)</f>
        <v>0</v>
      </c>
      <c r="I102" s="343">
        <f>SUM(I97:I101)</f>
        <v>3</v>
      </c>
      <c r="J102" s="344">
        <f>SUM(J97:J101)</f>
        <v>3</v>
      </c>
      <c r="K102" s="334">
        <f>SUM(K97:K101)</f>
        <v>0</v>
      </c>
      <c r="L102" s="334">
        <f>SUM(L97:L101)</f>
        <v>2</v>
      </c>
      <c r="M102" s="334">
        <f>SUM(M97:M101)</f>
        <v>2</v>
      </c>
      <c r="N102" s="336">
        <f>SUM(N97:N101)</f>
        <v>0</v>
      </c>
      <c r="O102" s="337">
        <f>SUM(O97:O101)</f>
        <v>1</v>
      </c>
      <c r="P102" s="338">
        <f>SUM(P97:P101)</f>
        <v>1</v>
      </c>
      <c r="Q102" s="345">
        <f>SUM(Q97:Q101)</f>
        <v>0</v>
      </c>
      <c r="R102" s="346">
        <f>SUM(R97:R101)</f>
        <v>9</v>
      </c>
      <c r="S102" s="347">
        <f>SUM(S97:S101)</f>
        <v>9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4"/>
      <c r="AJ102" s="14"/>
      <c r="AK102" s="14"/>
      <c r="AL102" s="14"/>
      <c r="AM102" s="14"/>
    </row>
    <row r="103" spans="1:39" ht="24.75" customHeight="1" thickBot="1" x14ac:dyDescent="0.3">
      <c r="A103" s="25"/>
      <c r="B103" s="187"/>
      <c r="C103" s="188"/>
      <c r="D103" s="187"/>
      <c r="E103" s="187"/>
      <c r="F103" s="187"/>
      <c r="G103" s="187"/>
      <c r="H103" s="187"/>
      <c r="I103" s="187"/>
      <c r="J103" s="187"/>
      <c r="K103" s="187"/>
      <c r="L103" s="187"/>
      <c r="M103" s="187"/>
      <c r="N103" s="189"/>
      <c r="O103" s="189"/>
      <c r="P103" s="189"/>
      <c r="Q103" s="189"/>
      <c r="R103" s="189"/>
      <c r="S103" s="189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5.25" customHeight="1" thickBot="1" x14ac:dyDescent="0.35">
      <c r="A104" s="26" t="s">
        <v>45</v>
      </c>
      <c r="B104" s="190">
        <f>N92+Q102</f>
        <v>193</v>
      </c>
      <c r="C104" s="190">
        <f>O92+R102</f>
        <v>209</v>
      </c>
      <c r="D104" s="191">
        <f>P92+S102</f>
        <v>402</v>
      </c>
      <c r="E104" s="187"/>
      <c r="F104" s="187"/>
      <c r="G104" s="187"/>
      <c r="H104" s="187"/>
      <c r="I104" s="187"/>
      <c r="J104" s="187"/>
      <c r="K104" s="187"/>
      <c r="L104" s="187"/>
      <c r="M104" s="187"/>
      <c r="N104" s="189"/>
      <c r="O104" s="189"/>
      <c r="P104" s="189"/>
      <c r="Q104" s="189"/>
      <c r="R104" s="189"/>
      <c r="S104" s="189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</row>
    <row r="105" spans="1:39" ht="32.25" customHeight="1" x14ac:dyDescent="0.3">
      <c r="A105" s="368" t="s">
        <v>21</v>
      </c>
      <c r="B105" s="368"/>
      <c r="C105" s="368"/>
      <c r="D105" s="368"/>
      <c r="E105" s="368"/>
      <c r="F105" s="368"/>
      <c r="G105" s="368"/>
      <c r="H105" s="368"/>
      <c r="I105" s="368"/>
      <c r="J105" s="368"/>
      <c r="K105" s="368"/>
      <c r="L105" s="368"/>
      <c r="M105" s="368"/>
      <c r="N105" s="368"/>
      <c r="O105" s="368"/>
      <c r="P105" s="368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29.25" customHeight="1" x14ac:dyDescent="0.3">
      <c r="A106" s="369" t="s">
        <v>76</v>
      </c>
      <c r="B106" s="369"/>
      <c r="C106" s="369"/>
      <c r="D106" s="369"/>
      <c r="E106" s="369"/>
      <c r="F106" s="369"/>
      <c r="G106" s="369"/>
      <c r="H106" s="369"/>
      <c r="I106" s="369"/>
      <c r="J106" s="369"/>
      <c r="K106" s="369"/>
      <c r="L106" s="369"/>
      <c r="M106" s="369"/>
      <c r="N106" s="369"/>
      <c r="O106" s="369"/>
      <c r="P106" s="369"/>
      <c r="Q106" s="15"/>
      <c r="R106" s="15"/>
      <c r="S106" s="15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6.25" customHeight="1" thickBot="1" x14ac:dyDescent="0.35">
      <c r="A107" s="374" t="s">
        <v>13</v>
      </c>
      <c r="B107" s="374"/>
      <c r="C107" s="374"/>
      <c r="D107" s="374"/>
      <c r="E107" s="374"/>
      <c r="F107" s="374"/>
      <c r="G107" s="374"/>
      <c r="H107" s="374"/>
      <c r="I107" s="374"/>
      <c r="J107" s="374"/>
      <c r="K107" s="374"/>
      <c r="L107" s="374"/>
      <c r="M107" s="374"/>
      <c r="N107" s="374"/>
      <c r="O107" s="374"/>
      <c r="P107" s="374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4.75" customHeight="1" thickBot="1" x14ac:dyDescent="0.3">
      <c r="A108" s="114" t="s">
        <v>37</v>
      </c>
      <c r="B108" s="371" t="s">
        <v>8</v>
      </c>
      <c r="C108" s="361"/>
      <c r="D108" s="372"/>
      <c r="E108" s="371" t="s">
        <v>9</v>
      </c>
      <c r="F108" s="361"/>
      <c r="G108" s="372"/>
      <c r="H108" s="371" t="s">
        <v>10</v>
      </c>
      <c r="I108" s="361"/>
      <c r="J108" s="372"/>
      <c r="K108" s="371" t="s">
        <v>22</v>
      </c>
      <c r="L108" s="361"/>
      <c r="M108" s="372"/>
      <c r="N108" s="371" t="s">
        <v>1</v>
      </c>
      <c r="O108" s="372"/>
      <c r="P108" s="366" t="s">
        <v>26</v>
      </c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7.5" hidden="1" customHeight="1" thickBot="1" x14ac:dyDescent="0.3">
      <c r="A109" s="115"/>
      <c r="B109" s="373"/>
      <c r="C109" s="364"/>
      <c r="D109" s="365"/>
      <c r="E109" s="373"/>
      <c r="F109" s="364"/>
      <c r="G109" s="365"/>
      <c r="H109" s="373"/>
      <c r="I109" s="364"/>
      <c r="J109" s="365"/>
      <c r="K109" s="373"/>
      <c r="L109" s="364"/>
      <c r="M109" s="365"/>
      <c r="N109" s="373"/>
      <c r="O109" s="365"/>
      <c r="P109" s="367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69.75" customHeight="1" thickBot="1" x14ac:dyDescent="0.3">
      <c r="A110" s="116"/>
      <c r="B110" s="124" t="s">
        <v>30</v>
      </c>
      <c r="C110" s="125" t="s">
        <v>31</v>
      </c>
      <c r="D110" s="35" t="s">
        <v>3</v>
      </c>
      <c r="E110" s="124" t="s">
        <v>30</v>
      </c>
      <c r="F110" s="125" t="s">
        <v>31</v>
      </c>
      <c r="G110" s="35" t="s">
        <v>3</v>
      </c>
      <c r="H110" s="124" t="s">
        <v>30</v>
      </c>
      <c r="I110" s="125" t="s">
        <v>31</v>
      </c>
      <c r="J110" s="35" t="s">
        <v>3</v>
      </c>
      <c r="K110" s="124" t="s">
        <v>30</v>
      </c>
      <c r="L110" s="125" t="s">
        <v>31</v>
      </c>
      <c r="M110" s="35" t="s">
        <v>3</v>
      </c>
      <c r="N110" s="124" t="s">
        <v>30</v>
      </c>
      <c r="O110" s="125" t="s">
        <v>31</v>
      </c>
      <c r="P110" s="375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28.5" customHeight="1" x14ac:dyDescent="0.25">
      <c r="A111" s="38" t="str">
        <f>'[2]Свод по ССЗ '!A8</f>
        <v>Таврический колледж</v>
      </c>
      <c r="B111" s="224">
        <v>88</v>
      </c>
      <c r="C111" s="225">
        <v>170</v>
      </c>
      <c r="D111" s="226">
        <v>258</v>
      </c>
      <c r="E111" s="224">
        <v>112</v>
      </c>
      <c r="F111" s="225">
        <v>144</v>
      </c>
      <c r="G111" s="226">
        <v>256</v>
      </c>
      <c r="H111" s="224">
        <v>76</v>
      </c>
      <c r="I111" s="225">
        <v>71</v>
      </c>
      <c r="J111" s="227">
        <v>147</v>
      </c>
      <c r="K111" s="228">
        <v>1</v>
      </c>
      <c r="L111" s="225">
        <v>1</v>
      </c>
      <c r="M111" s="227">
        <v>2</v>
      </c>
      <c r="N111" s="207">
        <f t="shared" ref="N111:P111" si="14">B111+E111+H111+K111</f>
        <v>277</v>
      </c>
      <c r="O111" s="208">
        <f t="shared" si="14"/>
        <v>386</v>
      </c>
      <c r="P111" s="209">
        <f t="shared" si="14"/>
        <v>663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 t="s">
        <v>40</v>
      </c>
      <c r="AE111" s="10"/>
      <c r="AF111" s="10"/>
      <c r="AG111" s="10"/>
      <c r="AH111" s="10"/>
    </row>
    <row r="112" spans="1:39" ht="42.75" customHeight="1" x14ac:dyDescent="0.3">
      <c r="A112" s="29" t="str">
        <f>'[2]Свод по ССЗ '!A9</f>
        <v>ОТКЗ"Агропромышленный колледж "</v>
      </c>
      <c r="B112" s="229">
        <v>86</v>
      </c>
      <c r="C112" s="230">
        <v>94</v>
      </c>
      <c r="D112" s="231">
        <v>180</v>
      </c>
      <c r="E112" s="229">
        <v>106</v>
      </c>
      <c r="F112" s="230">
        <v>40</v>
      </c>
      <c r="G112" s="231">
        <v>146</v>
      </c>
      <c r="H112" s="229">
        <v>39</v>
      </c>
      <c r="I112" s="230">
        <v>14</v>
      </c>
      <c r="J112" s="232">
        <v>53</v>
      </c>
      <c r="K112" s="233">
        <v>5</v>
      </c>
      <c r="L112" s="230">
        <v>0</v>
      </c>
      <c r="M112" s="232">
        <v>5</v>
      </c>
      <c r="N112" s="207">
        <v>236</v>
      </c>
      <c r="O112" s="208">
        <v>148</v>
      </c>
      <c r="P112" s="209">
        <v>384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x14ac:dyDescent="0.25">
      <c r="A113" s="30" t="str">
        <f>'[2]Свод по ССЗ '!A10</f>
        <v>Бахчисарайский колледж</v>
      </c>
      <c r="B113" s="229">
        <v>106</v>
      </c>
      <c r="C113" s="230">
        <v>26</v>
      </c>
      <c r="D113" s="231">
        <v>132</v>
      </c>
      <c r="E113" s="229">
        <v>109</v>
      </c>
      <c r="F113" s="230">
        <v>31</v>
      </c>
      <c r="G113" s="231">
        <v>140</v>
      </c>
      <c r="H113" s="229">
        <v>66</v>
      </c>
      <c r="I113" s="230">
        <v>18</v>
      </c>
      <c r="J113" s="231">
        <v>84</v>
      </c>
      <c r="K113" s="229">
        <v>4</v>
      </c>
      <c r="L113" s="230">
        <v>1</v>
      </c>
      <c r="M113" s="232">
        <v>5</v>
      </c>
      <c r="N113" s="207">
        <v>285</v>
      </c>
      <c r="O113" s="208">
        <v>76</v>
      </c>
      <c r="P113" s="209">
        <v>361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0.5" x14ac:dyDescent="0.25">
      <c r="A114" s="31" t="str">
        <f>'[2]Свод по ССЗ '!A11</f>
        <v xml:space="preserve">Прибрежненский аграрный колледж </v>
      </c>
      <c r="B114" s="210">
        <v>124</v>
      </c>
      <c r="C114" s="234">
        <v>55</v>
      </c>
      <c r="D114" s="235">
        <v>179</v>
      </c>
      <c r="E114" s="210">
        <v>120</v>
      </c>
      <c r="F114" s="234">
        <v>48</v>
      </c>
      <c r="G114" s="235">
        <v>168</v>
      </c>
      <c r="H114" s="210">
        <v>108</v>
      </c>
      <c r="I114" s="234">
        <v>26</v>
      </c>
      <c r="J114" s="235">
        <v>134</v>
      </c>
      <c r="K114" s="210">
        <v>0</v>
      </c>
      <c r="L114" s="234">
        <v>0</v>
      </c>
      <c r="M114" s="236">
        <v>0</v>
      </c>
      <c r="N114" s="207">
        <v>352</v>
      </c>
      <c r="O114" s="208">
        <v>129</v>
      </c>
      <c r="P114" s="209">
        <v>481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30.75" customHeight="1" x14ac:dyDescent="0.25">
      <c r="A115" s="30" t="str">
        <f>'[2]Свод по ССЗ '!A12</f>
        <v xml:space="preserve">Техникум гидромелиорации </v>
      </c>
      <c r="B115" s="237">
        <v>74</v>
      </c>
      <c r="C115" s="238">
        <v>40</v>
      </c>
      <c r="D115" s="239">
        <v>114</v>
      </c>
      <c r="E115" s="237">
        <v>81</v>
      </c>
      <c r="F115" s="238">
        <v>20</v>
      </c>
      <c r="G115" s="240">
        <v>101</v>
      </c>
      <c r="H115" s="241">
        <v>26</v>
      </c>
      <c r="I115" s="238">
        <v>17</v>
      </c>
      <c r="J115" s="239">
        <v>43</v>
      </c>
      <c r="K115" s="237">
        <v>0</v>
      </c>
      <c r="L115" s="238">
        <v>0</v>
      </c>
      <c r="M115" s="240">
        <v>0</v>
      </c>
      <c r="N115" s="207">
        <v>181</v>
      </c>
      <c r="O115" s="208">
        <v>77</v>
      </c>
      <c r="P115" s="209">
        <v>258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40.5" customHeight="1" x14ac:dyDescent="0.25">
      <c r="A116" s="32" t="str">
        <f>'[2]Свод по ССЗ '!A13</f>
        <v xml:space="preserve"> Медицинский колледж (структурное подразделение)</v>
      </c>
      <c r="B116" s="197">
        <v>132</v>
      </c>
      <c r="C116" s="198">
        <v>175</v>
      </c>
      <c r="D116" s="199">
        <v>307</v>
      </c>
      <c r="E116" s="197">
        <v>76</v>
      </c>
      <c r="F116" s="198">
        <v>112</v>
      </c>
      <c r="G116" s="199">
        <v>188</v>
      </c>
      <c r="H116" s="197">
        <v>2</v>
      </c>
      <c r="I116" s="198">
        <v>3</v>
      </c>
      <c r="J116" s="199">
        <v>5</v>
      </c>
      <c r="K116" s="197">
        <v>0</v>
      </c>
      <c r="L116" s="198">
        <v>0</v>
      </c>
      <c r="M116" s="200">
        <v>0</v>
      </c>
      <c r="N116" s="194">
        <v>210</v>
      </c>
      <c r="O116" s="195">
        <v>290</v>
      </c>
      <c r="P116" s="196">
        <v>500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193" t="str">
        <f>'[2]Свод по ССЗ '!A14</f>
        <v xml:space="preserve"> Юго-Восточная академия</v>
      </c>
      <c r="B117" s="242">
        <v>0</v>
      </c>
      <c r="C117" s="243">
        <v>49</v>
      </c>
      <c r="D117" s="244">
        <v>49</v>
      </c>
      <c r="E117" s="242">
        <v>0</v>
      </c>
      <c r="F117" s="243">
        <v>0</v>
      </c>
      <c r="G117" s="244">
        <v>0</v>
      </c>
      <c r="H117" s="242">
        <v>0</v>
      </c>
      <c r="I117" s="243">
        <v>0</v>
      </c>
      <c r="J117" s="244">
        <v>0</v>
      </c>
      <c r="K117" s="242">
        <v>0</v>
      </c>
      <c r="L117" s="243">
        <v>0</v>
      </c>
      <c r="M117" s="245">
        <v>0</v>
      </c>
      <c r="N117" s="207">
        <v>0</v>
      </c>
      <c r="O117" s="208">
        <v>49</v>
      </c>
      <c r="P117" s="209">
        <v>49</v>
      </c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5.75" customHeight="1" thickBot="1" x14ac:dyDescent="0.3">
      <c r="A118" s="28" t="str">
        <f>'[2]Свод по ССЗ '!A15</f>
        <v>Гуманитарно-педагогическая академия( г. Ялта)</v>
      </c>
      <c r="B118" s="211">
        <v>65</v>
      </c>
      <c r="C118" s="212">
        <v>254</v>
      </c>
      <c r="D118" s="213">
        <v>319</v>
      </c>
      <c r="E118" s="211">
        <v>71</v>
      </c>
      <c r="F118" s="212">
        <v>119</v>
      </c>
      <c r="G118" s="213">
        <v>190</v>
      </c>
      <c r="H118" s="211">
        <v>62</v>
      </c>
      <c r="I118" s="212">
        <v>52</v>
      </c>
      <c r="J118" s="213">
        <v>114</v>
      </c>
      <c r="K118" s="211">
        <v>3</v>
      </c>
      <c r="L118" s="212">
        <v>3</v>
      </c>
      <c r="M118" s="214">
        <v>6</v>
      </c>
      <c r="N118" s="207">
        <v>201</v>
      </c>
      <c r="O118" s="208">
        <v>428</v>
      </c>
      <c r="P118" s="209">
        <v>629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2.25" customHeight="1" thickBot="1" x14ac:dyDescent="0.3">
      <c r="A119" s="100" t="str">
        <f>'[2]Свод по ССЗ '!A16</f>
        <v>Итого :</v>
      </c>
      <c r="B119" s="126">
        <f t="shared" ref="B119:O119" si="15">SUM(B111:B118)</f>
        <v>675</v>
      </c>
      <c r="C119" s="127">
        <f t="shared" si="15"/>
        <v>863</v>
      </c>
      <c r="D119" s="128">
        <f t="shared" si="15"/>
        <v>1538</v>
      </c>
      <c r="E119" s="126">
        <f t="shared" si="15"/>
        <v>675</v>
      </c>
      <c r="F119" s="127">
        <f t="shared" si="15"/>
        <v>514</v>
      </c>
      <c r="G119" s="128">
        <f t="shared" si="15"/>
        <v>1189</v>
      </c>
      <c r="H119" s="126">
        <f t="shared" si="15"/>
        <v>379</v>
      </c>
      <c r="I119" s="127">
        <f t="shared" si="15"/>
        <v>201</v>
      </c>
      <c r="J119" s="129">
        <f t="shared" si="15"/>
        <v>580</v>
      </c>
      <c r="K119" s="130">
        <f t="shared" si="15"/>
        <v>13</v>
      </c>
      <c r="L119" s="127">
        <f t="shared" si="15"/>
        <v>5</v>
      </c>
      <c r="M119" s="129">
        <f t="shared" si="15"/>
        <v>18</v>
      </c>
      <c r="N119" s="300">
        <f t="shared" si="15"/>
        <v>1742</v>
      </c>
      <c r="O119" s="131">
        <f t="shared" si="15"/>
        <v>1583</v>
      </c>
      <c r="P119" s="132">
        <f>SUM(P111:P118)</f>
        <v>3325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x14ac:dyDescent="0.3">
      <c r="A120" s="370" t="s">
        <v>18</v>
      </c>
      <c r="B120" s="370"/>
      <c r="C120" s="370"/>
      <c r="D120" s="370"/>
      <c r="E120" s="370"/>
      <c r="F120" s="370"/>
      <c r="G120" s="370"/>
      <c r="H120" s="370"/>
      <c r="I120" s="370"/>
      <c r="J120" s="370"/>
      <c r="K120" s="370"/>
      <c r="L120" s="370"/>
      <c r="M120" s="370"/>
      <c r="N120" s="370"/>
      <c r="O120" s="370"/>
      <c r="P120" s="37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18.75" customHeight="1" x14ac:dyDescent="0.25">
      <c r="A121" s="369" t="s">
        <v>76</v>
      </c>
      <c r="B121" s="369"/>
      <c r="C121" s="369"/>
      <c r="D121" s="369"/>
      <c r="E121" s="369"/>
      <c r="F121" s="369"/>
      <c r="G121" s="369"/>
      <c r="H121" s="369"/>
      <c r="I121" s="369"/>
      <c r="J121" s="369"/>
      <c r="K121" s="369"/>
      <c r="L121" s="369"/>
      <c r="M121" s="369"/>
      <c r="N121" s="369"/>
      <c r="O121" s="369"/>
      <c r="P121" s="369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2.5" customHeight="1" thickBot="1" x14ac:dyDescent="0.35">
      <c r="A122" s="368" t="s">
        <v>13</v>
      </c>
      <c r="B122" s="368"/>
      <c r="C122" s="368"/>
      <c r="D122" s="368"/>
      <c r="E122" s="368"/>
      <c r="F122" s="368"/>
      <c r="G122" s="368"/>
      <c r="H122" s="368"/>
      <c r="I122" s="368"/>
      <c r="J122" s="368"/>
      <c r="K122" s="368"/>
      <c r="L122" s="368"/>
      <c r="M122" s="368"/>
      <c r="N122" s="368"/>
      <c r="O122" s="368"/>
      <c r="P122" s="368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5.5" customHeight="1" x14ac:dyDescent="0.25">
      <c r="A123" s="114" t="s">
        <v>37</v>
      </c>
      <c r="B123" s="371" t="s">
        <v>8</v>
      </c>
      <c r="C123" s="361"/>
      <c r="D123" s="372"/>
      <c r="E123" s="371" t="s">
        <v>9</v>
      </c>
      <c r="F123" s="361"/>
      <c r="G123" s="372"/>
      <c r="H123" s="371" t="s">
        <v>10</v>
      </c>
      <c r="I123" s="361"/>
      <c r="J123" s="372"/>
      <c r="K123" s="371" t="s">
        <v>22</v>
      </c>
      <c r="L123" s="361"/>
      <c r="M123" s="372"/>
      <c r="N123" s="371" t="s">
        <v>1</v>
      </c>
      <c r="O123" s="372"/>
      <c r="P123" s="366" t="s">
        <v>23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9" customHeight="1" thickBot="1" x14ac:dyDescent="0.3">
      <c r="A124" s="115"/>
      <c r="B124" s="373"/>
      <c r="C124" s="364"/>
      <c r="D124" s="365"/>
      <c r="E124" s="373"/>
      <c r="F124" s="364"/>
      <c r="G124" s="365"/>
      <c r="H124" s="373"/>
      <c r="I124" s="364"/>
      <c r="J124" s="365"/>
      <c r="K124" s="373"/>
      <c r="L124" s="364"/>
      <c r="M124" s="365"/>
      <c r="N124" s="373"/>
      <c r="O124" s="365"/>
      <c r="P124" s="36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 t="s">
        <v>42</v>
      </c>
      <c r="AE124" s="10"/>
      <c r="AF124" s="10"/>
      <c r="AG124" s="10"/>
      <c r="AH124" s="10"/>
    </row>
    <row r="125" spans="1:34" ht="69" customHeight="1" thickBot="1" x14ac:dyDescent="0.3">
      <c r="A125" s="115"/>
      <c r="B125" s="133" t="s">
        <v>30</v>
      </c>
      <c r="C125" s="134" t="s">
        <v>31</v>
      </c>
      <c r="D125" s="35" t="s">
        <v>3</v>
      </c>
      <c r="E125" s="133" t="s">
        <v>30</v>
      </c>
      <c r="F125" s="134" t="s">
        <v>31</v>
      </c>
      <c r="G125" s="35" t="s">
        <v>3</v>
      </c>
      <c r="H125" s="133" t="s">
        <v>30</v>
      </c>
      <c r="I125" s="134" t="s">
        <v>31</v>
      </c>
      <c r="J125" s="35" t="s">
        <v>3</v>
      </c>
      <c r="K125" s="133" t="s">
        <v>30</v>
      </c>
      <c r="L125" s="134" t="s">
        <v>31</v>
      </c>
      <c r="M125" s="35" t="s">
        <v>3</v>
      </c>
      <c r="N125" s="133" t="s">
        <v>30</v>
      </c>
      <c r="O125" s="134" t="s">
        <v>31</v>
      </c>
      <c r="P125" s="367"/>
      <c r="Q125" s="10"/>
      <c r="R125" s="10"/>
      <c r="S125" s="10"/>
      <c r="T125" s="10" t="s">
        <v>48</v>
      </c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1.5" customHeight="1" x14ac:dyDescent="0.25">
      <c r="A126" s="301" t="s">
        <v>14</v>
      </c>
      <c r="B126" s="327">
        <v>0</v>
      </c>
      <c r="C126" s="246">
        <v>117</v>
      </c>
      <c r="D126" s="247">
        <v>117</v>
      </c>
      <c r="E126" s="327">
        <v>0</v>
      </c>
      <c r="F126" s="246">
        <v>27</v>
      </c>
      <c r="G126" s="247">
        <v>27</v>
      </c>
      <c r="H126" s="327">
        <v>0</v>
      </c>
      <c r="I126" s="246">
        <v>0</v>
      </c>
      <c r="J126" s="248">
        <v>0</v>
      </c>
      <c r="K126" s="249">
        <v>0</v>
      </c>
      <c r="L126" s="246">
        <v>0</v>
      </c>
      <c r="M126" s="248">
        <v>0</v>
      </c>
      <c r="N126" s="250">
        <v>0</v>
      </c>
      <c r="O126" s="251">
        <v>144</v>
      </c>
      <c r="P126" s="252">
        <v>144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3.5" customHeight="1" x14ac:dyDescent="0.3">
      <c r="A127" s="29" t="s">
        <v>43</v>
      </c>
      <c r="B127" s="215">
        <v>17</v>
      </c>
      <c r="C127" s="253">
        <v>25</v>
      </c>
      <c r="D127" s="254">
        <v>42</v>
      </c>
      <c r="E127" s="215">
        <v>12</v>
      </c>
      <c r="F127" s="253">
        <v>8</v>
      </c>
      <c r="G127" s="254">
        <v>20</v>
      </c>
      <c r="H127" s="215">
        <v>7</v>
      </c>
      <c r="I127" s="253">
        <v>15</v>
      </c>
      <c r="J127" s="254">
        <v>22</v>
      </c>
      <c r="K127" s="215">
        <v>0</v>
      </c>
      <c r="L127" s="253">
        <v>0</v>
      </c>
      <c r="M127" s="254">
        <v>0</v>
      </c>
      <c r="N127" s="255">
        <v>36</v>
      </c>
      <c r="O127" s="256">
        <v>48</v>
      </c>
      <c r="P127" s="257">
        <v>84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7.75" customHeight="1" x14ac:dyDescent="0.25">
      <c r="A128" s="30" t="s">
        <v>15</v>
      </c>
      <c r="B128" s="215">
        <v>0</v>
      </c>
      <c r="C128" s="253">
        <v>10</v>
      </c>
      <c r="D128" s="254">
        <v>10</v>
      </c>
      <c r="E128" s="215">
        <v>0</v>
      </c>
      <c r="F128" s="253">
        <v>25</v>
      </c>
      <c r="G128" s="254">
        <v>25</v>
      </c>
      <c r="H128" s="215">
        <v>0</v>
      </c>
      <c r="I128" s="253">
        <v>29</v>
      </c>
      <c r="J128" s="254">
        <v>29</v>
      </c>
      <c r="K128" s="215">
        <v>0</v>
      </c>
      <c r="L128" s="253">
        <v>1</v>
      </c>
      <c r="M128" s="254">
        <v>1</v>
      </c>
      <c r="N128" s="255">
        <v>0</v>
      </c>
      <c r="O128" s="256">
        <v>65</v>
      </c>
      <c r="P128" s="257">
        <v>65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43.5" customHeight="1" x14ac:dyDescent="0.25">
      <c r="A129" s="30" t="s">
        <v>16</v>
      </c>
      <c r="B129" s="215">
        <v>10</v>
      </c>
      <c r="C129" s="253">
        <v>25</v>
      </c>
      <c r="D129" s="254">
        <v>35</v>
      </c>
      <c r="E129" s="215">
        <v>9</v>
      </c>
      <c r="F129" s="253">
        <v>0</v>
      </c>
      <c r="G129" s="254">
        <v>9</v>
      </c>
      <c r="H129" s="215">
        <v>6</v>
      </c>
      <c r="I129" s="253">
        <v>13</v>
      </c>
      <c r="J129" s="254">
        <v>19</v>
      </c>
      <c r="K129" s="215">
        <v>0</v>
      </c>
      <c r="L129" s="253">
        <v>0</v>
      </c>
      <c r="M129" s="254">
        <v>0</v>
      </c>
      <c r="N129" s="255">
        <v>25</v>
      </c>
      <c r="O129" s="256">
        <v>38</v>
      </c>
      <c r="P129" s="257">
        <v>63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9.75" customHeight="1" x14ac:dyDescent="0.25">
      <c r="A130" s="135" t="s">
        <v>34</v>
      </c>
      <c r="B130" s="210">
        <v>0</v>
      </c>
      <c r="C130" s="234">
        <v>46</v>
      </c>
      <c r="D130" s="235">
        <v>46</v>
      </c>
      <c r="E130" s="210">
        <v>0</v>
      </c>
      <c r="F130" s="234">
        <v>0</v>
      </c>
      <c r="G130" s="235">
        <v>0</v>
      </c>
      <c r="H130" s="210">
        <v>0</v>
      </c>
      <c r="I130" s="234">
        <v>0</v>
      </c>
      <c r="J130" s="235">
        <v>0</v>
      </c>
      <c r="K130" s="210">
        <v>0</v>
      </c>
      <c r="L130" s="234">
        <v>0</v>
      </c>
      <c r="M130" s="236">
        <v>0</v>
      </c>
      <c r="N130" s="258">
        <v>0</v>
      </c>
      <c r="O130" s="259">
        <v>46</v>
      </c>
      <c r="P130" s="260">
        <v>46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29.25" customHeight="1" thickBot="1" x14ac:dyDescent="0.3">
      <c r="A131" s="136" t="s">
        <v>17</v>
      </c>
      <c r="B131" s="216">
        <v>0</v>
      </c>
      <c r="C131" s="261">
        <v>21</v>
      </c>
      <c r="D131" s="262">
        <v>21</v>
      </c>
      <c r="E131" s="216">
        <v>0</v>
      </c>
      <c r="F131" s="261">
        <v>5</v>
      </c>
      <c r="G131" s="262">
        <v>5</v>
      </c>
      <c r="H131" s="216">
        <v>0</v>
      </c>
      <c r="I131" s="261">
        <v>0</v>
      </c>
      <c r="J131" s="262">
        <v>0</v>
      </c>
      <c r="K131" s="216">
        <v>0</v>
      </c>
      <c r="L131" s="261">
        <v>0</v>
      </c>
      <c r="M131" s="262">
        <v>0</v>
      </c>
      <c r="N131" s="263">
        <v>0</v>
      </c>
      <c r="O131" s="264">
        <v>26</v>
      </c>
      <c r="P131" s="265">
        <v>26</v>
      </c>
      <c r="Q131" s="10"/>
      <c r="R131" s="10"/>
      <c r="S131" s="10"/>
      <c r="T131" s="10"/>
      <c r="U131" s="10"/>
      <c r="V131" s="10"/>
      <c r="W131" s="10"/>
      <c r="X131" s="10"/>
    </row>
    <row r="132" spans="1:34" ht="31.5" customHeight="1" thickBot="1" x14ac:dyDescent="0.25">
      <c r="A132" s="100" t="s">
        <v>54</v>
      </c>
      <c r="B132" s="137">
        <f>SUM(B126:B131)</f>
        <v>27</v>
      </c>
      <c r="C132" s="137">
        <f t="shared" ref="C132:P132" si="16">SUM(C126:C131)</f>
        <v>244</v>
      </c>
      <c r="D132" s="137">
        <f t="shared" si="16"/>
        <v>271</v>
      </c>
      <c r="E132" s="137">
        <f t="shared" si="16"/>
        <v>21</v>
      </c>
      <c r="F132" s="137">
        <f t="shared" si="16"/>
        <v>65</v>
      </c>
      <c r="G132" s="138">
        <f t="shared" si="16"/>
        <v>86</v>
      </c>
      <c r="H132" s="302">
        <f t="shared" si="16"/>
        <v>13</v>
      </c>
      <c r="I132" s="137">
        <f t="shared" si="16"/>
        <v>57</v>
      </c>
      <c r="J132" s="137">
        <f t="shared" si="16"/>
        <v>70</v>
      </c>
      <c r="K132" s="137">
        <f t="shared" si="16"/>
        <v>0</v>
      </c>
      <c r="L132" s="137">
        <f t="shared" si="16"/>
        <v>1</v>
      </c>
      <c r="M132" s="137">
        <f t="shared" si="16"/>
        <v>1</v>
      </c>
      <c r="N132" s="137">
        <f t="shared" si="16"/>
        <v>61</v>
      </c>
      <c r="O132" s="137">
        <f t="shared" si="16"/>
        <v>367</v>
      </c>
      <c r="P132" s="138">
        <f t="shared" si="16"/>
        <v>428</v>
      </c>
    </row>
    <row r="133" spans="1:34" ht="34.5" customHeight="1" x14ac:dyDescent="0.3">
      <c r="A133" s="368" t="s">
        <v>55</v>
      </c>
      <c r="B133" s="368"/>
      <c r="C133" s="368"/>
      <c r="D133" s="368"/>
      <c r="E133" s="368"/>
      <c r="F133" s="368"/>
      <c r="G133" s="368"/>
      <c r="H133" s="368"/>
      <c r="I133" s="368"/>
      <c r="J133" s="368"/>
      <c r="K133" s="368"/>
      <c r="L133" s="368"/>
      <c r="M133" s="368"/>
      <c r="N133" s="368"/>
      <c r="O133" s="368"/>
      <c r="P133" s="368"/>
    </row>
    <row r="134" spans="1:34" ht="33" customHeight="1" thickBot="1" x14ac:dyDescent="0.25">
      <c r="A134" s="369" t="s">
        <v>76</v>
      </c>
      <c r="B134" s="369"/>
      <c r="C134" s="369"/>
      <c r="D134" s="369"/>
      <c r="E134" s="369"/>
      <c r="F134" s="369"/>
      <c r="G134" s="369"/>
      <c r="H134" s="369"/>
      <c r="I134" s="369"/>
      <c r="J134" s="369"/>
      <c r="K134" s="369"/>
      <c r="L134" s="369"/>
      <c r="M134" s="369"/>
      <c r="N134" s="369"/>
      <c r="O134" s="369"/>
      <c r="P134" s="369"/>
    </row>
    <row r="135" spans="1:34" ht="15.75" x14ac:dyDescent="0.2">
      <c r="A135" s="202" t="s">
        <v>37</v>
      </c>
      <c r="B135" s="360" t="s">
        <v>8</v>
      </c>
      <c r="C135" s="361"/>
      <c r="D135" s="362"/>
      <c r="E135" s="360" t="s">
        <v>9</v>
      </c>
      <c r="F135" s="361"/>
      <c r="G135" s="362"/>
      <c r="H135" s="360" t="s">
        <v>10</v>
      </c>
      <c r="I135" s="361"/>
      <c r="J135" s="362"/>
      <c r="K135" s="360" t="s">
        <v>22</v>
      </c>
      <c r="L135" s="361"/>
      <c r="M135" s="362"/>
      <c r="N135" s="360" t="s">
        <v>1</v>
      </c>
      <c r="O135" s="362"/>
      <c r="P135" s="366" t="s">
        <v>23</v>
      </c>
      <c r="S135" s="1" t="s">
        <v>48</v>
      </c>
    </row>
    <row r="136" spans="1:34" ht="10.5" customHeight="1" thickBot="1" x14ac:dyDescent="0.25">
      <c r="A136" s="203"/>
      <c r="B136" s="363"/>
      <c r="C136" s="364"/>
      <c r="D136" s="365"/>
      <c r="E136" s="363"/>
      <c r="F136" s="364"/>
      <c r="G136" s="365"/>
      <c r="H136" s="363"/>
      <c r="I136" s="364"/>
      <c r="J136" s="365"/>
      <c r="K136" s="363"/>
      <c r="L136" s="364"/>
      <c r="M136" s="365"/>
      <c r="N136" s="363"/>
      <c r="O136" s="365"/>
      <c r="P136" s="367"/>
    </row>
    <row r="137" spans="1:34" ht="68.25" customHeight="1" thickBot="1" x14ac:dyDescent="0.25">
      <c r="A137" s="203"/>
      <c r="B137" s="133" t="s">
        <v>30</v>
      </c>
      <c r="C137" s="134" t="s">
        <v>31</v>
      </c>
      <c r="D137" s="35" t="s">
        <v>3</v>
      </c>
      <c r="E137" s="133" t="s">
        <v>30</v>
      </c>
      <c r="F137" s="134" t="s">
        <v>31</v>
      </c>
      <c r="G137" s="35" t="s">
        <v>3</v>
      </c>
      <c r="H137" s="133" t="s">
        <v>30</v>
      </c>
      <c r="I137" s="134" t="s">
        <v>31</v>
      </c>
      <c r="J137" s="35" t="s">
        <v>3</v>
      </c>
      <c r="K137" s="133" t="s">
        <v>30</v>
      </c>
      <c r="L137" s="134" t="s">
        <v>31</v>
      </c>
      <c r="M137" s="35" t="s">
        <v>3</v>
      </c>
      <c r="N137" s="133" t="s">
        <v>30</v>
      </c>
      <c r="O137" s="134" t="s">
        <v>31</v>
      </c>
      <c r="P137" s="367"/>
    </row>
    <row r="138" spans="1:34" ht="28.5" customHeight="1" thickBot="1" x14ac:dyDescent="0.25">
      <c r="A138" s="103" t="s">
        <v>71</v>
      </c>
      <c r="B138" s="348">
        <v>0</v>
      </c>
      <c r="C138" s="217">
        <v>167</v>
      </c>
      <c r="D138" s="218">
        <v>167</v>
      </c>
      <c r="E138" s="348">
        <v>0</v>
      </c>
      <c r="F138" s="217">
        <v>1</v>
      </c>
      <c r="G138" s="218">
        <v>1</v>
      </c>
      <c r="H138" s="348">
        <v>0</v>
      </c>
      <c r="I138" s="217">
        <v>0</v>
      </c>
      <c r="J138" s="218">
        <v>0</v>
      </c>
      <c r="K138" s="348">
        <v>0</v>
      </c>
      <c r="L138" s="217">
        <v>0</v>
      </c>
      <c r="M138" s="303">
        <v>0</v>
      </c>
      <c r="N138" s="304">
        <v>0</v>
      </c>
      <c r="O138" s="305">
        <v>168</v>
      </c>
      <c r="P138" s="306">
        <v>168</v>
      </c>
    </row>
    <row r="139" spans="1:34" ht="24" customHeight="1" thickBot="1" x14ac:dyDescent="0.25"/>
    <row r="140" spans="1:34" ht="24.75" customHeight="1" thickBot="1" x14ac:dyDescent="0.25">
      <c r="A140" s="26" t="s">
        <v>19</v>
      </c>
      <c r="B140" s="186">
        <f>N119+N132+N138</f>
        <v>1803</v>
      </c>
      <c r="C140" s="186">
        <f>O119+O132+O138</f>
        <v>2118</v>
      </c>
      <c r="D140" s="138">
        <f>P119+P132+P138</f>
        <v>3921</v>
      </c>
    </row>
    <row r="141" spans="1:34" ht="18" x14ac:dyDescent="0.25">
      <c r="B141" s="10"/>
      <c r="C141" s="10"/>
      <c r="D141" s="10"/>
    </row>
    <row r="142" spans="1:34" ht="13.5" thickBot="1" x14ac:dyDescent="0.25"/>
    <row r="143" spans="1:34" ht="35.25" customHeight="1" thickBot="1" x14ac:dyDescent="0.25">
      <c r="A143" s="24" t="s">
        <v>33</v>
      </c>
      <c r="B143" s="191">
        <f>B76+B104+B140</f>
        <v>15439</v>
      </c>
      <c r="C143" s="191">
        <f>C76+C104+C140</f>
        <v>8551</v>
      </c>
      <c r="D143" s="191">
        <f>D76+D104+D140</f>
        <v>23990</v>
      </c>
      <c r="L143" s="1" t="s">
        <v>48</v>
      </c>
    </row>
    <row r="147" spans="1:8" ht="20.25" x14ac:dyDescent="0.3">
      <c r="B147" s="16"/>
    </row>
    <row r="148" spans="1:8" ht="26.25" x14ac:dyDescent="0.4">
      <c r="A148" s="27"/>
      <c r="B148" s="27"/>
      <c r="C148" s="27"/>
      <c r="D148" s="27"/>
      <c r="E148" s="27"/>
      <c r="F148" s="27"/>
      <c r="G148" s="27"/>
      <c r="H148" s="27"/>
    </row>
  </sheetData>
  <mergeCells count="110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5:P105"/>
    <mergeCell ref="A106:P106"/>
    <mergeCell ref="A107:P107"/>
    <mergeCell ref="B108:D109"/>
    <mergeCell ref="E108:G109"/>
    <mergeCell ref="H108:J109"/>
    <mergeCell ref="K108:M109"/>
    <mergeCell ref="N108:O109"/>
    <mergeCell ref="P108:P110"/>
    <mergeCell ref="B135:D136"/>
    <mergeCell ref="E135:G136"/>
    <mergeCell ref="H135:J136"/>
    <mergeCell ref="K135:M136"/>
    <mergeCell ref="N135:O136"/>
    <mergeCell ref="P135:P137"/>
    <mergeCell ref="A133:P133"/>
    <mergeCell ref="A134:P134"/>
    <mergeCell ref="A120:P120"/>
    <mergeCell ref="A121:P121"/>
    <mergeCell ref="A122:P122"/>
    <mergeCell ref="B123:D124"/>
    <mergeCell ref="E123:G124"/>
    <mergeCell ref="H123:J124"/>
    <mergeCell ref="K123:M124"/>
    <mergeCell ref="N123:O124"/>
    <mergeCell ref="P123:P125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4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2024-07-11T09:30:42Z</dcterms:modified>
</cp:coreProperties>
</file>