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Контингент КФУ\Контингент 2025\Kontingent Oktyabr\"/>
    </mc:Choice>
  </mc:AlternateContent>
  <bookViews>
    <workbookView xWindow="-15" yWindow="-15" windowWidth="21585" windowHeight="11160" tabRatio="851" firstSheet="10" activeTab="16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  <externalReference r:id="rId19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'!$A$1:$P$70</definedName>
    <definedName name="_xlnm.Print_Area" localSheetId="8">'ССЗ ОФО ТГ МСХ'!$A$1:$AP$59</definedName>
    <definedName name="_xlnm.Print_Area" localSheetId="6">'ССЗ Т.К ОФО '!$A$1:$AP$68</definedName>
  </definedNames>
  <calcPr calcId="162913"/>
</workbook>
</file>

<file path=xl/calcChain.xml><?xml version="1.0" encoding="utf-8"?>
<calcChain xmlns="http://schemas.openxmlformats.org/spreadsheetml/2006/main">
  <c r="K48" i="109" l="1"/>
  <c r="L48" i="109"/>
  <c r="N9" i="130"/>
  <c r="N10" i="130"/>
  <c r="N11" i="130"/>
  <c r="N12" i="130"/>
  <c r="N13" i="130"/>
  <c r="N14" i="130"/>
  <c r="N15" i="130"/>
  <c r="N16" i="130"/>
  <c r="N8" i="130"/>
  <c r="N14" i="105" l="1"/>
  <c r="N21" i="105"/>
  <c r="O37" i="129" l="1"/>
  <c r="N37" i="129"/>
  <c r="P37" i="129" s="1"/>
  <c r="M37" i="129"/>
  <c r="G37" i="129"/>
  <c r="D37" i="129"/>
  <c r="O36" i="129"/>
  <c r="P36" i="129" s="1"/>
  <c r="N36" i="129"/>
  <c r="M36" i="129"/>
  <c r="G36" i="129"/>
  <c r="D36" i="129"/>
  <c r="D34" i="129" s="1"/>
  <c r="D38" i="129" s="1"/>
  <c r="D40" i="129" s="1"/>
  <c r="O35" i="129"/>
  <c r="O34" i="129" s="1"/>
  <c r="N35" i="129"/>
  <c r="M35" i="129"/>
  <c r="M34" i="129" s="1"/>
  <c r="J35" i="129"/>
  <c r="G35" i="129"/>
  <c r="G34" i="129" s="1"/>
  <c r="D35" i="129"/>
  <c r="P35" i="129" s="1"/>
  <c r="P34" i="129" s="1"/>
  <c r="L34" i="129"/>
  <c r="J34" i="129"/>
  <c r="I34" i="129"/>
  <c r="F34" i="129"/>
  <c r="E34" i="129"/>
  <c r="C34" i="129"/>
  <c r="B34" i="129"/>
  <c r="N34" i="129" s="1"/>
  <c r="O33" i="129"/>
  <c r="O30" i="129" s="1"/>
  <c r="N33" i="129"/>
  <c r="P33" i="129" s="1"/>
  <c r="M33" i="129"/>
  <c r="M30" i="129" s="1"/>
  <c r="G33" i="129"/>
  <c r="O32" i="129"/>
  <c r="N32" i="129"/>
  <c r="P32" i="129" s="1"/>
  <c r="J32" i="129"/>
  <c r="G32" i="129"/>
  <c r="D32" i="129"/>
  <c r="P31" i="129"/>
  <c r="P30" i="129" s="1"/>
  <c r="O31" i="129"/>
  <c r="N31" i="129"/>
  <c r="J31" i="129"/>
  <c r="G31" i="129"/>
  <c r="G30" i="129" s="1"/>
  <c r="D31" i="129"/>
  <c r="N30" i="129"/>
  <c r="L30" i="129"/>
  <c r="L38" i="129" s="1"/>
  <c r="L40" i="129" s="1"/>
  <c r="K30" i="129"/>
  <c r="K38" i="129" s="1"/>
  <c r="K40" i="129" s="1"/>
  <c r="J30" i="129"/>
  <c r="J38" i="129" s="1"/>
  <c r="J40" i="129" s="1"/>
  <c r="I30" i="129"/>
  <c r="I38" i="129" s="1"/>
  <c r="I40" i="129" s="1"/>
  <c r="H30" i="129"/>
  <c r="H38" i="129" s="1"/>
  <c r="H40" i="129" s="1"/>
  <c r="F30" i="129"/>
  <c r="F38" i="129" s="1"/>
  <c r="F40" i="129" s="1"/>
  <c r="E30" i="129"/>
  <c r="E38" i="129" s="1"/>
  <c r="E40" i="129" s="1"/>
  <c r="D30" i="129"/>
  <c r="C30" i="129"/>
  <c r="C38" i="129" s="1"/>
  <c r="B30" i="129"/>
  <c r="B38" i="129" s="1"/>
  <c r="L27" i="129"/>
  <c r="K27" i="129"/>
  <c r="I27" i="129"/>
  <c r="H27" i="129"/>
  <c r="G27" i="129"/>
  <c r="F27" i="129"/>
  <c r="E27" i="129"/>
  <c r="N27" i="129" s="1"/>
  <c r="C27" i="129"/>
  <c r="O27" i="129" s="1"/>
  <c r="B27" i="129"/>
  <c r="L26" i="129"/>
  <c r="K26" i="129"/>
  <c r="M26" i="129" s="1"/>
  <c r="J26" i="129"/>
  <c r="I26" i="129"/>
  <c r="H26" i="129"/>
  <c r="F26" i="129"/>
  <c r="F24" i="129" s="1"/>
  <c r="F28" i="129" s="1"/>
  <c r="F39" i="129" s="1"/>
  <c r="E26" i="129"/>
  <c r="C26" i="129"/>
  <c r="O26" i="129" s="1"/>
  <c r="B26" i="129"/>
  <c r="D26" i="129" s="1"/>
  <c r="M25" i="129"/>
  <c r="M24" i="129" s="1"/>
  <c r="L25" i="129"/>
  <c r="K25" i="129"/>
  <c r="K24" i="129" s="1"/>
  <c r="K28" i="129" s="1"/>
  <c r="K39" i="129" s="1"/>
  <c r="I25" i="129"/>
  <c r="O25" i="129" s="1"/>
  <c r="H25" i="129"/>
  <c r="F25" i="129"/>
  <c r="E25" i="129"/>
  <c r="G25" i="129" s="1"/>
  <c r="C25" i="129"/>
  <c r="C24" i="129" s="1"/>
  <c r="B25" i="129"/>
  <c r="D25" i="129" s="1"/>
  <c r="L24" i="129"/>
  <c r="L28" i="129" s="1"/>
  <c r="L39" i="129" s="1"/>
  <c r="H24" i="129"/>
  <c r="H28" i="129" s="1"/>
  <c r="H39" i="129" s="1"/>
  <c r="M23" i="129"/>
  <c r="K23" i="129"/>
  <c r="I23" i="129"/>
  <c r="O23" i="129" s="1"/>
  <c r="H23" i="129"/>
  <c r="F23" i="129"/>
  <c r="E23" i="129"/>
  <c r="G23" i="129" s="1"/>
  <c r="C23" i="129"/>
  <c r="B23" i="129"/>
  <c r="N23" i="129" s="1"/>
  <c r="M22" i="129"/>
  <c r="J22" i="129"/>
  <c r="I22" i="129"/>
  <c r="H22" i="129"/>
  <c r="F22" i="129"/>
  <c r="G22" i="129" s="1"/>
  <c r="E22" i="129"/>
  <c r="C22" i="129"/>
  <c r="O22" i="129" s="1"/>
  <c r="B22" i="129"/>
  <c r="N22" i="129" s="1"/>
  <c r="M21" i="129"/>
  <c r="I21" i="129"/>
  <c r="I20" i="129" s="1"/>
  <c r="H21" i="129"/>
  <c r="J21" i="129" s="1"/>
  <c r="J20" i="129" s="1"/>
  <c r="G21" i="129"/>
  <c r="F21" i="129"/>
  <c r="E21" i="129"/>
  <c r="E20" i="129" s="1"/>
  <c r="C21" i="129"/>
  <c r="D21" i="129" s="1"/>
  <c r="B21" i="129"/>
  <c r="L20" i="129"/>
  <c r="K20" i="129"/>
  <c r="M20" i="129" s="1"/>
  <c r="H20" i="129"/>
  <c r="F20" i="129"/>
  <c r="B20" i="129"/>
  <c r="I17" i="129"/>
  <c r="E17" i="129"/>
  <c r="P16" i="129"/>
  <c r="O16" i="129"/>
  <c r="N16" i="129"/>
  <c r="J16" i="129"/>
  <c r="J27" i="129" s="1"/>
  <c r="G16" i="129"/>
  <c r="D16" i="129"/>
  <c r="O15" i="129"/>
  <c r="N15" i="129"/>
  <c r="P15" i="129" s="1"/>
  <c r="M15" i="129"/>
  <c r="J15" i="129"/>
  <c r="G15" i="129"/>
  <c r="D15" i="129"/>
  <c r="O14" i="129"/>
  <c r="O13" i="129" s="1"/>
  <c r="N14" i="129"/>
  <c r="M14" i="129"/>
  <c r="M13" i="129" s="1"/>
  <c r="J14" i="129"/>
  <c r="G14" i="129"/>
  <c r="G13" i="129" s="1"/>
  <c r="G17" i="129" s="1"/>
  <c r="D14" i="129"/>
  <c r="P14" i="129" s="1"/>
  <c r="L13" i="129"/>
  <c r="L17" i="129" s="1"/>
  <c r="K13" i="129"/>
  <c r="J13" i="129"/>
  <c r="I13" i="129"/>
  <c r="H13" i="129"/>
  <c r="H17" i="129" s="1"/>
  <c r="F13" i="129"/>
  <c r="F17" i="129" s="1"/>
  <c r="E13" i="129"/>
  <c r="D13" i="129"/>
  <c r="C13" i="129"/>
  <c r="B13" i="129"/>
  <c r="N13" i="129" s="1"/>
  <c r="O12" i="129"/>
  <c r="M12" i="129"/>
  <c r="K12" i="129"/>
  <c r="N12" i="129" s="1"/>
  <c r="P12" i="129" s="1"/>
  <c r="G12" i="129"/>
  <c r="O11" i="129"/>
  <c r="N11" i="129"/>
  <c r="P11" i="129" s="1"/>
  <c r="M11" i="129"/>
  <c r="J11" i="129"/>
  <c r="G11" i="129"/>
  <c r="D11" i="129"/>
  <c r="P10" i="129"/>
  <c r="O10" i="129"/>
  <c r="N10" i="129"/>
  <c r="M10" i="129"/>
  <c r="J10" i="129"/>
  <c r="J9" i="129" s="1"/>
  <c r="G10" i="129"/>
  <c r="D10" i="129"/>
  <c r="D9" i="129" s="1"/>
  <c r="O9" i="129"/>
  <c r="L9" i="129"/>
  <c r="K9" i="129"/>
  <c r="M9" i="129" s="1"/>
  <c r="I9" i="129"/>
  <c r="H9" i="129"/>
  <c r="G9" i="129"/>
  <c r="F9" i="129"/>
  <c r="E9" i="129"/>
  <c r="C9" i="129"/>
  <c r="C17" i="129" s="1"/>
  <c r="B9" i="129"/>
  <c r="P9" i="129" l="1"/>
  <c r="M17" i="129"/>
  <c r="D24" i="129"/>
  <c r="P27" i="129"/>
  <c r="P38" i="129"/>
  <c r="P40" i="129" s="1"/>
  <c r="O17" i="129"/>
  <c r="D17" i="129"/>
  <c r="P13" i="129"/>
  <c r="P17" i="129" s="1"/>
  <c r="O24" i="129"/>
  <c r="G38" i="129"/>
  <c r="G40" i="129" s="1"/>
  <c r="B40" i="129"/>
  <c r="N38" i="129"/>
  <c r="N40" i="129" s="1"/>
  <c r="M28" i="129"/>
  <c r="M39" i="129" s="1"/>
  <c r="C40" i="129"/>
  <c r="O38" i="129"/>
  <c r="O40" i="129" s="1"/>
  <c r="N9" i="129"/>
  <c r="J17" i="129"/>
  <c r="G20" i="129"/>
  <c r="P22" i="129"/>
  <c r="P23" i="129"/>
  <c r="M38" i="129"/>
  <c r="M40" i="129" s="1"/>
  <c r="N26" i="129"/>
  <c r="P26" i="129" s="1"/>
  <c r="B17" i="129"/>
  <c r="C20" i="129"/>
  <c r="C28" i="129" s="1"/>
  <c r="N21" i="129"/>
  <c r="E24" i="129"/>
  <c r="E28" i="129" s="1"/>
  <c r="E39" i="129" s="1"/>
  <c r="I24" i="129"/>
  <c r="I28" i="129" s="1"/>
  <c r="I39" i="129" s="1"/>
  <c r="J25" i="129"/>
  <c r="J24" i="129" s="1"/>
  <c r="J28" i="129" s="1"/>
  <c r="J39" i="129" s="1"/>
  <c r="N25" i="129"/>
  <c r="G26" i="129"/>
  <c r="G24" i="129" s="1"/>
  <c r="G28" i="129" s="1"/>
  <c r="G39" i="129" s="1"/>
  <c r="D27" i="129"/>
  <c r="K17" i="129"/>
  <c r="D22" i="129"/>
  <c r="D20" i="129" s="1"/>
  <c r="B24" i="129"/>
  <c r="O21" i="129"/>
  <c r="O20" i="129" s="1"/>
  <c r="D23" i="129"/>
  <c r="I27" i="114"/>
  <c r="J27" i="114"/>
  <c r="M27" i="114"/>
  <c r="N27" i="114"/>
  <c r="B20" i="114"/>
  <c r="B27" i="114" s="1"/>
  <c r="C20" i="114"/>
  <c r="C27" i="114" s="1"/>
  <c r="D20" i="114"/>
  <c r="D27" i="114" s="1"/>
  <c r="E20" i="114"/>
  <c r="E27" i="114" s="1"/>
  <c r="F20" i="114"/>
  <c r="F27" i="114" s="1"/>
  <c r="G20" i="114"/>
  <c r="G27" i="114" s="1"/>
  <c r="B21" i="114"/>
  <c r="C21" i="114"/>
  <c r="D21" i="114"/>
  <c r="E21" i="114"/>
  <c r="F21" i="114"/>
  <c r="G21" i="114"/>
  <c r="B22" i="114"/>
  <c r="C22" i="114"/>
  <c r="D22" i="114"/>
  <c r="E22" i="114"/>
  <c r="F22" i="114"/>
  <c r="G22" i="114"/>
  <c r="B23" i="114"/>
  <c r="C23" i="114"/>
  <c r="D23" i="114"/>
  <c r="E23" i="114"/>
  <c r="F23" i="114"/>
  <c r="G23" i="114"/>
  <c r="H23" i="114"/>
  <c r="H27" i="114" s="1"/>
  <c r="I23" i="114"/>
  <c r="J23" i="114"/>
  <c r="K23" i="114"/>
  <c r="K27" i="114" s="1"/>
  <c r="L23" i="114"/>
  <c r="L27" i="114" s="1"/>
  <c r="M23" i="114"/>
  <c r="N23" i="114"/>
  <c r="O23" i="114"/>
  <c r="O27" i="114" s="1"/>
  <c r="P23" i="114"/>
  <c r="P27" i="114" s="1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B26" i="114"/>
  <c r="C26" i="114"/>
  <c r="D26" i="114"/>
  <c r="E26" i="114"/>
  <c r="F26" i="114"/>
  <c r="G26" i="114"/>
  <c r="H26" i="114"/>
  <c r="I26" i="114"/>
  <c r="J26" i="114"/>
  <c r="K26" i="114"/>
  <c r="L26" i="114"/>
  <c r="M26" i="114"/>
  <c r="N26" i="114"/>
  <c r="O26" i="114"/>
  <c r="P26" i="114"/>
  <c r="G12" i="114"/>
  <c r="G11" i="114"/>
  <c r="F10" i="114"/>
  <c r="E10" i="114"/>
  <c r="G10" i="114" s="1"/>
  <c r="O28" i="129" l="1"/>
  <c r="O39" i="129" s="1"/>
  <c r="C39" i="129"/>
  <c r="N24" i="129"/>
  <c r="B28" i="129"/>
  <c r="P21" i="129"/>
  <c r="P20" i="129" s="1"/>
  <c r="N20" i="129"/>
  <c r="D28" i="129"/>
  <c r="D39" i="129" s="1"/>
  <c r="P25" i="129"/>
  <c r="P24" i="129" s="1"/>
  <c r="N17" i="129"/>
  <c r="O36" i="105"/>
  <c r="P36" i="105" s="1"/>
  <c r="N36" i="105"/>
  <c r="M36" i="105"/>
  <c r="M30" i="105" s="1"/>
  <c r="J36" i="105"/>
  <c r="G36" i="105"/>
  <c r="G30" i="105" s="1"/>
  <c r="D36" i="105"/>
  <c r="O35" i="105"/>
  <c r="N35" i="105"/>
  <c r="P35" i="105" s="1"/>
  <c r="M35" i="105"/>
  <c r="J35" i="105"/>
  <c r="G35" i="105"/>
  <c r="D35" i="105"/>
  <c r="O34" i="105"/>
  <c r="N34" i="105"/>
  <c r="P34" i="105" s="1"/>
  <c r="M34" i="105"/>
  <c r="J34" i="105"/>
  <c r="G34" i="105"/>
  <c r="D34" i="105"/>
  <c r="P33" i="105"/>
  <c r="O33" i="105"/>
  <c r="N33" i="105"/>
  <c r="J33" i="105"/>
  <c r="G33" i="105"/>
  <c r="D33" i="105"/>
  <c r="O32" i="105"/>
  <c r="N32" i="105"/>
  <c r="P32" i="105" s="1"/>
  <c r="J32" i="105"/>
  <c r="D32" i="105"/>
  <c r="O31" i="105"/>
  <c r="P31" i="105" s="1"/>
  <c r="N31" i="105"/>
  <c r="M31" i="105"/>
  <c r="J31" i="105"/>
  <c r="G31" i="105"/>
  <c r="D31" i="105"/>
  <c r="N30" i="105"/>
  <c r="L30" i="105"/>
  <c r="K30" i="105"/>
  <c r="J30" i="105"/>
  <c r="I30" i="105"/>
  <c r="H30" i="105"/>
  <c r="F30" i="105"/>
  <c r="E30" i="105"/>
  <c r="C30" i="105"/>
  <c r="B30" i="105"/>
  <c r="D30" i="105" s="1"/>
  <c r="O29" i="105"/>
  <c r="N29" i="105"/>
  <c r="P29" i="105" s="1"/>
  <c r="J29" i="105"/>
  <c r="J24" i="105" s="1"/>
  <c r="G29" i="105"/>
  <c r="D29" i="105"/>
  <c r="O28" i="105"/>
  <c r="P28" i="105" s="1"/>
  <c r="N28" i="105"/>
  <c r="J28" i="105"/>
  <c r="G28" i="105"/>
  <c r="D28" i="105"/>
  <c r="D24" i="105" s="1"/>
  <c r="O27" i="105"/>
  <c r="N27" i="105"/>
  <c r="P27" i="105" s="1"/>
  <c r="J27" i="105"/>
  <c r="G27" i="105"/>
  <c r="D27" i="105"/>
  <c r="O26" i="105"/>
  <c r="P26" i="105" s="1"/>
  <c r="N26" i="105"/>
  <c r="J26" i="105"/>
  <c r="G26" i="105"/>
  <c r="D26" i="105"/>
  <c r="O25" i="105"/>
  <c r="N25" i="105"/>
  <c r="P25" i="105" s="1"/>
  <c r="J25" i="105"/>
  <c r="G25" i="105"/>
  <c r="D25" i="105"/>
  <c r="O24" i="105"/>
  <c r="M24" i="105"/>
  <c r="L24" i="105"/>
  <c r="K24" i="105"/>
  <c r="I24" i="105"/>
  <c r="H24" i="105"/>
  <c r="G24" i="105"/>
  <c r="F24" i="105"/>
  <c r="E24" i="105"/>
  <c r="C24" i="105"/>
  <c r="B24" i="105"/>
  <c r="P28" i="129" l="1"/>
  <c r="P39" i="129" s="1"/>
  <c r="B39" i="129"/>
  <c r="N28" i="129"/>
  <c r="N39" i="129" s="1"/>
  <c r="P24" i="105"/>
  <c r="P30" i="105"/>
  <c r="O30" i="105"/>
  <c r="N24" i="105"/>
  <c r="N8" i="105" l="1"/>
  <c r="K14" i="105"/>
  <c r="H14" i="105"/>
  <c r="E14" i="105"/>
  <c r="C14" i="105"/>
  <c r="O32" i="103"/>
  <c r="P32" i="103"/>
  <c r="N32" i="103"/>
  <c r="N45" i="103"/>
  <c r="L45" i="103"/>
  <c r="H45" i="103"/>
  <c r="F45" i="103"/>
  <c r="O44" i="103"/>
  <c r="N44" i="103"/>
  <c r="P44" i="103" s="1"/>
  <c r="L43" i="103"/>
  <c r="I43" i="103"/>
  <c r="F43" i="103"/>
  <c r="C43" i="103"/>
  <c r="O43" i="103" s="1"/>
  <c r="B43" i="103"/>
  <c r="L42" i="103"/>
  <c r="K42" i="103"/>
  <c r="I42" i="103"/>
  <c r="H42" i="103"/>
  <c r="G42" i="103"/>
  <c r="F42" i="103"/>
  <c r="E42" i="103"/>
  <c r="D42" i="103"/>
  <c r="C42" i="103"/>
  <c r="O42" i="103" s="1"/>
  <c r="B42" i="103"/>
  <c r="N42" i="103" s="1"/>
  <c r="P42" i="103" s="1"/>
  <c r="L41" i="103"/>
  <c r="K41" i="103"/>
  <c r="J41" i="103"/>
  <c r="I41" i="103"/>
  <c r="H41" i="103"/>
  <c r="F41" i="103"/>
  <c r="G41" i="103" s="1"/>
  <c r="E41" i="103"/>
  <c r="D41" i="103"/>
  <c r="C41" i="103"/>
  <c r="O41" i="103" s="1"/>
  <c r="B41" i="103"/>
  <c r="N41" i="103" s="1"/>
  <c r="M40" i="103"/>
  <c r="L40" i="103"/>
  <c r="K40" i="103"/>
  <c r="I40" i="103"/>
  <c r="H40" i="103"/>
  <c r="F40" i="103"/>
  <c r="E40" i="103"/>
  <c r="G40" i="103" s="1"/>
  <c r="D40" i="103"/>
  <c r="C40" i="103"/>
  <c r="O40" i="103" s="1"/>
  <c r="B40" i="103"/>
  <c r="N40" i="103" s="1"/>
  <c r="P40" i="103" s="1"/>
  <c r="L39" i="103"/>
  <c r="K39" i="103"/>
  <c r="K17" i="103" s="1"/>
  <c r="I39" i="103"/>
  <c r="I45" i="103" s="1"/>
  <c r="H39" i="103"/>
  <c r="G39" i="103"/>
  <c r="G45" i="103" s="1"/>
  <c r="E39" i="103"/>
  <c r="E45" i="103" s="1"/>
  <c r="B39" i="103"/>
  <c r="B45" i="103" s="1"/>
  <c r="O38" i="103"/>
  <c r="N38" i="103"/>
  <c r="P38" i="103" s="1"/>
  <c r="L37" i="103"/>
  <c r="J37" i="103"/>
  <c r="H37" i="103"/>
  <c r="G37" i="103"/>
  <c r="G34" i="103" s="1"/>
  <c r="G47" i="103" s="1"/>
  <c r="G48" i="103" s="1"/>
  <c r="E37" i="103"/>
  <c r="D37" i="103"/>
  <c r="C37" i="103"/>
  <c r="O37" i="103" s="1"/>
  <c r="B37" i="103"/>
  <c r="N37" i="103" s="1"/>
  <c r="G36" i="103"/>
  <c r="D36" i="103"/>
  <c r="C36" i="103"/>
  <c r="B36" i="103"/>
  <c r="N36" i="103" s="1"/>
  <c r="P36" i="103" s="1"/>
  <c r="L35" i="103"/>
  <c r="O35" i="103" s="1"/>
  <c r="K35" i="103"/>
  <c r="I35" i="103"/>
  <c r="H35" i="103"/>
  <c r="G35" i="103"/>
  <c r="C35" i="103"/>
  <c r="B35" i="103"/>
  <c r="B34" i="103" s="1"/>
  <c r="B47" i="103" s="1"/>
  <c r="B48" i="103" s="1"/>
  <c r="L34" i="103"/>
  <c r="L47" i="103" s="1"/>
  <c r="L48" i="103" s="1"/>
  <c r="K34" i="103"/>
  <c r="K47" i="103" s="1"/>
  <c r="I34" i="103"/>
  <c r="I47" i="103" s="1"/>
  <c r="H34" i="103"/>
  <c r="H47" i="103" s="1"/>
  <c r="H48" i="103" s="1"/>
  <c r="F34" i="103"/>
  <c r="F47" i="103" s="1"/>
  <c r="F48" i="103" s="1"/>
  <c r="E34" i="103"/>
  <c r="E47" i="103" s="1"/>
  <c r="C34" i="103"/>
  <c r="O31" i="103"/>
  <c r="N31" i="103"/>
  <c r="P31" i="103" s="1"/>
  <c r="M31" i="103"/>
  <c r="J31" i="103"/>
  <c r="G31" i="103"/>
  <c r="D31" i="103"/>
  <c r="D43" i="103" s="1"/>
  <c r="O30" i="103"/>
  <c r="N30" i="103"/>
  <c r="P30" i="103" s="1"/>
  <c r="P29" i="103"/>
  <c r="O29" i="103"/>
  <c r="N29" i="103"/>
  <c r="O28" i="103"/>
  <c r="N28" i="103"/>
  <c r="P28" i="103" s="1"/>
  <c r="N27" i="103"/>
  <c r="M27" i="103"/>
  <c r="J39" i="103"/>
  <c r="J45" i="103" s="1"/>
  <c r="G27" i="103"/>
  <c r="F27" i="103"/>
  <c r="C27" i="103"/>
  <c r="D27" i="103" s="1"/>
  <c r="D39" i="103" s="1"/>
  <c r="D45" i="103" s="1"/>
  <c r="B27" i="103"/>
  <c r="P26" i="103"/>
  <c r="O26" i="103"/>
  <c r="N26" i="103"/>
  <c r="J26" i="103"/>
  <c r="G26" i="103"/>
  <c r="D26" i="103"/>
  <c r="O25" i="103"/>
  <c r="N25" i="103"/>
  <c r="P25" i="103" s="1"/>
  <c r="M25" i="103"/>
  <c r="J25" i="103"/>
  <c r="G25" i="103"/>
  <c r="P24" i="103"/>
  <c r="O24" i="103"/>
  <c r="J24" i="103"/>
  <c r="G24" i="103"/>
  <c r="D24" i="103"/>
  <c r="O23" i="103"/>
  <c r="N23" i="103"/>
  <c r="P23" i="103" s="1"/>
  <c r="M23" i="103"/>
  <c r="M21" i="103" s="1"/>
  <c r="M32" i="103" s="1"/>
  <c r="M46" i="103" s="1"/>
  <c r="J23" i="103"/>
  <c r="G23" i="103"/>
  <c r="D23" i="103"/>
  <c r="P22" i="103"/>
  <c r="O22" i="103"/>
  <c r="N22" i="103"/>
  <c r="M22" i="103"/>
  <c r="J22" i="103"/>
  <c r="J21" i="103" s="1"/>
  <c r="G22" i="103"/>
  <c r="D22" i="103"/>
  <c r="D35" i="103" s="1"/>
  <c r="D34" i="103" s="1"/>
  <c r="D47" i="103" s="1"/>
  <c r="O21" i="103"/>
  <c r="L21" i="103"/>
  <c r="L32" i="103" s="1"/>
  <c r="L46" i="103" s="1"/>
  <c r="K21" i="103"/>
  <c r="K32" i="103" s="1"/>
  <c r="K46" i="103" s="1"/>
  <c r="I21" i="103"/>
  <c r="I32" i="103" s="1"/>
  <c r="I46" i="103" s="1"/>
  <c r="H21" i="103"/>
  <c r="H32" i="103" s="1"/>
  <c r="H46" i="103" s="1"/>
  <c r="G21" i="103"/>
  <c r="G32" i="103" s="1"/>
  <c r="G46" i="103" s="1"/>
  <c r="F21" i="103"/>
  <c r="F32" i="103" s="1"/>
  <c r="F46" i="103" s="1"/>
  <c r="E21" i="103"/>
  <c r="E32" i="103" s="1"/>
  <c r="E46" i="103" s="1"/>
  <c r="C21" i="103"/>
  <c r="C32" i="103" s="1"/>
  <c r="C46" i="103" s="1"/>
  <c r="B21" i="103"/>
  <c r="B32" i="103" s="1"/>
  <c r="B46" i="103" s="1"/>
  <c r="L18" i="103"/>
  <c r="H18" i="103"/>
  <c r="F18" i="103"/>
  <c r="O17" i="103"/>
  <c r="L17" i="103"/>
  <c r="H17" i="103"/>
  <c r="H43" i="103" s="1"/>
  <c r="E17" i="103"/>
  <c r="G17" i="103" s="1"/>
  <c r="B17" i="103"/>
  <c r="B13" i="103" s="1"/>
  <c r="M16" i="103"/>
  <c r="M42" i="103" s="1"/>
  <c r="J16" i="103"/>
  <c r="J42" i="103" s="1"/>
  <c r="G16" i="103"/>
  <c r="D16" i="103"/>
  <c r="M15" i="103"/>
  <c r="M41" i="103" s="1"/>
  <c r="J15" i="103"/>
  <c r="G15" i="103"/>
  <c r="D15" i="103"/>
  <c r="M14" i="103"/>
  <c r="J14" i="103"/>
  <c r="J40" i="103" s="1"/>
  <c r="G14" i="103"/>
  <c r="D14" i="103"/>
  <c r="O13" i="103"/>
  <c r="O18" i="103" s="1"/>
  <c r="M13" i="103"/>
  <c r="M18" i="103" s="1"/>
  <c r="G13" i="103"/>
  <c r="C13" i="103"/>
  <c r="O12" i="103"/>
  <c r="N12" i="103"/>
  <c r="P12" i="103" s="1"/>
  <c r="M12" i="103"/>
  <c r="J12" i="103"/>
  <c r="G12" i="103"/>
  <c r="D12" i="103"/>
  <c r="O11" i="103"/>
  <c r="N11" i="103"/>
  <c r="P11" i="103" s="1"/>
  <c r="M11" i="103"/>
  <c r="J11" i="103"/>
  <c r="G11" i="103"/>
  <c r="D11" i="103"/>
  <c r="P10" i="103"/>
  <c r="O10" i="103"/>
  <c r="N10" i="103"/>
  <c r="M10" i="103"/>
  <c r="J10" i="103"/>
  <c r="G10" i="103"/>
  <c r="O9" i="103"/>
  <c r="N9" i="103"/>
  <c r="P9" i="103" s="1"/>
  <c r="M9" i="103"/>
  <c r="J9" i="103"/>
  <c r="J35" i="103" s="1"/>
  <c r="J34" i="103" s="1"/>
  <c r="G9" i="103"/>
  <c r="D9" i="103"/>
  <c r="D8" i="103" s="1"/>
  <c r="O8" i="103"/>
  <c r="M8" i="103"/>
  <c r="L8" i="103"/>
  <c r="K8" i="103"/>
  <c r="K18" i="103" s="1"/>
  <c r="I8" i="103"/>
  <c r="I18" i="103" s="1"/>
  <c r="H8" i="103"/>
  <c r="G8" i="103"/>
  <c r="G18" i="103" s="1"/>
  <c r="F8" i="103"/>
  <c r="E8" i="103"/>
  <c r="E18" i="103" s="1"/>
  <c r="C8" i="103"/>
  <c r="C18" i="103" s="1"/>
  <c r="B8" i="103"/>
  <c r="F53" i="105"/>
  <c r="K52" i="105"/>
  <c r="M52" i="105"/>
  <c r="L52" i="105"/>
  <c r="J52" i="105"/>
  <c r="I52" i="105"/>
  <c r="H52" i="105"/>
  <c r="E52" i="105"/>
  <c r="D52" i="105"/>
  <c r="C52" i="105"/>
  <c r="F50" i="105"/>
  <c r="F52" i="105" s="1"/>
  <c r="N49" i="105"/>
  <c r="L49" i="105"/>
  <c r="M49" i="105" s="1"/>
  <c r="I49" i="105"/>
  <c r="J49" i="105" s="1"/>
  <c r="F49" i="105"/>
  <c r="G49" i="105" s="1"/>
  <c r="O48" i="105"/>
  <c r="N48" i="105"/>
  <c r="P48" i="105" s="1"/>
  <c r="M48" i="105"/>
  <c r="J48" i="105"/>
  <c r="G48" i="105"/>
  <c r="O47" i="105"/>
  <c r="P47" i="105" s="1"/>
  <c r="N47" i="105"/>
  <c r="M47" i="105"/>
  <c r="J47" i="105"/>
  <c r="G47" i="105"/>
  <c r="O46" i="105"/>
  <c r="N46" i="105"/>
  <c r="L46" i="105"/>
  <c r="M46" i="105" s="1"/>
  <c r="J46" i="105"/>
  <c r="I46" i="105"/>
  <c r="G46" i="105"/>
  <c r="P45" i="105"/>
  <c r="G45" i="105"/>
  <c r="G50" i="105" s="1"/>
  <c r="G52" i="105" s="1"/>
  <c r="O44" i="105"/>
  <c r="P44" i="105" s="1"/>
  <c r="K44" i="105"/>
  <c r="I44" i="105"/>
  <c r="G44" i="105"/>
  <c r="C44" i="105"/>
  <c r="B44" i="105"/>
  <c r="L43" i="105"/>
  <c r="O43" i="105" s="1"/>
  <c r="K43" i="105"/>
  <c r="G43" i="105"/>
  <c r="B43" i="105"/>
  <c r="O42" i="105"/>
  <c r="M42" i="105"/>
  <c r="L42" i="105"/>
  <c r="K42" i="105"/>
  <c r="N42" i="105" s="1"/>
  <c r="P42" i="105" s="1"/>
  <c r="G42" i="105"/>
  <c r="D42" i="105"/>
  <c r="M41" i="105"/>
  <c r="L41" i="105"/>
  <c r="K41" i="105"/>
  <c r="G41" i="105"/>
  <c r="C41" i="105"/>
  <c r="O41" i="105" s="1"/>
  <c r="B41" i="105"/>
  <c r="O40" i="105"/>
  <c r="L40" i="105"/>
  <c r="K40" i="105"/>
  <c r="I40" i="105"/>
  <c r="H40" i="105"/>
  <c r="F40" i="105"/>
  <c r="G40" i="105" s="1"/>
  <c r="B40" i="105"/>
  <c r="K39" i="105"/>
  <c r="I37" i="105"/>
  <c r="I51" i="105" s="1"/>
  <c r="I53" i="105" s="1"/>
  <c r="E37" i="105"/>
  <c r="E51" i="105" s="1"/>
  <c r="E53" i="105" s="1"/>
  <c r="G37" i="105"/>
  <c r="G51" i="105" s="1"/>
  <c r="G53" i="105" s="1"/>
  <c r="L37" i="105"/>
  <c r="L51" i="105" s="1"/>
  <c r="L53" i="105" s="1"/>
  <c r="H37" i="105"/>
  <c r="H51" i="105" s="1"/>
  <c r="H53" i="105" s="1"/>
  <c r="F37" i="105"/>
  <c r="F51" i="105" s="1"/>
  <c r="B45" i="105"/>
  <c r="M44" i="105"/>
  <c r="D44" i="105"/>
  <c r="M43" i="105"/>
  <c r="D43" i="105"/>
  <c r="D41" i="105"/>
  <c r="M40" i="105"/>
  <c r="J40" i="105"/>
  <c r="K37" i="105"/>
  <c r="K51" i="105" s="1"/>
  <c r="K53" i="105" s="1"/>
  <c r="F39" i="105"/>
  <c r="C37" i="105"/>
  <c r="C51" i="105" s="1"/>
  <c r="C53" i="105" s="1"/>
  <c r="B39" i="105"/>
  <c r="K21" i="105"/>
  <c r="G21" i="105"/>
  <c r="F21" i="105"/>
  <c r="C21" i="105"/>
  <c r="B21" i="105"/>
  <c r="O20" i="105"/>
  <c r="N20" i="105"/>
  <c r="P20" i="105" s="1"/>
  <c r="M20" i="105"/>
  <c r="J20" i="105"/>
  <c r="J14" i="105" s="1"/>
  <c r="J21" i="105" s="1"/>
  <c r="G20" i="105"/>
  <c r="D20" i="105"/>
  <c r="O19" i="105"/>
  <c r="P19" i="105" s="1"/>
  <c r="N19" i="105"/>
  <c r="M19" i="105"/>
  <c r="J19" i="105"/>
  <c r="G19" i="105"/>
  <c r="D19" i="105"/>
  <c r="P18" i="105"/>
  <c r="O18" i="105"/>
  <c r="N18" i="105"/>
  <c r="M18" i="105"/>
  <c r="J18" i="105"/>
  <c r="G18" i="105"/>
  <c r="D18" i="105"/>
  <c r="O17" i="105"/>
  <c r="O14" i="105" s="1"/>
  <c r="O21" i="105" s="1"/>
  <c r="N17" i="105"/>
  <c r="P17" i="105" s="1"/>
  <c r="J17" i="105"/>
  <c r="G17" i="105"/>
  <c r="D17" i="105"/>
  <c r="O16" i="105"/>
  <c r="P16" i="105" s="1"/>
  <c r="N16" i="105"/>
  <c r="J16" i="105"/>
  <c r="D16" i="105"/>
  <c r="O15" i="105"/>
  <c r="N15" i="105"/>
  <c r="P15" i="105" s="1"/>
  <c r="M15" i="105"/>
  <c r="J15" i="105"/>
  <c r="G15" i="105"/>
  <c r="D15" i="105"/>
  <c r="D46" i="105" s="1"/>
  <c r="M14" i="105"/>
  <c r="M21" i="105" s="1"/>
  <c r="L14" i="105"/>
  <c r="L21" i="105" s="1"/>
  <c r="I14" i="105"/>
  <c r="I21" i="105" s="1"/>
  <c r="H21" i="105"/>
  <c r="G14" i="105"/>
  <c r="F14" i="105"/>
  <c r="E21" i="105"/>
  <c r="D14" i="105"/>
  <c r="D21" i="105" s="1"/>
  <c r="B14" i="105"/>
  <c r="M33" i="132"/>
  <c r="L33" i="132"/>
  <c r="I33" i="132"/>
  <c r="G33" i="132"/>
  <c r="F33" i="132"/>
  <c r="B33" i="132"/>
  <c r="O30" i="132"/>
  <c r="P30" i="132" s="1"/>
  <c r="N30" i="132"/>
  <c r="M30" i="132"/>
  <c r="J30" i="132"/>
  <c r="G30" i="132"/>
  <c r="D30" i="132"/>
  <c r="M29" i="132"/>
  <c r="L29" i="132"/>
  <c r="K29" i="132"/>
  <c r="I29" i="132"/>
  <c r="I32" i="132" s="1"/>
  <c r="I34" i="132" s="1"/>
  <c r="H29" i="132"/>
  <c r="F29" i="132"/>
  <c r="F32" i="132" s="1"/>
  <c r="F34" i="132" s="1"/>
  <c r="E29" i="132"/>
  <c r="E32" i="132" s="1"/>
  <c r="E34" i="132" s="1"/>
  <c r="C29" i="132"/>
  <c r="O29" i="132" s="1"/>
  <c r="B29" i="132"/>
  <c r="B32" i="132" s="1"/>
  <c r="B34" i="132" s="1"/>
  <c r="P27" i="132"/>
  <c r="O27" i="132"/>
  <c r="N27" i="132"/>
  <c r="L26" i="132"/>
  <c r="L32" i="132" s="1"/>
  <c r="L34" i="132" s="1"/>
  <c r="K26" i="132"/>
  <c r="K32" i="132" s="1"/>
  <c r="K34" i="132" s="1"/>
  <c r="I26" i="132"/>
  <c r="H26" i="132"/>
  <c r="J26" i="132" s="1"/>
  <c r="G26" i="132"/>
  <c r="F26" i="132"/>
  <c r="E26" i="132"/>
  <c r="C26" i="132"/>
  <c r="C32" i="132" s="1"/>
  <c r="C34" i="132" s="1"/>
  <c r="B26" i="132"/>
  <c r="N26" i="132" s="1"/>
  <c r="O24" i="132"/>
  <c r="O33" i="132" s="1"/>
  <c r="M24" i="132"/>
  <c r="L24" i="132"/>
  <c r="K24" i="132"/>
  <c r="K33" i="132" s="1"/>
  <c r="J24" i="132"/>
  <c r="J33" i="132" s="1"/>
  <c r="I24" i="132"/>
  <c r="D24" i="132"/>
  <c r="D33" i="132" s="1"/>
  <c r="C24" i="132"/>
  <c r="C33" i="132" s="1"/>
  <c r="O23" i="132"/>
  <c r="N23" i="132"/>
  <c r="P23" i="132" s="1"/>
  <c r="J23" i="132"/>
  <c r="D23" i="132"/>
  <c r="O22" i="132"/>
  <c r="P22" i="132" s="1"/>
  <c r="N22" i="132"/>
  <c r="J22" i="132"/>
  <c r="D22" i="132"/>
  <c r="H21" i="132"/>
  <c r="H24" i="132" s="1"/>
  <c r="H33" i="132" s="1"/>
  <c r="O20" i="132"/>
  <c r="N20" i="132"/>
  <c r="P20" i="132" s="1"/>
  <c r="J20" i="132"/>
  <c r="O19" i="132"/>
  <c r="E19" i="132"/>
  <c r="E17" i="132" s="1"/>
  <c r="E24" i="132" s="1"/>
  <c r="E33" i="132" s="1"/>
  <c r="D19" i="132"/>
  <c r="B19" i="132"/>
  <c r="O18" i="132"/>
  <c r="P18" i="132" s="1"/>
  <c r="N18" i="132"/>
  <c r="D18" i="132"/>
  <c r="O17" i="132"/>
  <c r="B17" i="132"/>
  <c r="M14" i="132"/>
  <c r="L14" i="132"/>
  <c r="K14" i="132"/>
  <c r="J14" i="132"/>
  <c r="I14" i="132"/>
  <c r="H14" i="132"/>
  <c r="G14" i="132"/>
  <c r="F14" i="132"/>
  <c r="D14" i="132"/>
  <c r="C14" i="132"/>
  <c r="O14" i="132" s="1"/>
  <c r="O13" i="132"/>
  <c r="N13" i="132"/>
  <c r="P13" i="132" s="1"/>
  <c r="D13" i="132"/>
  <c r="O12" i="132"/>
  <c r="N12" i="132"/>
  <c r="P12" i="132" s="1"/>
  <c r="D12" i="132"/>
  <c r="H11" i="132"/>
  <c r="O10" i="132"/>
  <c r="P10" i="132" s="1"/>
  <c r="N10" i="132"/>
  <c r="G10" i="132"/>
  <c r="O9" i="132"/>
  <c r="E9" i="132"/>
  <c r="B9" i="132"/>
  <c r="N9" i="132" s="1"/>
  <c r="O8" i="132"/>
  <c r="N8" i="132"/>
  <c r="P8" i="132" s="1"/>
  <c r="O7" i="132"/>
  <c r="E7" i="132"/>
  <c r="E14" i="132" s="1"/>
  <c r="B7" i="132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N62" i="116"/>
  <c r="M62" i="116"/>
  <c r="J62" i="116"/>
  <c r="G62" i="116"/>
  <c r="D62" i="116"/>
  <c r="O61" i="116"/>
  <c r="N61" i="116"/>
  <c r="O60" i="116"/>
  <c r="N60" i="116"/>
  <c r="M60" i="116"/>
  <c r="J60" i="116"/>
  <c r="G60" i="116"/>
  <c r="D60" i="116"/>
  <c r="O59" i="116"/>
  <c r="N59" i="116"/>
  <c r="P59" i="116" s="1"/>
  <c r="M59" i="116"/>
  <c r="J59" i="116"/>
  <c r="G59" i="116"/>
  <c r="D59" i="116"/>
  <c r="L58" i="116"/>
  <c r="K58" i="116"/>
  <c r="M58" i="116" s="1"/>
  <c r="I58" i="116"/>
  <c r="H58" i="116"/>
  <c r="H36" i="116" s="1"/>
  <c r="H14" i="116" s="1"/>
  <c r="F58" i="116"/>
  <c r="E58" i="116"/>
  <c r="C58" i="116"/>
  <c r="B58" i="116"/>
  <c r="B36" i="116" s="1"/>
  <c r="O57" i="116"/>
  <c r="N57" i="116"/>
  <c r="M57" i="116"/>
  <c r="J57" i="116"/>
  <c r="G57" i="116"/>
  <c r="D57" i="116"/>
  <c r="O56" i="116"/>
  <c r="N56" i="116"/>
  <c r="O55" i="116"/>
  <c r="N55" i="116"/>
  <c r="P55" i="116" s="1"/>
  <c r="O54" i="116"/>
  <c r="N54" i="116"/>
  <c r="P54" i="116" s="1"/>
  <c r="O53" i="116"/>
  <c r="P53" i="116" s="1"/>
  <c r="O52" i="116"/>
  <c r="P52" i="116" s="1"/>
  <c r="N52" i="116"/>
  <c r="O51" i="116"/>
  <c r="N51" i="116"/>
  <c r="O50" i="116"/>
  <c r="N50" i="116"/>
  <c r="M49" i="116"/>
  <c r="L49" i="116"/>
  <c r="K49" i="116"/>
  <c r="I49" i="116"/>
  <c r="H49" i="116"/>
  <c r="J49" i="116" s="1"/>
  <c r="F49" i="116"/>
  <c r="E49" i="116"/>
  <c r="G49" i="116" s="1"/>
  <c r="C49" i="116"/>
  <c r="B49" i="116"/>
  <c r="N49" i="116" s="1"/>
  <c r="O46" i="116"/>
  <c r="N46" i="116"/>
  <c r="M46" i="116"/>
  <c r="J46" i="116"/>
  <c r="G46" i="116"/>
  <c r="D46" i="116"/>
  <c r="O45" i="116"/>
  <c r="O44" i="116"/>
  <c r="N44" i="116"/>
  <c r="M44" i="116"/>
  <c r="J44" i="116"/>
  <c r="G44" i="116"/>
  <c r="D44" i="116"/>
  <c r="O43" i="116"/>
  <c r="N43" i="116"/>
  <c r="M43" i="116"/>
  <c r="D43" i="116"/>
  <c r="O42" i="116"/>
  <c r="N42" i="116"/>
  <c r="M42" i="116"/>
  <c r="J42" i="116"/>
  <c r="D42" i="116"/>
  <c r="O41" i="116"/>
  <c r="N41" i="116"/>
  <c r="M41" i="116"/>
  <c r="J41" i="116"/>
  <c r="G41" i="116"/>
  <c r="D41" i="116"/>
  <c r="O40" i="116"/>
  <c r="N40" i="116"/>
  <c r="P40" i="116" s="1"/>
  <c r="M40" i="116"/>
  <c r="G40" i="116"/>
  <c r="O39" i="116"/>
  <c r="N39" i="116"/>
  <c r="J39" i="116"/>
  <c r="G39" i="116"/>
  <c r="O38" i="116"/>
  <c r="K38" i="116"/>
  <c r="K37" i="116" s="1"/>
  <c r="H38" i="116"/>
  <c r="H16" i="116" s="1"/>
  <c r="N16" i="116" s="1"/>
  <c r="P16" i="116" s="1"/>
  <c r="G38" i="116"/>
  <c r="D38" i="116"/>
  <c r="L37" i="116"/>
  <c r="I37" i="116"/>
  <c r="I47" i="116" s="1"/>
  <c r="I66" i="116" s="1"/>
  <c r="F37" i="116"/>
  <c r="C37" i="116"/>
  <c r="B37" i="116"/>
  <c r="O36" i="116"/>
  <c r="O35" i="116"/>
  <c r="K35" i="116"/>
  <c r="K13" i="116" s="1"/>
  <c r="H35" i="116"/>
  <c r="H13" i="116" s="1"/>
  <c r="E35" i="116"/>
  <c r="E13" i="116" s="1"/>
  <c r="B35" i="116"/>
  <c r="B13" i="116" s="1"/>
  <c r="O34" i="116"/>
  <c r="H34" i="116"/>
  <c r="H12" i="116" s="1"/>
  <c r="E34" i="116"/>
  <c r="B34" i="116"/>
  <c r="O33" i="116"/>
  <c r="K33" i="116"/>
  <c r="N33" i="116" s="1"/>
  <c r="J33" i="116"/>
  <c r="G33" i="116"/>
  <c r="D33" i="116"/>
  <c r="K32" i="116"/>
  <c r="K11" i="116" s="1"/>
  <c r="J32" i="116"/>
  <c r="J11" i="116" s="1"/>
  <c r="I32" i="116"/>
  <c r="H32" i="116"/>
  <c r="H11" i="116" s="1"/>
  <c r="G32" i="116"/>
  <c r="G11" i="116" s="1"/>
  <c r="F32" i="116"/>
  <c r="F11" i="116" s="1"/>
  <c r="E32" i="116"/>
  <c r="B32" i="116"/>
  <c r="K31" i="116"/>
  <c r="K10" i="116" s="1"/>
  <c r="H31" i="116"/>
  <c r="H10" i="116" s="1"/>
  <c r="G31" i="116"/>
  <c r="F31" i="116"/>
  <c r="F10" i="116" s="1"/>
  <c r="E31" i="116"/>
  <c r="E10" i="116" s="1"/>
  <c r="D31" i="116"/>
  <c r="D10" i="116" s="1"/>
  <c r="C31" i="116"/>
  <c r="B31" i="116"/>
  <c r="N30" i="116"/>
  <c r="N9" i="116" s="1"/>
  <c r="M30" i="116"/>
  <c r="L30" i="116"/>
  <c r="L28" i="116" s="1"/>
  <c r="L47" i="116" s="1"/>
  <c r="L66" i="116" s="1"/>
  <c r="K30" i="116"/>
  <c r="H30" i="116"/>
  <c r="E30" i="116"/>
  <c r="E9" i="116" s="1"/>
  <c r="B30" i="116"/>
  <c r="B9" i="116" s="1"/>
  <c r="O29" i="116"/>
  <c r="N29" i="116"/>
  <c r="P29" i="116" s="1"/>
  <c r="K29" i="116"/>
  <c r="K8" i="116" s="1"/>
  <c r="H29" i="116"/>
  <c r="H8" i="116" s="1"/>
  <c r="E29" i="116"/>
  <c r="E8" i="116" s="1"/>
  <c r="C28" i="116"/>
  <c r="O24" i="116"/>
  <c r="N24" i="116"/>
  <c r="P24" i="116" s="1"/>
  <c r="M24" i="116"/>
  <c r="J24" i="116"/>
  <c r="G24" i="116"/>
  <c r="D24" i="116"/>
  <c r="O23" i="116"/>
  <c r="O22" i="116"/>
  <c r="N22" i="116"/>
  <c r="M22" i="116"/>
  <c r="J22" i="116"/>
  <c r="G22" i="116"/>
  <c r="D22" i="116"/>
  <c r="O21" i="116"/>
  <c r="N21" i="116"/>
  <c r="M21" i="116"/>
  <c r="D21" i="116"/>
  <c r="O20" i="116"/>
  <c r="N20" i="116"/>
  <c r="M20" i="116"/>
  <c r="G20" i="116"/>
  <c r="D20" i="116"/>
  <c r="O19" i="116"/>
  <c r="N19" i="116"/>
  <c r="P19" i="116" s="1"/>
  <c r="M19" i="116"/>
  <c r="J19" i="116"/>
  <c r="G19" i="116"/>
  <c r="D19" i="116"/>
  <c r="O18" i="116"/>
  <c r="N18" i="116"/>
  <c r="P18" i="116" s="1"/>
  <c r="M18" i="116"/>
  <c r="G18" i="116"/>
  <c r="O17" i="116"/>
  <c r="N17" i="116"/>
  <c r="J17" i="116"/>
  <c r="G17" i="116"/>
  <c r="O16" i="116"/>
  <c r="K16" i="116"/>
  <c r="G16" i="116"/>
  <c r="D16" i="116"/>
  <c r="L15" i="116"/>
  <c r="L25" i="116" s="1"/>
  <c r="K15" i="116"/>
  <c r="I15" i="116"/>
  <c r="I25" i="116" s="1"/>
  <c r="F15" i="116"/>
  <c r="C15" i="116"/>
  <c r="B15" i="116"/>
  <c r="O14" i="116"/>
  <c r="O13" i="116"/>
  <c r="O12" i="116"/>
  <c r="E12" i="116"/>
  <c r="I11" i="116"/>
  <c r="E11" i="116"/>
  <c r="G10" i="116"/>
  <c r="C10" i="116"/>
  <c r="C7" i="116" s="1"/>
  <c r="M9" i="116"/>
  <c r="K9" i="116"/>
  <c r="O8" i="116"/>
  <c r="N41" i="105" l="1"/>
  <c r="P41" i="105" s="1"/>
  <c r="N40" i="105"/>
  <c r="P40" i="105" s="1"/>
  <c r="N43" i="105"/>
  <c r="P46" i="105"/>
  <c r="D39" i="105"/>
  <c r="D40" i="105"/>
  <c r="J32" i="103"/>
  <c r="J46" i="103" s="1"/>
  <c r="J47" i="103"/>
  <c r="J48" i="103" s="1"/>
  <c r="N21" i="103"/>
  <c r="N46" i="103" s="1"/>
  <c r="P8" i="103"/>
  <c r="I48" i="103"/>
  <c r="B18" i="103"/>
  <c r="N13" i="103"/>
  <c r="E48" i="103"/>
  <c r="K48" i="103"/>
  <c r="O34" i="103"/>
  <c r="K43" i="103"/>
  <c r="M17" i="103"/>
  <c r="M43" i="103" s="1"/>
  <c r="P41" i="103"/>
  <c r="N43" i="103"/>
  <c r="P43" i="103" s="1"/>
  <c r="P37" i="103"/>
  <c r="J8" i="103"/>
  <c r="J18" i="103" s="1"/>
  <c r="N8" i="103"/>
  <c r="D17" i="103"/>
  <c r="D13" i="103" s="1"/>
  <c r="D18" i="103" s="1"/>
  <c r="J17" i="103"/>
  <c r="J43" i="103" s="1"/>
  <c r="N17" i="103"/>
  <c r="P17" i="103" s="1"/>
  <c r="P13" i="103" s="1"/>
  <c r="D21" i="103"/>
  <c r="D32" i="103" s="1"/>
  <c r="D46" i="103" s="1"/>
  <c r="D48" i="103" s="1"/>
  <c r="P21" i="103"/>
  <c r="O27" i="103"/>
  <c r="O46" i="103" s="1"/>
  <c r="N35" i="103"/>
  <c r="C39" i="103"/>
  <c r="C47" i="103" s="1"/>
  <c r="C48" i="103" s="1"/>
  <c r="E43" i="103"/>
  <c r="G43" i="103" s="1"/>
  <c r="K45" i="103"/>
  <c r="M39" i="103"/>
  <c r="J37" i="105"/>
  <c r="J51" i="105" s="1"/>
  <c r="J53" i="105" s="1"/>
  <c r="P43" i="105"/>
  <c r="P14" i="105"/>
  <c r="P21" i="105" s="1"/>
  <c r="O52" i="105"/>
  <c r="M37" i="105"/>
  <c r="M51" i="105" s="1"/>
  <c r="M53" i="105" s="1"/>
  <c r="B37" i="105"/>
  <c r="B51" i="105" s="1"/>
  <c r="C39" i="105"/>
  <c r="O49" i="105"/>
  <c r="P49" i="105" s="1"/>
  <c r="N37" i="105"/>
  <c r="N51" i="105" s="1"/>
  <c r="O37" i="105"/>
  <c r="N7" i="132"/>
  <c r="P9" i="132"/>
  <c r="N19" i="132"/>
  <c r="D26" i="132"/>
  <c r="J29" i="132"/>
  <c r="J32" i="132" s="1"/>
  <c r="J34" i="132" s="1"/>
  <c r="N29" i="132"/>
  <c r="N32" i="132" s="1"/>
  <c r="N34" i="132" s="1"/>
  <c r="H32" i="132"/>
  <c r="H34" i="132" s="1"/>
  <c r="M26" i="132"/>
  <c r="M32" i="132" s="1"/>
  <c r="M34" i="132" s="1"/>
  <c r="G29" i="132"/>
  <c r="G32" i="132" s="1"/>
  <c r="G34" i="132" s="1"/>
  <c r="O26" i="132"/>
  <c r="P26" i="132" s="1"/>
  <c r="D9" i="132"/>
  <c r="D29" i="132"/>
  <c r="D32" i="132" s="1"/>
  <c r="D34" i="132" s="1"/>
  <c r="N32" i="116"/>
  <c r="M33" i="116"/>
  <c r="P41" i="116"/>
  <c r="P42" i="116"/>
  <c r="P43" i="116"/>
  <c r="P56" i="116"/>
  <c r="C65" i="116"/>
  <c r="C67" i="116" s="1"/>
  <c r="P63" i="116"/>
  <c r="M15" i="116"/>
  <c r="M25" i="116" s="1"/>
  <c r="D37" i="116"/>
  <c r="N38" i="116"/>
  <c r="P38" i="116" s="1"/>
  <c r="N34" i="116"/>
  <c r="P34" i="116" s="1"/>
  <c r="M37" i="116"/>
  <c r="P44" i="116"/>
  <c r="F65" i="116"/>
  <c r="F67" i="116" s="1"/>
  <c r="F68" i="116" s="1"/>
  <c r="L65" i="116"/>
  <c r="L67" i="116" s="1"/>
  <c r="L68" i="116" s="1"/>
  <c r="P60" i="116"/>
  <c r="P62" i="116"/>
  <c r="H28" i="116"/>
  <c r="C25" i="116"/>
  <c r="B14" i="116"/>
  <c r="D14" i="116" s="1"/>
  <c r="D7" i="116" s="1"/>
  <c r="D25" i="116" s="1"/>
  <c r="D36" i="116"/>
  <c r="D28" i="116" s="1"/>
  <c r="D47" i="116" s="1"/>
  <c r="D66" i="116" s="1"/>
  <c r="F7" i="116"/>
  <c r="F25" i="116" s="1"/>
  <c r="O11" i="116"/>
  <c r="H65" i="116"/>
  <c r="H9" i="116"/>
  <c r="H7" i="116" s="1"/>
  <c r="P22" i="116"/>
  <c r="F28" i="116"/>
  <c r="F47" i="116" s="1"/>
  <c r="F66" i="116" s="1"/>
  <c r="K28" i="116"/>
  <c r="K47" i="116" s="1"/>
  <c r="K66" i="116" s="1"/>
  <c r="O30" i="116"/>
  <c r="P39" i="116"/>
  <c r="O37" i="116"/>
  <c r="P46" i="116"/>
  <c r="D49" i="116"/>
  <c r="P50" i="116"/>
  <c r="P57" i="116"/>
  <c r="E65" i="116"/>
  <c r="I65" i="116"/>
  <c r="I67" i="116" s="1"/>
  <c r="I68" i="116" s="1"/>
  <c r="P61" i="116"/>
  <c r="P64" i="116"/>
  <c r="O15" i="116"/>
  <c r="P30" i="116"/>
  <c r="K7" i="116"/>
  <c r="K25" i="116" s="1"/>
  <c r="J15" i="116"/>
  <c r="J25" i="116" s="1"/>
  <c r="N31" i="116"/>
  <c r="P31" i="116" s="1"/>
  <c r="P33" i="116"/>
  <c r="G37" i="116"/>
  <c r="M65" i="116"/>
  <c r="M67" i="116" s="1"/>
  <c r="B65" i="116"/>
  <c r="B67" i="116" s="1"/>
  <c r="O10" i="116"/>
  <c r="L9" i="116"/>
  <c r="O9" i="116" s="1"/>
  <c r="P9" i="116" s="1"/>
  <c r="B10" i="116"/>
  <c r="N10" i="116" s="1"/>
  <c r="B11" i="116"/>
  <c r="N11" i="116" s="1"/>
  <c r="B12" i="116"/>
  <c r="N12" i="116" s="1"/>
  <c r="P12" i="116" s="1"/>
  <c r="D15" i="116"/>
  <c r="P17" i="116"/>
  <c r="P20" i="116"/>
  <c r="P21" i="116"/>
  <c r="C47" i="116"/>
  <c r="C66" i="116" s="1"/>
  <c r="M28" i="116"/>
  <c r="M47" i="116" s="1"/>
  <c r="M66" i="116" s="1"/>
  <c r="O31" i="116"/>
  <c r="O32" i="116"/>
  <c r="J37" i="116"/>
  <c r="J47" i="116" s="1"/>
  <c r="J66" i="116" s="1"/>
  <c r="P51" i="116"/>
  <c r="N58" i="116"/>
  <c r="G58" i="116"/>
  <c r="G65" i="116" s="1"/>
  <c r="G67" i="116" s="1"/>
  <c r="E45" i="116"/>
  <c r="E67" i="116"/>
  <c r="P32" i="116"/>
  <c r="N65" i="116"/>
  <c r="O58" i="116"/>
  <c r="O28" i="116"/>
  <c r="O47" i="116" s="1"/>
  <c r="O66" i="116" s="1"/>
  <c r="D58" i="116"/>
  <c r="K65" i="116"/>
  <c r="K67" i="116" s="1"/>
  <c r="K68" i="116" s="1"/>
  <c r="N8" i="116"/>
  <c r="P8" i="116" s="1"/>
  <c r="B28" i="116"/>
  <c r="N35" i="116"/>
  <c r="O49" i="116"/>
  <c r="P49" i="116" s="1"/>
  <c r="E36" i="116"/>
  <c r="E28" i="116" s="1"/>
  <c r="J58" i="116"/>
  <c r="J65" i="116" s="1"/>
  <c r="J67" i="116" s="1"/>
  <c r="O33" i="113"/>
  <c r="O35" i="113" s="1"/>
  <c r="M33" i="113"/>
  <c r="M35" i="113" s="1"/>
  <c r="L33" i="113"/>
  <c r="L35" i="113" s="1"/>
  <c r="K33" i="113"/>
  <c r="K35" i="113" s="1"/>
  <c r="I33" i="113"/>
  <c r="I35" i="113" s="1"/>
  <c r="H33" i="113"/>
  <c r="H35" i="113" s="1"/>
  <c r="G33" i="113"/>
  <c r="G35" i="113" s="1"/>
  <c r="F33" i="113"/>
  <c r="F35" i="113" s="1"/>
  <c r="E33" i="113"/>
  <c r="E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O28" i="113"/>
  <c r="N28" i="113"/>
  <c r="N33" i="113" s="1"/>
  <c r="N35" i="113" s="1"/>
  <c r="M28" i="113"/>
  <c r="J28" i="113"/>
  <c r="J33" i="113" s="1"/>
  <c r="J35" i="113" s="1"/>
  <c r="G28" i="113"/>
  <c r="D28" i="113"/>
  <c r="D33" i="113" s="1"/>
  <c r="D35" i="113" s="1"/>
  <c r="O27" i="113"/>
  <c r="P27" i="113" s="1"/>
  <c r="N27" i="113"/>
  <c r="M27" i="113"/>
  <c r="J27" i="113"/>
  <c r="G27" i="113"/>
  <c r="D27" i="113"/>
  <c r="K25" i="113"/>
  <c r="J25" i="113"/>
  <c r="I25" i="113"/>
  <c r="H25" i="113"/>
  <c r="H34" i="113" s="1"/>
  <c r="B25" i="113"/>
  <c r="B34" i="113" s="1"/>
  <c r="O24" i="113"/>
  <c r="P24" i="113" s="1"/>
  <c r="N24" i="113"/>
  <c r="M24" i="113"/>
  <c r="J24" i="113"/>
  <c r="G24" i="113"/>
  <c r="D24" i="113"/>
  <c r="O23" i="113"/>
  <c r="N23" i="113"/>
  <c r="P23" i="113" s="1"/>
  <c r="M23" i="113"/>
  <c r="G23" i="113"/>
  <c r="D23" i="113"/>
  <c r="P22" i="113"/>
  <c r="O22" i="113"/>
  <c r="N22" i="113"/>
  <c r="M22" i="113"/>
  <c r="G22" i="113"/>
  <c r="O21" i="113"/>
  <c r="N21" i="113"/>
  <c r="P21" i="113" s="1"/>
  <c r="M21" i="113"/>
  <c r="J21" i="113"/>
  <c r="G21" i="113"/>
  <c r="D21" i="113"/>
  <c r="P20" i="113"/>
  <c r="O20" i="113"/>
  <c r="N20" i="113"/>
  <c r="M20" i="113"/>
  <c r="G20" i="113"/>
  <c r="D20" i="113"/>
  <c r="O19" i="113"/>
  <c r="N19" i="113"/>
  <c r="P19" i="113" s="1"/>
  <c r="M19" i="113"/>
  <c r="J19" i="113"/>
  <c r="G19" i="113"/>
  <c r="D19" i="113"/>
  <c r="H18" i="113"/>
  <c r="E18" i="113"/>
  <c r="E25" i="113" s="1"/>
  <c r="E34" i="113" s="1"/>
  <c r="C18" i="113"/>
  <c r="C25" i="113" s="1"/>
  <c r="B18" i="113"/>
  <c r="D18" i="113" s="1"/>
  <c r="K15" i="113"/>
  <c r="H15" i="113"/>
  <c r="C15" i="113"/>
  <c r="B15" i="113"/>
  <c r="O14" i="113"/>
  <c r="N14" i="113"/>
  <c r="P14" i="113" s="1"/>
  <c r="M14" i="113"/>
  <c r="G14" i="113"/>
  <c r="D14" i="113"/>
  <c r="O13" i="113"/>
  <c r="P13" i="113" s="1"/>
  <c r="N13" i="113"/>
  <c r="M13" i="113"/>
  <c r="G13" i="113"/>
  <c r="D13" i="113"/>
  <c r="O12" i="113"/>
  <c r="N12" i="113"/>
  <c r="P12" i="113" s="1"/>
  <c r="M12" i="113"/>
  <c r="G12" i="113"/>
  <c r="D12" i="113"/>
  <c r="O11" i="113"/>
  <c r="P11" i="113" s="1"/>
  <c r="N11" i="113"/>
  <c r="M11" i="113"/>
  <c r="J11" i="113"/>
  <c r="G11" i="113"/>
  <c r="D11" i="113"/>
  <c r="O10" i="113"/>
  <c r="N10" i="113"/>
  <c r="P10" i="113" s="1"/>
  <c r="M10" i="113"/>
  <c r="G10" i="113"/>
  <c r="D10" i="113"/>
  <c r="P9" i="113"/>
  <c r="O9" i="113"/>
  <c r="N9" i="113"/>
  <c r="M9" i="113"/>
  <c r="J9" i="113"/>
  <c r="G9" i="113"/>
  <c r="D9" i="113"/>
  <c r="O8" i="113"/>
  <c r="O15" i="113" s="1"/>
  <c r="H8" i="113"/>
  <c r="E8" i="113"/>
  <c r="E15" i="113" s="1"/>
  <c r="D8" i="113"/>
  <c r="D15" i="113" s="1"/>
  <c r="C8" i="113"/>
  <c r="B8" i="113"/>
  <c r="N8" i="113" s="1"/>
  <c r="L69" i="135"/>
  <c r="K69" i="135"/>
  <c r="I69" i="135"/>
  <c r="H69" i="135"/>
  <c r="E69" i="135"/>
  <c r="C68" i="135"/>
  <c r="C69" i="135" s="1"/>
  <c r="O67" i="135"/>
  <c r="N67" i="135"/>
  <c r="N69" i="135" s="1"/>
  <c r="M67" i="135"/>
  <c r="M69" i="135" s="1"/>
  <c r="J67" i="135"/>
  <c r="J69" i="135" s="1"/>
  <c r="G67" i="135"/>
  <c r="G69" i="135" s="1"/>
  <c r="D67" i="135"/>
  <c r="D69" i="135" s="1"/>
  <c r="L66" i="135"/>
  <c r="K66" i="135"/>
  <c r="H66" i="135"/>
  <c r="F66" i="135"/>
  <c r="E66" i="135"/>
  <c r="B66" i="135"/>
  <c r="B68" i="135" s="1"/>
  <c r="B69" i="135" s="1"/>
  <c r="O65" i="135"/>
  <c r="N65" i="135"/>
  <c r="P65" i="135" s="1"/>
  <c r="M65" i="135"/>
  <c r="J65" i="135"/>
  <c r="G65" i="135"/>
  <c r="D65" i="135"/>
  <c r="N59" i="135"/>
  <c r="M59" i="135"/>
  <c r="M66" i="135" s="1"/>
  <c r="J59" i="135"/>
  <c r="G59" i="135"/>
  <c r="O58" i="135"/>
  <c r="N58" i="135"/>
  <c r="M58" i="135"/>
  <c r="J58" i="135"/>
  <c r="G58" i="135"/>
  <c r="D58" i="135"/>
  <c r="O52" i="135"/>
  <c r="N52" i="135"/>
  <c r="N66" i="135" s="1"/>
  <c r="M52" i="135"/>
  <c r="J52" i="135"/>
  <c r="G52" i="135"/>
  <c r="G66" i="135" s="1"/>
  <c r="D52" i="135"/>
  <c r="O49" i="135"/>
  <c r="P49" i="135" s="1"/>
  <c r="N49" i="135"/>
  <c r="M49" i="135"/>
  <c r="J49" i="135"/>
  <c r="G49" i="135"/>
  <c r="D49" i="135"/>
  <c r="O48" i="135"/>
  <c r="P48" i="135" s="1"/>
  <c r="N48" i="135"/>
  <c r="M48" i="135"/>
  <c r="J48" i="135"/>
  <c r="G48" i="135"/>
  <c r="D48" i="135"/>
  <c r="O47" i="135"/>
  <c r="N47" i="135"/>
  <c r="M47" i="135"/>
  <c r="J47" i="135"/>
  <c r="G47" i="135"/>
  <c r="D47" i="135"/>
  <c r="O46" i="135"/>
  <c r="P46" i="135" s="1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P44" i="135"/>
  <c r="M44" i="135"/>
  <c r="J44" i="135"/>
  <c r="G44" i="135"/>
  <c r="D44" i="135"/>
  <c r="O43" i="135"/>
  <c r="P43" i="135" s="1"/>
  <c r="N43" i="135"/>
  <c r="M43" i="135"/>
  <c r="J43" i="135"/>
  <c r="G43" i="135"/>
  <c r="D43" i="135"/>
  <c r="O42" i="135"/>
  <c r="N42" i="135"/>
  <c r="M42" i="135"/>
  <c r="M40" i="135" s="1"/>
  <c r="J42" i="135"/>
  <c r="G42" i="135"/>
  <c r="D42" i="135"/>
  <c r="O41" i="135"/>
  <c r="N41" i="135"/>
  <c r="N40" i="135" s="1"/>
  <c r="M41" i="135"/>
  <c r="J41" i="135"/>
  <c r="G41" i="135"/>
  <c r="D41" i="135"/>
  <c r="D40" i="135" s="1"/>
  <c r="L40" i="135"/>
  <c r="K40" i="135"/>
  <c r="I40" i="135"/>
  <c r="I50" i="135" s="1"/>
  <c r="H40" i="135"/>
  <c r="F40" i="135"/>
  <c r="E40" i="135"/>
  <c r="E50" i="135" s="1"/>
  <c r="C40" i="135"/>
  <c r="O40" i="135" s="1"/>
  <c r="B40" i="135"/>
  <c r="O39" i="135"/>
  <c r="P39" i="135" s="1"/>
  <c r="N39" i="135"/>
  <c r="M39" i="135"/>
  <c r="J39" i="135"/>
  <c r="G39" i="135"/>
  <c r="D39" i="135"/>
  <c r="O38" i="135"/>
  <c r="N38" i="135"/>
  <c r="M38" i="135"/>
  <c r="J38" i="135"/>
  <c r="G38" i="135"/>
  <c r="D38" i="135"/>
  <c r="O37" i="135"/>
  <c r="N37" i="135"/>
  <c r="M37" i="135"/>
  <c r="J37" i="135"/>
  <c r="G37" i="135"/>
  <c r="D37" i="135"/>
  <c r="O36" i="135"/>
  <c r="N36" i="135"/>
  <c r="M36" i="135"/>
  <c r="J36" i="135"/>
  <c r="G36" i="135"/>
  <c r="D36" i="135"/>
  <c r="O35" i="135"/>
  <c r="P35" i="135" s="1"/>
  <c r="N35" i="135"/>
  <c r="M35" i="135"/>
  <c r="J35" i="135"/>
  <c r="G35" i="135"/>
  <c r="D35" i="135"/>
  <c r="P34" i="135"/>
  <c r="M34" i="135"/>
  <c r="J34" i="135"/>
  <c r="G34" i="135"/>
  <c r="O33" i="135"/>
  <c r="N33" i="135"/>
  <c r="M33" i="135"/>
  <c r="J33" i="135"/>
  <c r="G33" i="135"/>
  <c r="D33" i="135"/>
  <c r="O32" i="135"/>
  <c r="P32" i="135" s="1"/>
  <c r="N32" i="135"/>
  <c r="M32" i="135"/>
  <c r="J32" i="135"/>
  <c r="G32" i="135"/>
  <c r="G30" i="135" s="1"/>
  <c r="D32" i="135"/>
  <c r="O31" i="135"/>
  <c r="N31" i="135"/>
  <c r="P31" i="135" s="1"/>
  <c r="M31" i="135"/>
  <c r="M30" i="135" s="1"/>
  <c r="J31" i="135"/>
  <c r="G31" i="135"/>
  <c r="D31" i="135"/>
  <c r="D30" i="135" s="1"/>
  <c r="L30" i="135"/>
  <c r="L50" i="135" s="1"/>
  <c r="K30" i="135"/>
  <c r="I30" i="135"/>
  <c r="H30" i="135"/>
  <c r="H50" i="135" s="1"/>
  <c r="F30" i="135"/>
  <c r="E30" i="135"/>
  <c r="C30" i="135"/>
  <c r="B30" i="135"/>
  <c r="O26" i="135"/>
  <c r="N26" i="135"/>
  <c r="M26" i="135"/>
  <c r="J26" i="135"/>
  <c r="G26" i="135"/>
  <c r="D26" i="135"/>
  <c r="O25" i="135"/>
  <c r="N25" i="135"/>
  <c r="P25" i="135" s="1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P23" i="135" s="1"/>
  <c r="N23" i="135"/>
  <c r="M23" i="135"/>
  <c r="J23" i="135"/>
  <c r="D23" i="135"/>
  <c r="O22" i="135"/>
  <c r="N22" i="135"/>
  <c r="P22" i="135" s="1"/>
  <c r="M22" i="135"/>
  <c r="J22" i="135"/>
  <c r="D22" i="135"/>
  <c r="O21" i="135"/>
  <c r="N21" i="135"/>
  <c r="M21" i="135"/>
  <c r="J21" i="135"/>
  <c r="G21" i="135"/>
  <c r="O20" i="135"/>
  <c r="N20" i="135"/>
  <c r="P20" i="135" s="1"/>
  <c r="M20" i="135"/>
  <c r="J20" i="135"/>
  <c r="G20" i="135"/>
  <c r="D20" i="135"/>
  <c r="D17" i="135" s="1"/>
  <c r="O19" i="135"/>
  <c r="P19" i="135" s="1"/>
  <c r="N19" i="135"/>
  <c r="N17" i="135" s="1"/>
  <c r="M19" i="135"/>
  <c r="M17" i="135" s="1"/>
  <c r="M27" i="135" s="1"/>
  <c r="J19" i="135"/>
  <c r="G19" i="135"/>
  <c r="D19" i="135"/>
  <c r="O18" i="135"/>
  <c r="P18" i="135" s="1"/>
  <c r="N18" i="135"/>
  <c r="M18" i="135"/>
  <c r="J18" i="135"/>
  <c r="J17" i="135" s="1"/>
  <c r="G18" i="135"/>
  <c r="G17" i="135" s="1"/>
  <c r="D18" i="135"/>
  <c r="L17" i="135"/>
  <c r="L27" i="135" s="1"/>
  <c r="K17" i="135"/>
  <c r="K27" i="135" s="1"/>
  <c r="I17" i="135"/>
  <c r="H17" i="135"/>
  <c r="H27" i="135" s="1"/>
  <c r="F17" i="135"/>
  <c r="F27" i="135" s="1"/>
  <c r="E17" i="135"/>
  <c r="C17" i="135"/>
  <c r="B17" i="135"/>
  <c r="B27" i="135" s="1"/>
  <c r="O16" i="135"/>
  <c r="P16" i="135" s="1"/>
  <c r="N16" i="135"/>
  <c r="M16" i="135"/>
  <c r="J16" i="135"/>
  <c r="G16" i="135"/>
  <c r="D16" i="135"/>
  <c r="O15" i="135"/>
  <c r="P15" i="135" s="1"/>
  <c r="N15" i="135"/>
  <c r="M15" i="135"/>
  <c r="J15" i="135"/>
  <c r="G15" i="135"/>
  <c r="D15" i="135"/>
  <c r="O14" i="135"/>
  <c r="P14" i="135" s="1"/>
  <c r="N14" i="135"/>
  <c r="M14" i="135"/>
  <c r="J14" i="135"/>
  <c r="G14" i="135"/>
  <c r="D14" i="135"/>
  <c r="O13" i="135"/>
  <c r="N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O11" i="135"/>
  <c r="P11" i="135" s="1"/>
  <c r="N11" i="135"/>
  <c r="M11" i="135"/>
  <c r="J11" i="135"/>
  <c r="G11" i="135"/>
  <c r="D11" i="135"/>
  <c r="O10" i="135"/>
  <c r="N10" i="135"/>
  <c r="M10" i="135"/>
  <c r="J10" i="135"/>
  <c r="G10" i="135"/>
  <c r="D10" i="135"/>
  <c r="N9" i="135"/>
  <c r="L9" i="135"/>
  <c r="M9" i="135" s="1"/>
  <c r="K9" i="135"/>
  <c r="I9" i="135"/>
  <c r="J9" i="135" s="1"/>
  <c r="H9" i="135"/>
  <c r="F9" i="135"/>
  <c r="E9" i="135"/>
  <c r="C9" i="135"/>
  <c r="D9" i="135" s="1"/>
  <c r="B9" i="135"/>
  <c r="O51" i="105" l="1"/>
  <c r="O53" i="105" s="1"/>
  <c r="D37" i="105"/>
  <c r="B53" i="105"/>
  <c r="P27" i="103"/>
  <c r="P46" i="103" s="1"/>
  <c r="P18" i="103"/>
  <c r="O39" i="103"/>
  <c r="O47" i="103" s="1"/>
  <c r="O48" i="103" s="1"/>
  <c r="C45" i="103"/>
  <c r="N18" i="103"/>
  <c r="M45" i="103"/>
  <c r="M47" i="103"/>
  <c r="M48" i="103" s="1"/>
  <c r="P35" i="103"/>
  <c r="P34" i="103" s="1"/>
  <c r="N34" i="103"/>
  <c r="N47" i="103" s="1"/>
  <c r="N48" i="103" s="1"/>
  <c r="B50" i="105"/>
  <c r="B52" i="105" s="1"/>
  <c r="N52" i="105" s="1"/>
  <c r="P52" i="105" s="1"/>
  <c r="P37" i="105"/>
  <c r="P7" i="132"/>
  <c r="N14" i="132"/>
  <c r="P14" i="132" s="1"/>
  <c r="O32" i="132"/>
  <c r="O34" i="132" s="1"/>
  <c r="P19" i="132"/>
  <c r="N17" i="132"/>
  <c r="P29" i="132"/>
  <c r="P32" i="132" s="1"/>
  <c r="P34" i="132" s="1"/>
  <c r="J68" i="116"/>
  <c r="C68" i="116"/>
  <c r="O7" i="116"/>
  <c r="O25" i="116" s="1"/>
  <c r="D68" i="116"/>
  <c r="P11" i="116"/>
  <c r="B7" i="116"/>
  <c r="B25" i="116" s="1"/>
  <c r="D65" i="116"/>
  <c r="D67" i="116" s="1"/>
  <c r="M68" i="116"/>
  <c r="P10" i="116"/>
  <c r="H45" i="116"/>
  <c r="H67" i="116"/>
  <c r="E47" i="116"/>
  <c r="E66" i="116" s="1"/>
  <c r="E68" i="116" s="1"/>
  <c r="N67" i="116"/>
  <c r="N45" i="116"/>
  <c r="E37" i="116"/>
  <c r="E23" i="116"/>
  <c r="N13" i="116"/>
  <c r="P13" i="116" s="1"/>
  <c r="P35" i="116"/>
  <c r="O65" i="116"/>
  <c r="O67" i="116" s="1"/>
  <c r="P58" i="116"/>
  <c r="P65" i="116" s="1"/>
  <c r="P67" i="116" s="1"/>
  <c r="O68" i="116"/>
  <c r="N28" i="116"/>
  <c r="B47" i="116"/>
  <c r="B66" i="116" s="1"/>
  <c r="B68" i="116" s="1"/>
  <c r="E14" i="116"/>
  <c r="N36" i="116"/>
  <c r="P36" i="116" s="1"/>
  <c r="G36" i="116"/>
  <c r="G28" i="116" s="1"/>
  <c r="G47" i="116" s="1"/>
  <c r="G66" i="116" s="1"/>
  <c r="G68" i="116" s="1"/>
  <c r="P8" i="113"/>
  <c r="P15" i="113" s="1"/>
  <c r="N15" i="113"/>
  <c r="D25" i="113"/>
  <c r="D34" i="113" s="1"/>
  <c r="C34" i="113"/>
  <c r="N18" i="113"/>
  <c r="J27" i="135"/>
  <c r="C27" i="135"/>
  <c r="O27" i="135" s="1"/>
  <c r="P13" i="135"/>
  <c r="O30" i="135"/>
  <c r="P37" i="135"/>
  <c r="P41" i="135"/>
  <c r="G9" i="135"/>
  <c r="P10" i="135"/>
  <c r="O17" i="135"/>
  <c r="I27" i="135"/>
  <c r="P21" i="135"/>
  <c r="P33" i="135"/>
  <c r="F50" i="135"/>
  <c r="J40" i="135"/>
  <c r="P47" i="135"/>
  <c r="J66" i="135"/>
  <c r="G27" i="135"/>
  <c r="M50" i="135"/>
  <c r="G40" i="135"/>
  <c r="G50" i="135" s="1"/>
  <c r="E27" i="135"/>
  <c r="P26" i="135"/>
  <c r="K50" i="135"/>
  <c r="J30" i="135"/>
  <c r="J50" i="135" s="1"/>
  <c r="P36" i="135"/>
  <c r="P38" i="135"/>
  <c r="B50" i="135"/>
  <c r="P42" i="135"/>
  <c r="P58" i="135"/>
  <c r="P67" i="135"/>
  <c r="P69" i="135" s="1"/>
  <c r="O69" i="135"/>
  <c r="O50" i="135"/>
  <c r="P17" i="135"/>
  <c r="D50" i="135"/>
  <c r="P40" i="135"/>
  <c r="N27" i="135"/>
  <c r="D27" i="135"/>
  <c r="N50" i="135"/>
  <c r="O9" i="135"/>
  <c r="P9" i="135" s="1"/>
  <c r="N30" i="135"/>
  <c r="P30" i="135" s="1"/>
  <c r="C50" i="135"/>
  <c r="P52" i="135"/>
  <c r="P58" i="115"/>
  <c r="O58" i="115"/>
  <c r="P44" i="115"/>
  <c r="O44" i="115"/>
  <c r="P32" i="115"/>
  <c r="P56" i="115" s="1"/>
  <c r="P83" i="115" s="1"/>
  <c r="O32" i="115"/>
  <c r="O56" i="115" s="1"/>
  <c r="O83" i="115" s="1"/>
  <c r="P18" i="115"/>
  <c r="O18" i="115"/>
  <c r="F70" i="115"/>
  <c r="F58" i="115"/>
  <c r="F44" i="115"/>
  <c r="F32" i="115"/>
  <c r="F56" i="115" s="1"/>
  <c r="F18" i="115"/>
  <c r="P51" i="105" l="1"/>
  <c r="P53" i="105" s="1"/>
  <c r="D51" i="105"/>
  <c r="D53" i="105" s="1"/>
  <c r="N53" i="105"/>
  <c r="P47" i="103"/>
  <c r="P48" i="103" s="1"/>
  <c r="O45" i="103"/>
  <c r="P39" i="103"/>
  <c r="P45" i="103" s="1"/>
  <c r="P17" i="132"/>
  <c r="N24" i="132"/>
  <c r="H23" i="116"/>
  <c r="H15" i="116" s="1"/>
  <c r="H25" i="116" s="1"/>
  <c r="H37" i="116"/>
  <c r="H47" i="116" s="1"/>
  <c r="H66" i="116" s="1"/>
  <c r="H68" i="116" s="1"/>
  <c r="N14" i="116"/>
  <c r="P14" i="116" s="1"/>
  <c r="G14" i="116"/>
  <c r="G7" i="116" s="1"/>
  <c r="E7" i="116"/>
  <c r="G23" i="116"/>
  <c r="G15" i="116" s="1"/>
  <c r="E15" i="116"/>
  <c r="P28" i="116"/>
  <c r="P45" i="116"/>
  <c r="N23" i="116"/>
  <c r="N37" i="116"/>
  <c r="P37" i="116" s="1"/>
  <c r="P18" i="113"/>
  <c r="N25" i="113"/>
  <c r="P27" i="135"/>
  <c r="P50" i="135"/>
  <c r="N70" i="115"/>
  <c r="K70" i="115"/>
  <c r="J70" i="115"/>
  <c r="I70" i="115"/>
  <c r="H70" i="115"/>
  <c r="G70" i="115"/>
  <c r="E70" i="115"/>
  <c r="D70" i="115"/>
  <c r="C70" i="115"/>
  <c r="B70" i="115"/>
  <c r="N58" i="115"/>
  <c r="N82" i="115" s="1"/>
  <c r="N84" i="115" s="1"/>
  <c r="M84" i="115"/>
  <c r="L84" i="115"/>
  <c r="K58" i="115"/>
  <c r="K82" i="115" s="1"/>
  <c r="K84" i="115" s="1"/>
  <c r="J58" i="115"/>
  <c r="J82" i="115" s="1"/>
  <c r="J84" i="115" s="1"/>
  <c r="I58" i="115"/>
  <c r="I82" i="115" s="1"/>
  <c r="I84" i="115" s="1"/>
  <c r="H58" i="115"/>
  <c r="H82" i="115" s="1"/>
  <c r="H84" i="115" s="1"/>
  <c r="G58" i="115"/>
  <c r="G82" i="115" s="1"/>
  <c r="G84" i="115" s="1"/>
  <c r="F82" i="115"/>
  <c r="F84" i="115" s="1"/>
  <c r="E58" i="115"/>
  <c r="E82" i="115" s="1"/>
  <c r="E84" i="115" s="1"/>
  <c r="D58" i="115"/>
  <c r="D82" i="115" s="1"/>
  <c r="D84" i="115" s="1"/>
  <c r="C58" i="115"/>
  <c r="C82" i="115" s="1"/>
  <c r="C84" i="115" s="1"/>
  <c r="B58" i="115"/>
  <c r="B82" i="115" s="1"/>
  <c r="B84" i="115" s="1"/>
  <c r="N56" i="115"/>
  <c r="N83" i="115" s="1"/>
  <c r="J56" i="115"/>
  <c r="J83" i="115" s="1"/>
  <c r="I56" i="115"/>
  <c r="I83" i="115" s="1"/>
  <c r="F83" i="115"/>
  <c r="E56" i="115"/>
  <c r="E83" i="115" s="1"/>
  <c r="B56" i="115"/>
  <c r="B83" i="115" s="1"/>
  <c r="N44" i="115"/>
  <c r="K44" i="115"/>
  <c r="J44" i="115"/>
  <c r="I44" i="115"/>
  <c r="H44" i="115"/>
  <c r="G44" i="115"/>
  <c r="E44" i="115"/>
  <c r="D44" i="115"/>
  <c r="C44" i="115"/>
  <c r="B44" i="115"/>
  <c r="N32" i="115"/>
  <c r="K32" i="115"/>
  <c r="K56" i="115" s="1"/>
  <c r="K83" i="115" s="1"/>
  <c r="J32" i="115"/>
  <c r="I32" i="115"/>
  <c r="H32" i="115"/>
  <c r="H56" i="115" s="1"/>
  <c r="H83" i="115" s="1"/>
  <c r="G32" i="115"/>
  <c r="E32" i="115"/>
  <c r="D32" i="115"/>
  <c r="D56" i="115" s="1"/>
  <c r="D83" i="115" s="1"/>
  <c r="C32" i="115"/>
  <c r="C56" i="115" s="1"/>
  <c r="C83" i="115" s="1"/>
  <c r="B32" i="115"/>
  <c r="N18" i="115"/>
  <c r="K18" i="115"/>
  <c r="J18" i="115"/>
  <c r="I18" i="115"/>
  <c r="H18" i="115"/>
  <c r="G18" i="115"/>
  <c r="E18" i="115"/>
  <c r="D18" i="115"/>
  <c r="C18" i="115"/>
  <c r="B18" i="115"/>
  <c r="N7" i="115"/>
  <c r="K7" i="115"/>
  <c r="J7" i="115"/>
  <c r="I7" i="115"/>
  <c r="H7" i="115"/>
  <c r="E7" i="115"/>
  <c r="B7" i="115"/>
  <c r="N33" i="132" l="1"/>
  <c r="P24" i="132"/>
  <c r="P33" i="132" s="1"/>
  <c r="G25" i="116"/>
  <c r="N47" i="116"/>
  <c r="N66" i="116" s="1"/>
  <c r="N68" i="116" s="1"/>
  <c r="P23" i="116"/>
  <c r="N15" i="116"/>
  <c r="P15" i="116" s="1"/>
  <c r="P47" i="116"/>
  <c r="P66" i="116" s="1"/>
  <c r="P68" i="116" s="1"/>
  <c r="E25" i="116"/>
  <c r="N7" i="116"/>
  <c r="G56" i="115"/>
  <c r="G83" i="115" s="1"/>
  <c r="F41" i="129"/>
  <c r="I41" i="129"/>
  <c r="N25" i="116" l="1"/>
  <c r="P7" i="116"/>
  <c r="P25" i="116" s="1"/>
  <c r="M41" i="129"/>
  <c r="H41" i="129"/>
  <c r="L41" i="129"/>
  <c r="E41" i="129"/>
  <c r="K41" i="129"/>
  <c r="J41" i="129"/>
  <c r="C34" i="107"/>
  <c r="D34" i="107"/>
  <c r="E34" i="107"/>
  <c r="F34" i="107"/>
  <c r="G34" i="107"/>
  <c r="H34" i="107"/>
  <c r="I34" i="107"/>
  <c r="J34" i="107"/>
  <c r="K34" i="107"/>
  <c r="L34" i="107"/>
  <c r="M34" i="107"/>
  <c r="N34" i="107"/>
  <c r="O34" i="107"/>
  <c r="P34" i="107"/>
  <c r="B34" i="107"/>
  <c r="F47" i="109"/>
  <c r="P46" i="109"/>
  <c r="O46" i="109"/>
  <c r="N46" i="109"/>
  <c r="M46" i="109"/>
  <c r="L46" i="109"/>
  <c r="K46" i="109"/>
  <c r="J46" i="109"/>
  <c r="I46" i="109"/>
  <c r="H46" i="109"/>
  <c r="G46" i="109"/>
  <c r="F46" i="109"/>
  <c r="E46" i="109"/>
  <c r="D46" i="109"/>
  <c r="C46" i="109"/>
  <c r="B46" i="109"/>
  <c r="L45" i="109"/>
  <c r="I45" i="109"/>
  <c r="I47" i="109" s="1"/>
  <c r="O44" i="109"/>
  <c r="N44" i="109"/>
  <c r="M44" i="109"/>
  <c r="J44" i="109"/>
  <c r="G44" i="109"/>
  <c r="D44" i="109"/>
  <c r="O43" i="109"/>
  <c r="N43" i="109"/>
  <c r="P43" i="109" s="1"/>
  <c r="M43" i="109"/>
  <c r="J43" i="109"/>
  <c r="D43" i="109"/>
  <c r="O42" i="109"/>
  <c r="N42" i="109"/>
  <c r="J42" i="109"/>
  <c r="G42" i="109"/>
  <c r="D42" i="109"/>
  <c r="O41" i="109"/>
  <c r="N41" i="109"/>
  <c r="P41" i="109" s="1"/>
  <c r="M41" i="109"/>
  <c r="J41" i="109"/>
  <c r="G41" i="109"/>
  <c r="D41" i="109"/>
  <c r="O40" i="109"/>
  <c r="N40" i="109"/>
  <c r="M40" i="109"/>
  <c r="J40" i="109"/>
  <c r="G40" i="109"/>
  <c r="D40" i="109"/>
  <c r="K39" i="109"/>
  <c r="M39" i="109" s="1"/>
  <c r="H39" i="109"/>
  <c r="J39" i="109" s="1"/>
  <c r="J47" i="109" s="1"/>
  <c r="E39" i="109"/>
  <c r="G39" i="109" s="1"/>
  <c r="C39" i="109"/>
  <c r="O39" i="109" s="1"/>
  <c r="B39" i="109"/>
  <c r="B47" i="109" s="1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M35" i="109"/>
  <c r="J35" i="109"/>
  <c r="G35" i="109"/>
  <c r="D35" i="109"/>
  <c r="N34" i="109"/>
  <c r="P34" i="109" s="1"/>
  <c r="M34" i="109"/>
  <c r="G34" i="109"/>
  <c r="C34" i="109"/>
  <c r="O34" i="109" s="1"/>
  <c r="O17" i="109"/>
  <c r="N17" i="109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M15" i="109"/>
  <c r="J15" i="109"/>
  <c r="G15" i="109"/>
  <c r="D15" i="109"/>
  <c r="O14" i="109"/>
  <c r="N14" i="109"/>
  <c r="P14" i="109" s="1"/>
  <c r="M14" i="109"/>
  <c r="M12" i="109" s="1"/>
  <c r="M18" i="109" s="1"/>
  <c r="J14" i="109"/>
  <c r="G14" i="109"/>
  <c r="D14" i="109"/>
  <c r="O13" i="109"/>
  <c r="P13" i="109" s="1"/>
  <c r="N13" i="109"/>
  <c r="M13" i="109"/>
  <c r="J13" i="109"/>
  <c r="G13" i="109"/>
  <c r="D13" i="109"/>
  <c r="L12" i="109"/>
  <c r="L18" i="109" s="1"/>
  <c r="K12" i="109"/>
  <c r="K18" i="109" s="1"/>
  <c r="I12" i="109"/>
  <c r="I18" i="109" s="1"/>
  <c r="H12" i="109"/>
  <c r="H18" i="109" s="1"/>
  <c r="F12" i="109"/>
  <c r="E12" i="109"/>
  <c r="E18" i="109" s="1"/>
  <c r="C12" i="109"/>
  <c r="B12" i="109"/>
  <c r="N11" i="109"/>
  <c r="L11" i="109"/>
  <c r="O11" i="109" s="1"/>
  <c r="O10" i="109"/>
  <c r="N10" i="109"/>
  <c r="D10" i="109"/>
  <c r="O9" i="109"/>
  <c r="N9" i="109"/>
  <c r="M9" i="109"/>
  <c r="D9" i="109"/>
  <c r="O8" i="109"/>
  <c r="N8" i="109"/>
  <c r="P8" i="109" s="1"/>
  <c r="N7" i="109"/>
  <c r="F7" i="109"/>
  <c r="C7" i="109"/>
  <c r="O7" i="109" s="1"/>
  <c r="C41" i="129" l="1"/>
  <c r="G41" i="129"/>
  <c r="O41" i="129"/>
  <c r="D41" i="129"/>
  <c r="B41" i="129"/>
  <c r="J12" i="109"/>
  <c r="J18" i="109" s="1"/>
  <c r="G12" i="109"/>
  <c r="G18" i="109" s="1"/>
  <c r="P17" i="109"/>
  <c r="P40" i="109"/>
  <c r="P11" i="109"/>
  <c r="P36" i="109"/>
  <c r="P37" i="109"/>
  <c r="B48" i="109"/>
  <c r="M47" i="109"/>
  <c r="M48" i="109" s="1"/>
  <c r="D7" i="109"/>
  <c r="D18" i="109" s="1"/>
  <c r="N12" i="109"/>
  <c r="N18" i="109" s="1"/>
  <c r="P10" i="109"/>
  <c r="O12" i="109"/>
  <c r="D12" i="109"/>
  <c r="P16" i="109"/>
  <c r="B18" i="109"/>
  <c r="G47" i="109"/>
  <c r="G48" i="109" s="1"/>
  <c r="P35" i="109"/>
  <c r="I48" i="109"/>
  <c r="F18" i="109"/>
  <c r="P9" i="109"/>
  <c r="P15" i="109"/>
  <c r="P42" i="109"/>
  <c r="P44" i="109"/>
  <c r="F48" i="109"/>
  <c r="J48" i="109"/>
  <c r="E47" i="109"/>
  <c r="E48" i="109" s="1"/>
  <c r="P7" i="109"/>
  <c r="O18" i="109"/>
  <c r="C18" i="109"/>
  <c r="C47" i="109"/>
  <c r="K47" i="109"/>
  <c r="M11" i="109"/>
  <c r="H47" i="109"/>
  <c r="L47" i="109"/>
  <c r="N39" i="109"/>
  <c r="P39" i="109" s="1"/>
  <c r="D34" i="109"/>
  <c r="D39" i="109"/>
  <c r="L34" i="134"/>
  <c r="K34" i="134"/>
  <c r="J34" i="134"/>
  <c r="H34" i="134"/>
  <c r="F34" i="134"/>
  <c r="E34" i="134"/>
  <c r="D34" i="134"/>
  <c r="C34" i="134"/>
  <c r="O34" i="134" s="1"/>
  <c r="B34" i="134"/>
  <c r="N34" i="134" s="1"/>
  <c r="L32" i="134"/>
  <c r="I32" i="134"/>
  <c r="I34" i="134" s="1"/>
  <c r="P30" i="134"/>
  <c r="O30" i="134"/>
  <c r="N30" i="134"/>
  <c r="M30" i="134"/>
  <c r="M34" i="134" s="1"/>
  <c r="G30" i="134"/>
  <c r="G34" i="134" s="1"/>
  <c r="I28" i="134"/>
  <c r="I33" i="134" s="1"/>
  <c r="E28" i="134"/>
  <c r="E33" i="134" s="1"/>
  <c r="E35" i="134" s="1"/>
  <c r="P27" i="134"/>
  <c r="O27" i="134"/>
  <c r="M27" i="134"/>
  <c r="J27" i="134"/>
  <c r="G27" i="134"/>
  <c r="C27" i="134"/>
  <c r="B27" i="134"/>
  <c r="D27" i="134" s="1"/>
  <c r="P26" i="134"/>
  <c r="O26" i="134"/>
  <c r="M26" i="134"/>
  <c r="J26" i="134"/>
  <c r="G26" i="134"/>
  <c r="C26" i="134"/>
  <c r="B26" i="134"/>
  <c r="D26" i="134" s="1"/>
  <c r="P25" i="134"/>
  <c r="O25" i="134"/>
  <c r="M25" i="134"/>
  <c r="J25" i="134"/>
  <c r="G25" i="134"/>
  <c r="C25" i="134"/>
  <c r="B25" i="134"/>
  <c r="D25" i="134" s="1"/>
  <c r="P24" i="134"/>
  <c r="O24" i="134"/>
  <c r="N24" i="134"/>
  <c r="L24" i="134"/>
  <c r="K24" i="134"/>
  <c r="M24" i="134" s="1"/>
  <c r="I24" i="134"/>
  <c r="H24" i="134"/>
  <c r="J24" i="134" s="1"/>
  <c r="F24" i="134"/>
  <c r="E24" i="134"/>
  <c r="G24" i="134" s="1"/>
  <c r="C24" i="134"/>
  <c r="O23" i="134"/>
  <c r="P23" i="134" s="1"/>
  <c r="M23" i="134"/>
  <c r="J23" i="134"/>
  <c r="G23" i="134"/>
  <c r="D23" i="134"/>
  <c r="C23" i="134"/>
  <c r="B23" i="134"/>
  <c r="O22" i="134"/>
  <c r="P22" i="134" s="1"/>
  <c r="M22" i="134"/>
  <c r="J22" i="134"/>
  <c r="G22" i="134"/>
  <c r="D22" i="134"/>
  <c r="C22" i="134"/>
  <c r="B22" i="134"/>
  <c r="O21" i="134"/>
  <c r="P21" i="134" s="1"/>
  <c r="M21" i="134"/>
  <c r="J21" i="134"/>
  <c r="G21" i="134"/>
  <c r="D21" i="134"/>
  <c r="C21" i="134"/>
  <c r="B21" i="134"/>
  <c r="O20" i="134"/>
  <c r="O28" i="134" s="1"/>
  <c r="O33" i="134" s="1"/>
  <c r="N20" i="134"/>
  <c r="N28" i="134" s="1"/>
  <c r="N33" i="134" s="1"/>
  <c r="N35" i="134" s="1"/>
  <c r="L20" i="134"/>
  <c r="L28" i="134" s="1"/>
  <c r="L33" i="134" s="1"/>
  <c r="L35" i="134" s="1"/>
  <c r="K20" i="134"/>
  <c r="K28" i="134" s="1"/>
  <c r="K33" i="134" s="1"/>
  <c r="K35" i="134" s="1"/>
  <c r="I20" i="134"/>
  <c r="H20" i="134"/>
  <c r="H28" i="134" s="1"/>
  <c r="H33" i="134" s="1"/>
  <c r="H35" i="134" s="1"/>
  <c r="G20" i="134"/>
  <c r="F20" i="134"/>
  <c r="F28" i="134" s="1"/>
  <c r="F33" i="134" s="1"/>
  <c r="F35" i="134" s="1"/>
  <c r="E20" i="134"/>
  <c r="C20" i="134"/>
  <c r="C28" i="134" s="1"/>
  <c r="C33" i="134" s="1"/>
  <c r="C35" i="134" s="1"/>
  <c r="B20" i="134"/>
  <c r="N17" i="134"/>
  <c r="P16" i="134"/>
  <c r="O16" i="134"/>
  <c r="M16" i="134"/>
  <c r="J16" i="134"/>
  <c r="G16" i="134"/>
  <c r="D16" i="134"/>
  <c r="O15" i="134"/>
  <c r="P15" i="134" s="1"/>
  <c r="M15" i="134"/>
  <c r="J15" i="134"/>
  <c r="G15" i="134"/>
  <c r="D15" i="134"/>
  <c r="P14" i="134"/>
  <c r="O14" i="134"/>
  <c r="M14" i="134"/>
  <c r="J14" i="134"/>
  <c r="G14" i="134"/>
  <c r="D14" i="134"/>
  <c r="O13" i="134"/>
  <c r="P13" i="134" s="1"/>
  <c r="M13" i="134"/>
  <c r="L13" i="134"/>
  <c r="K13" i="134"/>
  <c r="J13" i="134"/>
  <c r="J17" i="134" s="1"/>
  <c r="I13" i="134"/>
  <c r="I17" i="134" s="1"/>
  <c r="H13" i="134"/>
  <c r="F13" i="134"/>
  <c r="F17" i="134" s="1"/>
  <c r="E13" i="134"/>
  <c r="E17" i="134" s="1"/>
  <c r="C13" i="134"/>
  <c r="B13" i="134"/>
  <c r="B17" i="134" s="1"/>
  <c r="P12" i="134"/>
  <c r="O12" i="134"/>
  <c r="M12" i="134"/>
  <c r="J12" i="134"/>
  <c r="G12" i="134"/>
  <c r="D12" i="134"/>
  <c r="O11" i="134"/>
  <c r="P11" i="134" s="1"/>
  <c r="M11" i="134"/>
  <c r="J11" i="134"/>
  <c r="G11" i="134"/>
  <c r="D11" i="134"/>
  <c r="P10" i="134"/>
  <c r="O10" i="134"/>
  <c r="M10" i="134"/>
  <c r="J10" i="134"/>
  <c r="G10" i="134"/>
  <c r="D10" i="134"/>
  <c r="O9" i="134"/>
  <c r="O17" i="134" s="1"/>
  <c r="N9" i="134"/>
  <c r="P9" i="134" s="1"/>
  <c r="L9" i="134"/>
  <c r="L17" i="134" s="1"/>
  <c r="K9" i="134"/>
  <c r="M9" i="134" s="1"/>
  <c r="M17" i="134" s="1"/>
  <c r="J9" i="134"/>
  <c r="I9" i="134"/>
  <c r="H9" i="134"/>
  <c r="H17" i="134" s="1"/>
  <c r="G9" i="134"/>
  <c r="F9" i="134"/>
  <c r="E9" i="134"/>
  <c r="C9" i="134"/>
  <c r="C17" i="134" s="1"/>
  <c r="B9" i="134"/>
  <c r="D9" i="134" s="1"/>
  <c r="N41" i="129" l="1"/>
  <c r="P41" i="129" s="1"/>
  <c r="N47" i="109"/>
  <c r="N48" i="109" s="1"/>
  <c r="P12" i="109"/>
  <c r="P18" i="109" s="1"/>
  <c r="C48" i="109"/>
  <c r="O47" i="109"/>
  <c r="O48" i="109" s="1"/>
  <c r="D47" i="109"/>
  <c r="H48" i="109"/>
  <c r="O35" i="134"/>
  <c r="P34" i="134"/>
  <c r="P17" i="134"/>
  <c r="B28" i="134"/>
  <c r="B33" i="134" s="1"/>
  <c r="B35" i="134" s="1"/>
  <c r="G28" i="134"/>
  <c r="G33" i="134" s="1"/>
  <c r="G35" i="134" s="1"/>
  <c r="I35" i="134"/>
  <c r="D20" i="134"/>
  <c r="G13" i="134"/>
  <c r="G17" i="134" s="1"/>
  <c r="K17" i="134"/>
  <c r="P20" i="134"/>
  <c r="P28" i="134" s="1"/>
  <c r="P33" i="134" s="1"/>
  <c r="P35" i="134" s="1"/>
  <c r="D13" i="134"/>
  <c r="D17" i="134" s="1"/>
  <c r="M20" i="134"/>
  <c r="M28" i="134" s="1"/>
  <c r="M33" i="134" s="1"/>
  <c r="M35" i="134" s="1"/>
  <c r="B24" i="134"/>
  <c r="D24" i="134" s="1"/>
  <c r="J20" i="134"/>
  <c r="J28" i="134" s="1"/>
  <c r="J33" i="134" s="1"/>
  <c r="J35" i="134" s="1"/>
  <c r="O10" i="130"/>
  <c r="P10" i="130"/>
  <c r="I35" i="132"/>
  <c r="P47" i="109" l="1"/>
  <c r="P48" i="109" s="1"/>
  <c r="D48" i="109"/>
  <c r="D28" i="134"/>
  <c r="D33" i="134" s="1"/>
  <c r="D35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O13" i="105" l="1"/>
  <c r="N13" i="105"/>
  <c r="P13" i="105" s="1"/>
  <c r="J13" i="105"/>
  <c r="G13" i="105"/>
  <c r="D13" i="105"/>
  <c r="O12" i="105"/>
  <c r="N12" i="105"/>
  <c r="J12" i="105"/>
  <c r="G12" i="105"/>
  <c r="D12" i="105"/>
  <c r="O11" i="105"/>
  <c r="O8" i="105" s="1"/>
  <c r="N11" i="105"/>
  <c r="J11" i="105"/>
  <c r="G11" i="105"/>
  <c r="D11" i="105"/>
  <c r="O10" i="105"/>
  <c r="N10" i="105"/>
  <c r="J10" i="105"/>
  <c r="G10" i="105"/>
  <c r="G8" i="105" s="1"/>
  <c r="D10" i="105"/>
  <c r="O9" i="105"/>
  <c r="N9" i="105"/>
  <c r="P9" i="105" s="1"/>
  <c r="J9" i="105"/>
  <c r="G9" i="105"/>
  <c r="D9" i="105"/>
  <c r="M8" i="105"/>
  <c r="L8" i="105"/>
  <c r="K8" i="105"/>
  <c r="I8" i="105"/>
  <c r="H8" i="105"/>
  <c r="F8" i="105"/>
  <c r="E8" i="105"/>
  <c r="C8" i="105"/>
  <c r="B8" i="105"/>
  <c r="P10" i="105" l="1"/>
  <c r="D8" i="105"/>
  <c r="P12" i="105"/>
  <c r="J8" i="105"/>
  <c r="P11" i="105"/>
  <c r="P8" i="105" l="1"/>
  <c r="E23" i="136" l="1"/>
  <c r="F23" i="136"/>
  <c r="G23" i="136"/>
  <c r="H23" i="136"/>
  <c r="O22" i="136"/>
  <c r="D22" i="136"/>
  <c r="C22" i="136"/>
  <c r="C21" i="136"/>
  <c r="B21" i="136"/>
  <c r="N21" i="136" s="1"/>
  <c r="P16" i="136"/>
  <c r="O16" i="136"/>
  <c r="N16" i="136"/>
  <c r="D16" i="136"/>
  <c r="D21" i="136" s="1"/>
  <c r="B16" i="136"/>
  <c r="N15" i="136"/>
  <c r="N14" i="136" s="1"/>
  <c r="D15" i="136"/>
  <c r="D14" i="136"/>
  <c r="B14" i="136"/>
  <c r="E11" i="136"/>
  <c r="O10" i="136"/>
  <c r="N10" i="136"/>
  <c r="O9" i="136"/>
  <c r="O11" i="136" s="1"/>
  <c r="D9" i="136"/>
  <c r="D11" i="136" s="1"/>
  <c r="C9" i="136"/>
  <c r="C11" i="136" s="1"/>
  <c r="B9" i="136"/>
  <c r="N9" i="136" s="1"/>
  <c r="P10" i="136" l="1"/>
  <c r="N11" i="136"/>
  <c r="P9" i="136"/>
  <c r="P11" i="136" s="1"/>
  <c r="B11" i="136"/>
  <c r="B20" i="136" s="1"/>
  <c r="B22" i="136" s="1"/>
  <c r="N22" i="136" s="1"/>
  <c r="P22" i="136" s="1"/>
  <c r="B18" i="136"/>
  <c r="G13" i="131"/>
  <c r="G23" i="131" s="1"/>
  <c r="H23" i="131"/>
  <c r="K23" i="131"/>
  <c r="L23" i="131"/>
  <c r="M23" i="131"/>
  <c r="N23" i="131"/>
  <c r="B23" i="131"/>
  <c r="K19" i="131" l="1"/>
  <c r="N19" i="131"/>
  <c r="H19" i="131"/>
  <c r="I19" i="131"/>
  <c r="J19" i="131"/>
  <c r="L19" i="131"/>
  <c r="M19" i="131"/>
  <c r="C17" i="114" l="1"/>
  <c r="D17" i="114"/>
  <c r="E17" i="114"/>
  <c r="F17" i="114"/>
  <c r="G17" i="114"/>
  <c r="H17" i="114"/>
  <c r="I17" i="114"/>
  <c r="J17" i="114"/>
  <c r="K17" i="114"/>
  <c r="L17" i="114"/>
  <c r="M17" i="114"/>
  <c r="O17" i="114"/>
  <c r="P17" i="114"/>
  <c r="B17" i="114"/>
  <c r="P40" i="130" l="1"/>
  <c r="O40" i="130"/>
  <c r="N40" i="130"/>
  <c r="H11" i="131" l="1"/>
  <c r="I36" i="113" l="1"/>
  <c r="H36" i="113"/>
  <c r="J36" i="113" s="1"/>
  <c r="F36" i="113"/>
  <c r="E36" i="113" l="1"/>
  <c r="G36" i="113" s="1"/>
  <c r="O8" i="130" l="1"/>
  <c r="P8" i="130"/>
  <c r="O9" i="130"/>
  <c r="P9" i="130"/>
  <c r="O11" i="130"/>
  <c r="P11" i="130"/>
  <c r="O12" i="130"/>
  <c r="P12" i="130"/>
  <c r="O13" i="130"/>
  <c r="P13" i="130"/>
  <c r="O14" i="130"/>
  <c r="P14" i="130"/>
  <c r="O15" i="130"/>
  <c r="P15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O85" i="115" l="1"/>
  <c r="G85" i="115"/>
  <c r="P85" i="115"/>
  <c r="K85" i="115"/>
  <c r="H85" i="115"/>
  <c r="C85" i="115"/>
  <c r="F85" i="115" l="1"/>
  <c r="M85" i="115"/>
  <c r="N85" i="115"/>
  <c r="E85" i="115"/>
  <c r="B85" i="115"/>
  <c r="J85" i="115"/>
  <c r="D85" i="115"/>
  <c r="L85" i="115"/>
  <c r="I85" i="115"/>
  <c r="H35" i="128" l="1"/>
  <c r="I35" i="128"/>
  <c r="L35" i="128"/>
  <c r="F35" i="128"/>
  <c r="K35" i="128"/>
  <c r="J35" i="128" l="1"/>
  <c r="G35" i="128"/>
  <c r="E35" i="128"/>
  <c r="M35" i="128"/>
  <c r="N35" i="128" l="1"/>
  <c r="B35" i="128"/>
  <c r="P35" i="128"/>
  <c r="O35" i="128"/>
  <c r="C35" i="128"/>
  <c r="D35" i="128" l="1"/>
  <c r="D36" i="113"/>
  <c r="K36" i="113"/>
  <c r="B36" i="113" l="1"/>
  <c r="C36" i="113"/>
  <c r="O36" i="113" l="1"/>
  <c r="P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B35" i="114"/>
  <c r="E35" i="114"/>
  <c r="H35" i="114"/>
  <c r="D35" i="114"/>
  <c r="N17" i="114" l="1"/>
  <c r="N23" i="136" l="1"/>
  <c r="B23" i="136"/>
  <c r="P23" i="136"/>
  <c r="D23" i="136"/>
  <c r="O23" i="136"/>
  <c r="C23" i="136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N29" i="130" l="1"/>
  <c r="O29" i="130"/>
  <c r="P29" i="130"/>
  <c r="E12" i="131" l="1"/>
  <c r="H12" i="131"/>
  <c r="H1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F13" i="131"/>
  <c r="F23" i="131" s="1"/>
  <c r="P30" i="130" l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B42" i="130" s="1"/>
  <c r="O30" i="130"/>
  <c r="D42" i="130" l="1"/>
  <c r="P36" i="114"/>
  <c r="P38" i="114" s="1"/>
  <c r="C42" i="130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M11" i="131"/>
  <c r="M13" i="131" s="1"/>
  <c r="K11" i="131"/>
  <c r="K13" i="131" s="1"/>
  <c r="L13" i="131" l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<sst xmlns="http://schemas.openxmlformats.org/spreadsheetml/2006/main" count="1111" uniqueCount="138">
  <si>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</si>
  <si>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</si>
  <si>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</si>
  <si>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</si>
  <si>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</si>
  <si>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</si>
  <si>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</si>
  <si>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</si>
  <si>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</si>
  <si>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</si>
  <si>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</si>
  <si>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</si>
  <si>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</si>
  <si>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</si>
  <si>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</si>
  <si>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</si>
  <si>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</si>
  <si>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</si>
  <si>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</si>
  <si>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</si>
  <si>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</si>
  <si>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</si>
  <si>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</si>
  <si>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</si>
  <si>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</si>
  <si>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</si>
  <si>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</si>
  <si>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</si>
  <si>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</si>
  <si>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</si>
  <si>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</si>
  <si>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</si>
  <si>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</si>
  <si>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</si>
  <si>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</si>
  <si>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</si>
  <si>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</si>
  <si>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</si>
  <si>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</si>
  <si>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</si>
  <si>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</si>
  <si>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</si>
  <si>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</si>
  <si>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</si>
  <si>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</si>
  <si>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</si>
  <si>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</si>
  <si>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</si>
  <si>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</si>
  <si>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</si>
  <si>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</si>
  <si>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</si>
  <si>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</si>
  <si>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</si>
  <si>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</si>
  <si>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</si>
  <si>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</si>
  <si>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</si>
  <si>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</si>
  <si>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</si>
  <si>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</si>
  <si>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</si>
  <si>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</si>
  <si>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</si>
  <si>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</si>
  <si>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</si>
  <si>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</si>
  <si>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</si>
  <si>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</si>
  <si>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</si>
  <si>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</si>
  <si>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</si>
  <si>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</si>
  <si>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</si>
  <si>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</si>
  <si>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</si>
  <si>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</si>
  <si>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</si>
  <si>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</si>
  <si>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</si>
  <si>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</si>
  <si>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</si>
  <si>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</si>
  <si>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</si>
  <si>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</si>
  <si>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</si>
  <si>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</si>
  <si>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</si>
  <si>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</si>
  <si>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</si>
  <si>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</si>
  <si>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</si>
  <si>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</si>
  <si>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</si>
  <si>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</si>
  <si>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</si>
  <si>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</si>
  <si>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</si>
  <si>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</si>
  <si>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</si>
  <si>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</si>
  <si>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</si>
  <si>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</si>
  <si>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</si>
  <si>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</si>
  <si>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</si>
  <si>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</si>
  <si>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</si>
  <si>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</si>
  <si>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</si>
  <si>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</si>
  <si>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</si>
  <si>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</si>
  <si>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</si>
  <si>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</si>
  <si>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</si>
  <si>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</si>
  <si>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</si>
  <si>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</si>
  <si>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</si>
  <si>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</si>
  <si>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</si>
  <si>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</si>
  <si>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</si>
  <si>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</si>
  <si>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09.02.02 Ситевое и системное администрирование</t>
  </si>
  <si>
    <t>на 01.10.2025 года</t>
  </si>
  <si>
    <t>Юго-Восточная академия (филиал) ФГАОУ ВО "КФУ им. В.И.Вернадского"</t>
  </si>
  <si>
    <t xml:space="preserve">Контингент очной формы обучения на 01.10.2025 г. </t>
  </si>
  <si>
    <t>Контингент очной формы обучения на 01.10.2025г. (Специалисты среднего звена)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</si>
  <si>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</si>
  <si>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 xml:space="preserve">Директор      ____________________ </t>
  </si>
  <si>
    <t>Контингент заочной формы обучения на 01.10.2025г. (Специалисты среднего звена)</t>
  </si>
  <si>
    <t>Контингент очной формы обучения на 01.10.2025 г. (Специалисты среднего звена)</t>
  </si>
  <si>
    <t>Контингент заочной формы обучения на 01.10.2025 г. (Специалисты среднего звена)</t>
  </si>
  <si>
    <t>Контингент очной форме обучения на 01.10.2025 г. (Специалисты среднего звена).</t>
  </si>
  <si>
    <t>Контингент очно-заочной  формы обучения на 01.10.2025 г. (Специалисты среднего звена)</t>
  </si>
  <si>
    <t>09.02.02 Сетевое и системное администрирование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</si>
</sst>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5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36"/>
      <name val="Arial Cyr"/>
      <family val="2"/>
    </font>
    <font>
      <sz val="22"/>
      <color indexed="63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3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735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15" fillId="6" borderId="136" xfId="8" applyFont="1" applyFill="1" applyBorder="1" applyAlignment="1">
      <alignment horizontal="center" vertical="center" wrapText="1"/>
    </xf>
    <xf numFmtId="0" fontId="59" fillId="6" borderId="145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7" xfId="8" applyFont="1" applyFill="1" applyBorder="1" applyAlignment="1">
      <alignment vertical="center" wrapText="1"/>
    </xf>
    <xf numFmtId="0" fontId="55" fillId="6" borderId="157" xfId="8" applyFont="1" applyFill="1" applyBorder="1" applyAlignment="1">
      <alignment vertical="center" wrapText="1"/>
    </xf>
    <xf numFmtId="0" fontId="58" fillId="6" borderId="157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7" xfId="13" applyFont="1" applyFill="1" applyBorder="1" applyAlignment="1">
      <alignment horizontal="center" vertical="center" wrapText="1"/>
    </xf>
    <xf numFmtId="0" fontId="8" fillId="4" borderId="157" xfId="3" applyFont="1" applyFill="1" applyBorder="1" applyAlignment="1">
      <alignment horizontal="center" vertical="center" wrapText="1"/>
    </xf>
    <xf numFmtId="0" fontId="17" fillId="6" borderId="157" xfId="8" applyFont="1" applyFill="1" applyBorder="1" applyAlignment="1">
      <alignment vertical="center" wrapText="1"/>
    </xf>
    <xf numFmtId="0" fontId="31" fillId="6" borderId="157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4" fillId="6" borderId="9" xfId="3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5" xfId="3" applyFont="1" applyFill="1" applyBorder="1" applyAlignment="1">
      <alignment horizontal="center" vertical="center" wrapText="1"/>
    </xf>
    <xf numFmtId="0" fontId="17" fillId="4" borderId="162" xfId="8" quotePrefix="1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4" fillId="6" borderId="172" xfId="8" applyFont="1" applyFill="1" applyBorder="1" applyAlignment="1">
      <alignment vertical="center" wrapText="1"/>
    </xf>
    <xf numFmtId="0" fontId="19" fillId="6" borderId="162" xfId="0" applyFont="1" applyFill="1" applyBorder="1" applyAlignment="1">
      <alignment horizontal="left" vertical="center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14" fillId="6" borderId="177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5" xfId="6" applyFont="1" applyFill="1" applyBorder="1" applyAlignment="1">
      <alignment vertical="center" wrapText="1"/>
    </xf>
    <xf numFmtId="0" fontId="15" fillId="6" borderId="178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5" fillId="6" borderId="176" xfId="6" applyFont="1" applyFill="1" applyBorder="1" applyAlignment="1">
      <alignment vertical="center" wrapText="1"/>
    </xf>
    <xf numFmtId="0" fontId="14" fillId="6" borderId="180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6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9" xfId="8" quotePrefix="1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6" xfId="8" applyFont="1" applyFill="1" applyBorder="1" applyAlignment="1">
      <alignment vertical="center" wrapText="1"/>
    </xf>
    <xf numFmtId="0" fontId="56" fillId="6" borderId="189" xfId="8" applyFont="1" applyFill="1" applyBorder="1" applyAlignment="1">
      <alignment vertical="center" wrapText="1"/>
    </xf>
    <xf numFmtId="0" fontId="56" fillId="6" borderId="191" xfId="8" applyFont="1" applyFill="1" applyBorder="1" applyAlignment="1">
      <alignment vertical="center" wrapText="1"/>
    </xf>
    <xf numFmtId="0" fontId="56" fillId="6" borderId="173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9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195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4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3" xfId="6" applyFont="1" applyFill="1" applyBorder="1" applyAlignment="1">
      <alignment horizontal="center" vertical="center" wrapText="1"/>
    </xf>
    <xf numFmtId="0" fontId="14" fillId="0" borderId="194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9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5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6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horizontal="center" vertical="center" wrapText="1"/>
    </xf>
    <xf numFmtId="0" fontId="15" fillId="0" borderId="194" xfId="6" applyFont="1" applyFill="1" applyBorder="1" applyAlignment="1">
      <alignment horizontal="center" vertical="center" wrapText="1"/>
    </xf>
    <xf numFmtId="0" fontId="15" fillId="6" borderId="195" xfId="6" applyFont="1" applyFill="1" applyBorder="1" applyAlignment="1">
      <alignment horizontal="center" vertical="center" wrapText="1"/>
    </xf>
    <xf numFmtId="0" fontId="39" fillId="6" borderId="182" xfId="0" applyFont="1" applyFill="1" applyBorder="1" applyAlignment="1">
      <alignment horizontal="justify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86" xfId="8" applyFont="1" applyFill="1" applyBorder="1" applyAlignment="1">
      <alignment horizontal="center" vertical="center" wrapText="1"/>
    </xf>
    <xf numFmtId="0" fontId="40" fillId="0" borderId="198" xfId="8" applyFont="1" applyFill="1" applyBorder="1" applyAlignment="1">
      <alignment horizontal="center" vertical="center" wrapText="1"/>
    </xf>
    <xf numFmtId="0" fontId="40" fillId="0" borderId="197" xfId="8" applyFont="1" applyFill="1" applyBorder="1" applyAlignment="1">
      <alignment horizontal="center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1" xfId="8" applyFont="1" applyFill="1" applyBorder="1" applyAlignment="1">
      <alignment horizontal="center" vertical="center" wrapText="1"/>
    </xf>
    <xf numFmtId="0" fontId="40" fillId="0" borderId="184" xfId="6" applyFont="1" applyFill="1" applyBorder="1" applyAlignment="1">
      <alignment horizontal="center" vertical="center" wrapText="1"/>
    </xf>
    <xf numFmtId="0" fontId="40" fillId="0" borderId="185" xfId="6" applyFont="1" applyFill="1" applyBorder="1" applyAlignment="1">
      <alignment horizontal="center" vertical="center" wrapText="1"/>
    </xf>
    <xf numFmtId="0" fontId="31" fillId="6" borderId="199" xfId="8" quotePrefix="1" applyFont="1" applyFill="1" applyBorder="1" applyAlignment="1">
      <alignment vertical="center" wrapText="1"/>
    </xf>
    <xf numFmtId="0" fontId="14" fillId="6" borderId="199" xfId="8" applyFont="1" applyFill="1" applyBorder="1" applyAlignment="1">
      <alignment horizontal="center" vertical="center" wrapText="1"/>
    </xf>
    <xf numFmtId="0" fontId="30" fillId="6" borderId="199" xfId="0" applyFont="1" applyFill="1" applyBorder="1" applyAlignment="1">
      <alignment horizontal="left" vertical="center" wrapText="1"/>
    </xf>
    <xf numFmtId="0" fontId="93" fillId="6" borderId="199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95" fillId="6" borderId="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57" fillId="6" borderId="118" xfId="0" applyFont="1" applyFill="1" applyBorder="1" applyAlignment="1">
      <alignment horizontal="justify" vertical="center" wrapText="1"/>
    </xf>
    <xf numFmtId="0" fontId="54" fillId="6" borderId="157" xfId="13" applyFont="1" applyFill="1" applyBorder="1" applyAlignment="1">
      <alignment horizontal="center" vertical="center" wrapText="1"/>
    </xf>
    <xf numFmtId="0" fontId="54" fillId="6" borderId="40" xfId="3" applyFont="1" applyFill="1" applyBorder="1" applyAlignment="1">
      <alignment horizontal="center" vertical="center" wrapText="1"/>
    </xf>
    <xf numFmtId="0" fontId="54" fillId="6" borderId="27" xfId="3" applyFont="1" applyFill="1" applyBorder="1" applyAlignment="1">
      <alignment horizontal="center" vertical="center" wrapText="1"/>
    </xf>
    <xf numFmtId="0" fontId="54" fillId="6" borderId="0" xfId="3" applyFont="1" applyFill="1" applyBorder="1" applyAlignment="1">
      <alignment horizontal="center" vertical="center" wrapText="1"/>
    </xf>
    <xf numFmtId="0" fontId="54" fillId="6" borderId="157" xfId="3" applyFont="1" applyFill="1" applyBorder="1" applyAlignment="1">
      <alignment horizontal="center" vertical="center" wrapText="1"/>
    </xf>
    <xf numFmtId="0" fontId="54" fillId="6" borderId="192" xfId="3" applyFont="1" applyFill="1" applyBorder="1" applyAlignment="1">
      <alignment horizontal="center" vertical="center" wrapText="1"/>
    </xf>
    <xf numFmtId="0" fontId="54" fillId="6" borderId="28" xfId="3" applyFont="1" applyFill="1" applyBorder="1" applyAlignment="1">
      <alignment horizontal="center" vertical="center" wrapText="1"/>
    </xf>
    <xf numFmtId="0" fontId="60" fillId="6" borderId="189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9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95" fillId="6" borderId="116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200" xfId="0" applyFont="1" applyFill="1" applyBorder="1" applyAlignment="1">
      <alignment horizontal="left" vertical="center" wrapText="1"/>
    </xf>
    <xf numFmtId="0" fontId="42" fillId="6" borderId="201" xfId="42" applyFont="1" applyFill="1" applyBorder="1" applyAlignment="1">
      <alignment vertical="center" wrapText="1"/>
    </xf>
    <xf numFmtId="0" fontId="42" fillId="6" borderId="200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12" xfId="0" applyFont="1" applyFill="1" applyBorder="1" applyAlignment="1">
      <alignment horizontal="left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10" xfId="8" quotePrefix="1" applyFont="1" applyFill="1" applyBorder="1" applyAlignment="1">
      <alignment vertical="center" wrapText="1"/>
    </xf>
    <xf numFmtId="0" fontId="16" fillId="6" borderId="210" xfId="0" applyFont="1" applyFill="1" applyBorder="1" applyAlignment="1">
      <alignment horizontal="left" vertical="center" wrapText="1"/>
    </xf>
    <xf numFmtId="0" fontId="14" fillId="6" borderId="208" xfId="8" applyFont="1" applyFill="1" applyBorder="1" applyAlignment="1">
      <alignment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02" xfId="3" quotePrefix="1" applyFont="1" applyFill="1" applyBorder="1" applyAlignment="1">
      <alignment horizontal="center" vertical="center" wrapText="1"/>
    </xf>
    <xf numFmtId="0" fontId="9" fillId="6" borderId="210" xfId="3" quotePrefix="1" applyFont="1" applyFill="1" applyBorder="1" applyAlignment="1">
      <alignment horizontal="center" vertical="center" wrapText="1"/>
    </xf>
    <xf numFmtId="0" fontId="27" fillId="6" borderId="210" xfId="8" quotePrefix="1" applyFont="1" applyFill="1" applyBorder="1" applyAlignment="1">
      <alignment vertical="center" wrapText="1"/>
    </xf>
    <xf numFmtId="0" fontId="49" fillId="6" borderId="210" xfId="0" applyFont="1" applyFill="1" applyBorder="1" applyAlignment="1">
      <alignment horizontal="left" vertical="center" wrapText="1"/>
    </xf>
    <xf numFmtId="0" fontId="97" fillId="6" borderId="210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57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12" xfId="8" quotePrefix="1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09" xfId="8" applyFont="1" applyFill="1" applyBorder="1" applyAlignment="1">
      <alignment vertical="center" wrapText="1"/>
    </xf>
    <xf numFmtId="0" fontId="14" fillId="6" borderId="212" xfId="8" applyFont="1" applyFill="1" applyBorder="1" applyAlignment="1">
      <alignment vertical="center" wrapText="1"/>
    </xf>
    <xf numFmtId="0" fontId="14" fillId="6" borderId="213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10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3" xfId="0" applyFont="1" applyFill="1" applyBorder="1" applyAlignment="1">
      <alignment horizontal="justify" vertical="center" wrapText="1"/>
    </xf>
    <xf numFmtId="0" fontId="39" fillId="6" borderId="203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10" xfId="3" quotePrefix="1" applyFont="1" applyFill="1" applyBorder="1" applyAlignment="1">
      <alignment horizontal="center" vertical="center" wrapText="1"/>
    </xf>
    <xf numFmtId="0" fontId="9" fillId="0" borderId="208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06" xfId="8" quotePrefix="1" applyFont="1" applyFill="1" applyBorder="1" applyAlignment="1">
      <alignment vertical="center" wrapText="1"/>
    </xf>
    <xf numFmtId="0" fontId="14" fillId="0" borderId="209" xfId="8" quotePrefix="1" applyFont="1" applyFill="1" applyBorder="1" applyAlignment="1">
      <alignment vertical="center" wrapText="1"/>
    </xf>
    <xf numFmtId="0" fontId="14" fillId="0" borderId="212" xfId="8" quotePrefix="1" applyFont="1" applyFill="1" applyBorder="1" applyAlignment="1">
      <alignment vertical="center" wrapText="1"/>
    </xf>
    <xf numFmtId="0" fontId="14" fillId="0" borderId="213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0" fillId="6" borderId="214" xfId="0" applyFont="1" applyFill="1" applyBorder="1" applyAlignment="1">
      <alignment horizontal="left" vertical="center" wrapText="1"/>
    </xf>
    <xf numFmtId="0" fontId="91" fillId="6" borderId="215" xfId="42" applyFont="1" applyFill="1" applyBorder="1" applyAlignment="1">
      <alignment vertical="center" wrapText="1"/>
    </xf>
    <xf numFmtId="0" fontId="43" fillId="6" borderId="157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7" xfId="8" quotePrefix="1" applyFont="1" applyFill="1" applyBorder="1" applyAlignment="1">
      <alignment vertical="center" wrapText="1"/>
    </xf>
    <xf numFmtId="0" fontId="91" fillId="6" borderId="210" xfId="8" quotePrefix="1" applyFont="1" applyFill="1" applyBorder="1" applyAlignment="1">
      <alignment vertical="center" wrapText="1"/>
    </xf>
    <xf numFmtId="0" fontId="90" fillId="6" borderId="210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24" xfId="0" applyFont="1" applyFill="1" applyBorder="1" applyAlignment="1">
      <alignment horizontal="left" vertical="center" wrapText="1"/>
    </xf>
    <xf numFmtId="0" fontId="92" fillId="6" borderId="226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89" fillId="6" borderId="187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7" xfId="4" applyFont="1" applyFill="1" applyBorder="1" applyAlignment="1">
      <alignment horizontal="center" vertical="center" wrapText="1"/>
    </xf>
    <xf numFmtId="0" fontId="15" fillId="6" borderId="218" xfId="4" applyFont="1" applyFill="1" applyBorder="1" applyAlignment="1">
      <alignment horizontal="center" vertical="center" wrapText="1"/>
    </xf>
    <xf numFmtId="0" fontId="15" fillId="6" borderId="219" xfId="4" applyFont="1" applyFill="1" applyBorder="1" applyAlignment="1">
      <alignment horizontal="center" vertical="center" wrapText="1"/>
    </xf>
    <xf numFmtId="0" fontId="15" fillId="6" borderId="220" xfId="4" applyFont="1" applyFill="1" applyBorder="1" applyAlignment="1">
      <alignment horizontal="center" vertical="center" wrapText="1"/>
    </xf>
    <xf numFmtId="0" fontId="15" fillId="6" borderId="221" xfId="4" applyFont="1" applyFill="1" applyBorder="1" applyAlignment="1">
      <alignment horizontal="center" vertical="center" wrapText="1"/>
    </xf>
    <xf numFmtId="0" fontId="15" fillId="6" borderId="222" xfId="4" applyFont="1" applyFill="1" applyBorder="1" applyAlignment="1">
      <alignment horizontal="center" vertical="center" wrapText="1"/>
    </xf>
    <xf numFmtId="0" fontId="89" fillId="6" borderId="90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4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4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4" xfId="0" applyNumberFormat="1" applyFont="1" applyFill="1" applyBorder="1" applyAlignment="1">
      <alignment horizontal="center" vertical="center"/>
    </xf>
    <xf numFmtId="0" fontId="14" fillId="0" borderId="225" xfId="8" quotePrefix="1" applyFont="1" applyFill="1" applyBorder="1" applyAlignment="1">
      <alignment horizontal="center" vertical="center" wrapText="1"/>
    </xf>
    <xf numFmtId="0" fontId="14" fillId="0" borderId="226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0" borderId="226" xfId="3" applyFont="1" applyFill="1" applyBorder="1" applyAlignment="1">
      <alignment horizontal="center" vertical="center" textRotation="255" wrapText="1"/>
    </xf>
    <xf numFmtId="0" fontId="14" fillId="6" borderId="225" xfId="8" applyFont="1" applyFill="1" applyBorder="1" applyAlignment="1">
      <alignment horizontal="center" vertical="center" wrapText="1"/>
    </xf>
    <xf numFmtId="0" fontId="14" fillId="6" borderId="240" xfId="42" applyNumberFormat="1" applyFont="1" applyFill="1" applyBorder="1" applyAlignment="1">
      <alignment horizontal="center" vertical="center" wrapText="1"/>
    </xf>
    <xf numFmtId="0" fontId="14" fillId="6" borderId="249" xfId="42" applyNumberFormat="1" applyFont="1" applyFill="1" applyBorder="1" applyAlignment="1">
      <alignment horizontal="center" vertical="center" wrapText="1"/>
    </xf>
    <xf numFmtId="0" fontId="14" fillId="6" borderId="250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41" xfId="40" applyFont="1" applyFill="1" applyBorder="1" applyAlignment="1">
      <alignment vertical="center" wrapText="1"/>
    </xf>
    <xf numFmtId="0" fontId="15" fillId="6" borderId="242" xfId="40" applyFont="1" applyFill="1" applyBorder="1" applyAlignment="1">
      <alignment vertical="center" wrapText="1"/>
    </xf>
    <xf numFmtId="0" fontId="14" fillId="6" borderId="243" xfId="40" applyFont="1" applyFill="1" applyBorder="1" applyAlignment="1">
      <alignment vertical="center" wrapText="1"/>
    </xf>
    <xf numFmtId="0" fontId="15" fillId="6" borderId="249" xfId="40" applyFont="1" applyFill="1" applyBorder="1" applyAlignment="1">
      <alignment vertical="center" wrapText="1"/>
    </xf>
    <xf numFmtId="0" fontId="15" fillId="6" borderId="250" xfId="40" applyFont="1" applyFill="1" applyBorder="1" applyAlignment="1">
      <alignment vertical="center" wrapText="1"/>
    </xf>
    <xf numFmtId="0" fontId="15" fillId="6" borderId="240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37" xfId="42" applyNumberFormat="1" applyFont="1" applyFill="1" applyBorder="1" applyAlignment="1">
      <alignment horizontal="center" vertical="center" wrapText="1"/>
    </xf>
    <xf numFmtId="0" fontId="14" fillId="6" borderId="238" xfId="42" applyNumberFormat="1" applyFont="1" applyFill="1" applyBorder="1" applyAlignment="1">
      <alignment horizontal="center" vertical="center" wrapText="1"/>
    </xf>
    <xf numFmtId="0" fontId="14" fillId="6" borderId="239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41" xfId="4" applyFont="1" applyFill="1" applyBorder="1" applyAlignment="1">
      <alignment horizontal="center" vertical="center" textRotation="255" wrapText="1"/>
    </xf>
    <xf numFmtId="0" fontId="14" fillId="6" borderId="242" xfId="4" applyFont="1" applyFill="1" applyBorder="1" applyAlignment="1">
      <alignment horizontal="center" vertical="center" textRotation="255" wrapText="1"/>
    </xf>
    <xf numFmtId="0" fontId="14" fillId="6" borderId="243" xfId="4" applyFont="1" applyFill="1" applyBorder="1" applyAlignment="1">
      <alignment horizontal="center" vertical="center" textRotation="255" wrapText="1"/>
    </xf>
    <xf numFmtId="0" fontId="14" fillId="6" borderId="241" xfId="40" applyFont="1" applyFill="1" applyBorder="1" applyAlignment="1">
      <alignment horizontal="center" vertical="center" wrapText="1"/>
    </xf>
    <xf numFmtId="0" fontId="14" fillId="6" borderId="242" xfId="40" applyFont="1" applyFill="1" applyBorder="1" applyAlignment="1">
      <alignment horizontal="center" vertical="center" wrapText="1"/>
    </xf>
    <xf numFmtId="0" fontId="15" fillId="6" borderId="249" xfId="40" applyFont="1" applyFill="1" applyBorder="1" applyAlignment="1">
      <alignment horizontal="center" vertical="center" wrapText="1"/>
    </xf>
    <xf numFmtId="0" fontId="15" fillId="6" borderId="250" xfId="40" applyFont="1" applyFill="1" applyBorder="1" applyAlignment="1">
      <alignment horizontal="center" vertical="center" wrapText="1"/>
    </xf>
    <xf numFmtId="0" fontId="35" fillId="4" borderId="226" xfId="3" quotePrefix="1" applyFont="1" applyFill="1" applyBorder="1" applyAlignment="1">
      <alignment horizontal="center" vertical="center" wrapText="1"/>
    </xf>
    <xf numFmtId="0" fontId="35" fillId="4" borderId="225" xfId="3" quotePrefix="1" applyFont="1" applyFill="1" applyBorder="1" applyAlignment="1">
      <alignment horizontal="center" vertical="center" wrapText="1"/>
    </xf>
    <xf numFmtId="0" fontId="9" fillId="4" borderId="227" xfId="3" applyFont="1" applyFill="1" applyBorder="1" applyAlignment="1">
      <alignment horizontal="center" vertical="center" wrapText="1"/>
    </xf>
    <xf numFmtId="0" fontId="17" fillId="4" borderId="232" xfId="8" quotePrefix="1" applyFont="1" applyFill="1" applyBorder="1" applyAlignment="1">
      <alignment vertical="center" wrapText="1"/>
    </xf>
    <xf numFmtId="0" fontId="14" fillId="6" borderId="226" xfId="8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14" fillId="6" borderId="226" xfId="6" applyFont="1" applyFill="1" applyBorder="1" applyAlignment="1">
      <alignment horizontal="center" vertical="center" wrapText="1"/>
    </xf>
    <xf numFmtId="0" fontId="14" fillId="6" borderId="226" xfId="3" applyFont="1" applyFill="1" applyBorder="1" applyAlignment="1">
      <alignment horizontal="center" vertical="center" textRotation="255" wrapText="1"/>
    </xf>
    <xf numFmtId="0" fontId="20" fillId="0" borderId="29" xfId="6" applyFont="1" applyFill="1" applyBorder="1" applyAlignment="1">
      <alignment horizontal="center" vertical="center" wrapText="1"/>
    </xf>
    <xf numFmtId="0" fontId="76" fillId="6" borderId="202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25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26" xfId="8" applyFont="1" applyFill="1" applyBorder="1" applyAlignment="1">
      <alignment horizontal="center" vertical="center" wrapText="1"/>
    </xf>
    <xf numFmtId="0" fontId="56" fillId="6" borderId="226" xfId="6" applyFont="1" applyFill="1" applyBorder="1" applyAlignment="1">
      <alignment horizontal="center" vertical="center" wrapText="1"/>
    </xf>
    <xf numFmtId="0" fontId="56" fillId="6" borderId="226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234" xfId="8" quotePrefix="1" applyFont="1" applyFill="1" applyBorder="1" applyAlignment="1">
      <alignment horizontal="center" vertical="center" wrapText="1"/>
    </xf>
    <xf numFmtId="0" fontId="84" fillId="6" borderId="226" xfId="0" applyFont="1" applyFill="1" applyBorder="1" applyAlignment="1">
      <alignment horizontal="center" vertical="center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26" xfId="6" applyFont="1" applyFill="1" applyBorder="1" applyAlignment="1">
      <alignment horizontal="center" vertical="center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7" fillId="6" borderId="225" xfId="8" applyFont="1" applyFill="1" applyBorder="1" applyAlignment="1">
      <alignment horizontal="center" vertical="center" wrapText="1"/>
    </xf>
    <xf numFmtId="0" fontId="17" fillId="6" borderId="226" xfId="6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26" xfId="6" applyFont="1" applyFill="1" applyBorder="1" applyAlignment="1">
      <alignment horizontal="center" vertical="center" wrapText="1"/>
    </xf>
    <xf numFmtId="0" fontId="92" fillId="6" borderId="225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41" xfId="8" applyFont="1" applyFill="1" applyBorder="1" applyAlignment="1">
      <alignment vertical="center" wrapText="1"/>
    </xf>
    <xf numFmtId="0" fontId="102" fillId="6" borderId="242" xfId="8" applyFont="1" applyFill="1" applyBorder="1" applyAlignment="1">
      <alignment vertical="center" wrapText="1"/>
    </xf>
    <xf numFmtId="0" fontId="102" fillId="6" borderId="243" xfId="8" applyFont="1" applyFill="1" applyBorder="1" applyAlignment="1">
      <alignment vertical="center" wrapText="1"/>
    </xf>
    <xf numFmtId="0" fontId="102" fillId="6" borderId="246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1" fillId="6" borderId="236" xfId="0" applyFont="1" applyFill="1" applyBorder="1" applyAlignment="1">
      <alignment horizontal="left" vertical="center" wrapText="1"/>
    </xf>
    <xf numFmtId="0" fontId="114" fillId="6" borderId="0" xfId="0" applyFont="1" applyFill="1" applyBorder="1" applyAlignment="1">
      <alignment horizontal="left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37" xfId="3" applyFont="1" applyFill="1" applyBorder="1" applyAlignment="1">
      <alignment horizontal="center" vertical="center" wrapText="1"/>
    </xf>
    <xf numFmtId="0" fontId="116" fillId="6" borderId="247" xfId="3" applyFont="1" applyFill="1" applyBorder="1" applyAlignment="1">
      <alignment horizontal="center" vertical="center" wrapText="1"/>
    </xf>
    <xf numFmtId="0" fontId="116" fillId="6" borderId="238" xfId="3" applyFont="1" applyFill="1" applyBorder="1" applyAlignment="1">
      <alignment horizontal="center" vertical="center" wrapText="1"/>
    </xf>
    <xf numFmtId="0" fontId="116" fillId="6" borderId="239" xfId="3" applyFont="1" applyFill="1" applyBorder="1" applyAlignment="1">
      <alignment horizontal="center" vertical="center" wrapText="1"/>
    </xf>
    <xf numFmtId="0" fontId="110" fillId="6" borderId="254" xfId="8" applyFont="1" applyFill="1" applyBorder="1" applyAlignment="1">
      <alignment vertical="center" wrapText="1"/>
    </xf>
    <xf numFmtId="0" fontId="111" fillId="6" borderId="236" xfId="0" applyFont="1" applyFill="1" applyBorder="1" applyAlignment="1">
      <alignment horizontal="justify" vertical="center" wrapText="1"/>
    </xf>
    <xf numFmtId="0" fontId="104" fillId="6" borderId="255" xfId="8" applyFont="1" applyFill="1" applyBorder="1" applyAlignment="1">
      <alignment vertical="center" wrapText="1"/>
    </xf>
    <xf numFmtId="0" fontId="104" fillId="6" borderId="256" xfId="8" applyFont="1" applyFill="1" applyBorder="1" applyAlignment="1">
      <alignment vertical="center" wrapText="1"/>
    </xf>
    <xf numFmtId="0" fontId="113" fillId="6" borderId="254" xfId="0" applyFont="1" applyFill="1" applyBorder="1" applyAlignment="1">
      <alignment horizontal="left" vertical="center" wrapText="1"/>
    </xf>
    <xf numFmtId="0" fontId="110" fillId="6" borderId="236" xfId="8" applyFont="1" applyFill="1" applyBorder="1" applyAlignment="1">
      <alignment vertical="center" wrapText="1"/>
    </xf>
    <xf numFmtId="0" fontId="110" fillId="6" borderId="255" xfId="8" applyFont="1" applyFill="1" applyBorder="1" applyAlignment="1">
      <alignment vertical="center" wrapText="1"/>
    </xf>
    <xf numFmtId="0" fontId="113" fillId="6" borderId="236" xfId="0" applyFont="1" applyFill="1" applyBorder="1" applyAlignment="1">
      <alignment horizontal="left" vertical="center" wrapText="1"/>
    </xf>
    <xf numFmtId="0" fontId="110" fillId="6" borderId="257" xfId="8" applyFont="1" applyFill="1" applyBorder="1" applyAlignment="1">
      <alignment vertical="center" wrapText="1"/>
    </xf>
    <xf numFmtId="0" fontId="14" fillId="6" borderId="229" xfId="8" applyFont="1" applyFill="1" applyBorder="1" applyAlignment="1">
      <alignment vertical="center" wrapText="1"/>
    </xf>
    <xf numFmtId="0" fontId="14" fillId="6" borderId="230" xfId="8" applyFont="1" applyFill="1" applyBorder="1" applyAlignment="1">
      <alignment vertical="center" wrapText="1"/>
    </xf>
    <xf numFmtId="0" fontId="14" fillId="6" borderId="223" xfId="8" applyFont="1" applyFill="1" applyBorder="1" applyAlignment="1">
      <alignment vertical="center" wrapText="1"/>
    </xf>
    <xf numFmtId="0" fontId="14" fillId="6" borderId="233" xfId="8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25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25" xfId="8" quotePrefix="1" applyFont="1" applyFill="1" applyBorder="1" applyAlignment="1">
      <alignment vertical="center" wrapText="1"/>
    </xf>
    <xf numFmtId="0" fontId="30" fillId="6" borderId="225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25" xfId="8" quotePrefix="1" applyFont="1" applyFill="1" applyBorder="1" applyAlignment="1">
      <alignment vertical="center" wrapText="1"/>
    </xf>
    <xf numFmtId="0" fontId="60" fillId="6" borderId="225" xfId="0" applyFont="1" applyFill="1" applyBorder="1" applyAlignment="1">
      <alignment horizontal="left" vertical="center" wrapText="1"/>
    </xf>
    <xf numFmtId="0" fontId="2" fillId="6" borderId="226" xfId="3" quotePrefix="1" applyFont="1" applyFill="1" applyBorder="1" applyAlignment="1">
      <alignment horizontal="center" vertical="center" wrapText="1"/>
    </xf>
    <xf numFmtId="0" fontId="2" fillId="6" borderId="225" xfId="3" quotePrefix="1" applyFont="1" applyFill="1" applyBorder="1" applyAlignment="1">
      <alignment horizontal="center" vertical="center" wrapText="1"/>
    </xf>
    <xf numFmtId="0" fontId="14" fillId="6" borderId="234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15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4" fillId="0" borderId="234" xfId="8" applyFont="1" applyFill="1" applyBorder="1" applyAlignment="1">
      <alignment horizontal="center" vertical="center" wrapText="1"/>
    </xf>
    <xf numFmtId="0" fontId="44" fillId="0" borderId="226" xfId="8" applyFont="1" applyFill="1" applyBorder="1" applyAlignment="1">
      <alignment horizontal="center" vertical="center" wrapText="1"/>
    </xf>
    <xf numFmtId="0" fontId="44" fillId="0" borderId="224" xfId="8" applyFont="1" applyFill="1" applyBorder="1" applyAlignment="1">
      <alignment horizontal="center" vertical="center" wrapText="1"/>
    </xf>
    <xf numFmtId="0" fontId="44" fillId="0" borderId="225" xfId="8" applyFont="1" applyFill="1" applyBorder="1" applyAlignment="1">
      <alignment horizontal="center" vertical="center" wrapText="1"/>
    </xf>
    <xf numFmtId="0" fontId="20" fillId="6" borderId="235" xfId="0" applyFont="1" applyFill="1" applyBorder="1" applyAlignment="1">
      <alignment horizontal="center" vertical="center"/>
    </xf>
    <xf numFmtId="0" fontId="20" fillId="6" borderId="226" xfId="0" applyFont="1" applyFill="1" applyBorder="1" applyAlignment="1">
      <alignment horizontal="center" vertical="center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14" fillId="0" borderId="234" xfId="6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3" fillId="0" borderId="60" xfId="6" applyFont="1" applyFill="1" applyBorder="1" applyAlignment="1">
      <alignment vertical="center" wrapText="1"/>
    </xf>
    <xf numFmtId="0" fontId="103" fillId="0" borderId="85" xfId="6" applyFont="1" applyFill="1" applyBorder="1" applyAlignment="1">
      <alignment vertical="center" wrapText="1"/>
    </xf>
    <xf numFmtId="0" fontId="103" fillId="0" borderId="86" xfId="6" applyFont="1" applyFill="1" applyBorder="1" applyAlignment="1">
      <alignment vertical="center" wrapText="1"/>
    </xf>
    <xf numFmtId="0" fontId="103" fillId="0" borderId="60" xfId="6" applyFont="1" applyFill="1" applyBorder="1" applyAlignment="1">
      <alignment horizontal="center" vertical="center" wrapText="1"/>
    </xf>
    <xf numFmtId="0" fontId="103" fillId="0" borderId="85" xfId="6" applyFont="1" applyFill="1" applyBorder="1" applyAlignment="1">
      <alignment horizontal="center" vertical="center" wrapText="1"/>
    </xf>
    <xf numFmtId="0" fontId="102" fillId="0" borderId="86" xfId="6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48" xfId="3" applyFont="1" applyFill="1" applyBorder="1" applyAlignment="1">
      <alignment horizontal="center" vertical="center" wrapText="1"/>
    </xf>
    <xf numFmtId="0" fontId="116" fillId="6" borderId="236" xfId="3" applyFont="1" applyFill="1" applyBorder="1" applyAlignment="1">
      <alignment horizontal="center" vertical="center" wrapText="1"/>
    </xf>
    <xf numFmtId="0" fontId="99" fillId="0" borderId="74" xfId="54" applyNumberFormat="1" applyFont="1" applyFill="1" applyBorder="1" applyAlignment="1" applyProtection="1">
      <alignment horizontal="center" vertical="top" wrapText="1" readingOrder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14" fillId="6" borderId="253" xfId="4" applyFont="1" applyFill="1" applyBorder="1" applyAlignment="1">
      <alignment horizontal="center" vertical="center" textRotation="255" wrapText="1"/>
    </xf>
    <xf numFmtId="0" fontId="14" fillId="6" borderId="258" xfId="40" applyNumberFormat="1" applyFont="1" applyFill="1" applyBorder="1" applyAlignment="1">
      <alignment horizontal="center" vertical="center" wrapText="1"/>
    </xf>
    <xf numFmtId="0" fontId="15" fillId="6" borderId="258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241" xfId="40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horizontal="center" vertical="center" wrapText="1"/>
    </xf>
    <xf numFmtId="0" fontId="116" fillId="6" borderId="259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2" fillId="0" borderId="86" xfId="3" applyFont="1" applyFill="1" applyBorder="1" applyAlignment="1">
      <alignment horizontal="center" vertical="center" textRotation="255" wrapText="1"/>
    </xf>
    <xf numFmtId="0" fontId="104" fillId="0" borderId="54" xfId="0" applyFont="1" applyFill="1" applyBorder="1" applyAlignment="1">
      <alignment horizontal="center" vertical="center"/>
    </xf>
    <xf numFmtId="0" fontId="15" fillId="6" borderId="273" xfId="6" applyFont="1" applyFill="1" applyBorder="1" applyAlignment="1">
      <alignment horizontal="center" vertical="center" wrapText="1"/>
    </xf>
    <xf numFmtId="0" fontId="15" fillId="6" borderId="272" xfId="8" applyFont="1" applyFill="1" applyBorder="1" applyAlignment="1">
      <alignment horizontal="center" vertical="center" wrapText="1"/>
    </xf>
    <xf numFmtId="0" fontId="56" fillId="0" borderId="9" xfId="0" applyFont="1" applyFill="1" applyBorder="1" applyAlignment="1">
      <alignment horizontal="center" vertical="center"/>
    </xf>
    <xf numFmtId="0" fontId="14" fillId="6" borderId="280" xfId="40" applyNumberFormat="1" applyFont="1" applyFill="1" applyBorder="1" applyAlignment="1">
      <alignment horizontal="center" vertical="center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26" xfId="8" applyFont="1" applyFill="1" applyBorder="1" applyAlignment="1">
      <alignment horizontal="center" vertical="center" wrapText="1"/>
    </xf>
    <xf numFmtId="0" fontId="44" fillId="6" borderId="234" xfId="8" applyFont="1" applyFill="1" applyBorder="1" applyAlignment="1">
      <alignment horizontal="center" vertical="center" wrapText="1"/>
    </xf>
    <xf numFmtId="0" fontId="44" fillId="6" borderId="224" xfId="8" applyFont="1" applyFill="1" applyBorder="1" applyAlignment="1">
      <alignment horizontal="center" vertical="center" wrapText="1"/>
    </xf>
    <xf numFmtId="0" fontId="15" fillId="6" borderId="234" xfId="6" quotePrefix="1" applyFont="1" applyFill="1" applyBorder="1" applyAlignment="1">
      <alignment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92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9" fillId="0" borderId="145" xfId="0" applyFont="1" applyFill="1" applyBorder="1" applyAlignment="1">
      <alignment horizontal="left" vertical="center" wrapText="1"/>
    </xf>
    <xf numFmtId="0" fontId="96" fillId="0" borderId="210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56" fillId="0" borderId="204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281" xfId="40" applyNumberFormat="1" applyFont="1" applyFill="1" applyBorder="1" applyAlignment="1">
      <alignment horizontal="center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4" fillId="6" borderId="282" xfId="4" applyFont="1" applyFill="1" applyBorder="1" applyAlignment="1">
      <alignment horizontal="center" vertical="center" wrapText="1"/>
    </xf>
    <xf numFmtId="0" fontId="14" fillId="6" borderId="283" xfId="4" applyFont="1" applyFill="1" applyBorder="1" applyAlignment="1">
      <alignment horizontal="center" vertical="center" wrapText="1"/>
    </xf>
    <xf numFmtId="0" fontId="14" fillId="6" borderId="284" xfId="4" applyFont="1" applyFill="1" applyBorder="1" applyAlignment="1">
      <alignment horizontal="center" vertical="center" wrapText="1"/>
    </xf>
    <xf numFmtId="0" fontId="15" fillId="6" borderId="285" xfId="4" applyFont="1" applyFill="1" applyBorder="1" applyAlignment="1">
      <alignment horizontal="center" vertical="center" wrapText="1"/>
    </xf>
    <xf numFmtId="0" fontId="15" fillId="6" borderId="286" xfId="4" applyFont="1" applyFill="1" applyBorder="1" applyAlignment="1">
      <alignment horizontal="center" vertical="center" wrapText="1"/>
    </xf>
    <xf numFmtId="0" fontId="14" fillId="6" borderId="124" xfId="42" applyNumberFormat="1" applyFont="1" applyFill="1" applyBorder="1" applyAlignment="1">
      <alignment horizontal="center" vertical="center" wrapText="1"/>
    </xf>
    <xf numFmtId="0" fontId="14" fillId="6" borderId="236" xfId="40" applyNumberFormat="1" applyFont="1" applyFill="1" applyBorder="1" applyAlignment="1">
      <alignment horizontal="center" vertical="center" wrapText="1"/>
    </xf>
    <xf numFmtId="0" fontId="15" fillId="6" borderId="280" xfId="40" applyFont="1" applyFill="1" applyBorder="1" applyAlignment="1">
      <alignment vertical="center" wrapText="1"/>
    </xf>
    <xf numFmtId="0" fontId="15" fillId="6" borderId="287" xfId="40" applyFont="1" applyFill="1" applyBorder="1" applyAlignment="1">
      <alignment vertical="center" wrapText="1"/>
    </xf>
    <xf numFmtId="0" fontId="14" fillId="6" borderId="288" xfId="40" applyFont="1" applyFill="1" applyBorder="1" applyAlignment="1">
      <alignment vertical="center" wrapText="1"/>
    </xf>
    <xf numFmtId="0" fontId="14" fillId="6" borderId="289" xfId="40" applyFont="1" applyFill="1" applyBorder="1" applyAlignment="1">
      <alignment horizontal="center" vertical="center" wrapText="1"/>
    </xf>
    <xf numFmtId="0" fontId="14" fillId="6" borderId="290" xfId="42" applyNumberFormat="1" applyFont="1" applyFill="1" applyBorder="1" applyAlignment="1">
      <alignment horizontal="center" vertical="center" wrapText="1"/>
    </xf>
    <xf numFmtId="0" fontId="15" fillId="6" borderId="290" xfId="40" applyFont="1" applyFill="1" applyBorder="1" applyAlignment="1">
      <alignment horizontal="center" vertical="center" wrapText="1"/>
    </xf>
    <xf numFmtId="0" fontId="14" fillId="6" borderId="288" xfId="42" applyNumberFormat="1" applyFont="1" applyFill="1" applyBorder="1" applyAlignment="1">
      <alignment horizontal="center" vertical="center" wrapText="1"/>
    </xf>
    <xf numFmtId="0" fontId="56" fillId="6" borderId="276" xfId="3" applyFont="1" applyFill="1" applyBorder="1" applyAlignment="1">
      <alignment horizontal="center" vertical="center" textRotation="255" wrapText="1"/>
    </xf>
    <xf numFmtId="0" fontId="59" fillId="6" borderId="276" xfId="6" applyFont="1" applyFill="1" applyBorder="1" applyAlignment="1">
      <alignment vertical="center" wrapText="1"/>
    </xf>
    <xf numFmtId="0" fontId="59" fillId="6" borderId="267" xfId="6" applyFont="1" applyFill="1" applyBorder="1" applyAlignment="1">
      <alignment vertical="center" wrapText="1"/>
    </xf>
    <xf numFmtId="0" fontId="56" fillId="6" borderId="277" xfId="6" applyFont="1" applyFill="1" applyBorder="1" applyAlignment="1">
      <alignment vertical="center" wrapText="1"/>
    </xf>
    <xf numFmtId="0" fontId="56" fillId="6" borderId="268" xfId="6" applyFont="1" applyFill="1" applyBorder="1" applyAlignment="1">
      <alignment vertical="center" wrapText="1"/>
    </xf>
    <xf numFmtId="0" fontId="56" fillId="6" borderId="269" xfId="6" applyFont="1" applyFill="1" applyBorder="1" applyAlignment="1">
      <alignment horizontal="center" vertical="center" wrapText="1"/>
    </xf>
    <xf numFmtId="0" fontId="56" fillId="6" borderId="267" xfId="6" applyFont="1" applyFill="1" applyBorder="1" applyAlignment="1">
      <alignment horizontal="center" vertical="center" wrapText="1"/>
    </xf>
    <xf numFmtId="0" fontId="56" fillId="6" borderId="270" xfId="6" applyFont="1" applyFill="1" applyBorder="1" applyAlignment="1">
      <alignment horizontal="center" vertical="center" wrapText="1"/>
    </xf>
    <xf numFmtId="0" fontId="56" fillId="6" borderId="260" xfId="8" applyFont="1" applyFill="1" applyBorder="1" applyAlignment="1">
      <alignment horizontal="center" vertical="center" wrapText="1"/>
    </xf>
    <xf numFmtId="0" fontId="56" fillId="6" borderId="261" xfId="8" applyFont="1" applyFill="1" applyBorder="1" applyAlignment="1">
      <alignment horizontal="center" vertical="center" wrapText="1"/>
    </xf>
    <xf numFmtId="0" fontId="56" fillId="6" borderId="262" xfId="8" applyFont="1" applyFill="1" applyBorder="1" applyAlignment="1">
      <alignment horizontal="center" vertical="center" wrapText="1"/>
    </xf>
    <xf numFmtId="0" fontId="56" fillId="6" borderId="263" xfId="8" applyFont="1" applyFill="1" applyBorder="1" applyAlignment="1">
      <alignment horizontal="center" vertical="center" wrapText="1"/>
    </xf>
    <xf numFmtId="0" fontId="56" fillId="6" borderId="293" xfId="8" applyFont="1" applyFill="1" applyBorder="1" applyAlignment="1">
      <alignment horizontal="center" vertical="center" wrapText="1"/>
    </xf>
    <xf numFmtId="0" fontId="56" fillId="6" borderId="264" xfId="8" applyFont="1" applyFill="1" applyBorder="1" applyAlignment="1">
      <alignment horizontal="center" vertical="center" wrapText="1"/>
    </xf>
    <xf numFmtId="0" fontId="59" fillId="6" borderId="266" xfId="6" applyFont="1" applyFill="1" applyBorder="1" applyAlignment="1">
      <alignment vertical="center" wrapText="1"/>
    </xf>
    <xf numFmtId="0" fontId="59" fillId="6" borderId="268" xfId="6" applyFont="1" applyFill="1" applyBorder="1" applyAlignment="1">
      <alignment vertical="center" wrapText="1"/>
    </xf>
    <xf numFmtId="0" fontId="59" fillId="6" borderId="277" xfId="6" applyFont="1" applyFill="1" applyBorder="1" applyAlignment="1">
      <alignment vertical="center" wrapText="1"/>
    </xf>
    <xf numFmtId="0" fontId="56" fillId="6" borderId="260" xfId="6" applyFont="1" applyFill="1" applyBorder="1" applyAlignment="1">
      <alignment horizontal="center" vertical="center" wrapText="1"/>
    </xf>
    <xf numFmtId="0" fontId="56" fillId="6" borderId="262" xfId="6" applyFont="1" applyFill="1" applyBorder="1" applyAlignment="1">
      <alignment horizontal="center" vertical="center" wrapText="1"/>
    </xf>
    <xf numFmtId="0" fontId="15" fillId="6" borderId="271" xfId="8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1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131" xfId="42" applyFont="1" applyFill="1" applyBorder="1" applyAlignment="1">
      <alignment vertical="center" wrapText="1"/>
    </xf>
    <xf numFmtId="0" fontId="14" fillId="6" borderId="243" xfId="42" applyFont="1" applyFill="1" applyBorder="1" applyAlignment="1">
      <alignment vertical="center" wrapText="1"/>
    </xf>
    <xf numFmtId="0" fontId="41" fillId="6" borderId="142" xfId="0" applyFont="1" applyFill="1" applyBorder="1" applyAlignment="1">
      <alignment horizontal="justify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4" fillId="6" borderId="140" xfId="42" applyNumberFormat="1" applyFont="1" applyFill="1" applyBorder="1" applyAlignment="1">
      <alignment horizontal="center" vertical="center" wrapText="1"/>
    </xf>
    <xf numFmtId="0" fontId="14" fillId="6" borderId="147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1" xfId="0" applyFont="1" applyFill="1" applyBorder="1" applyAlignment="1">
      <alignment horizontal="left" vertical="center" wrapText="1"/>
    </xf>
    <xf numFmtId="0" fontId="14" fillId="6" borderId="132" xfId="40" applyNumberFormat="1" applyFont="1" applyFill="1" applyBorder="1" applyAlignment="1">
      <alignment horizontal="center" vertical="center" wrapText="1"/>
    </xf>
    <xf numFmtId="0" fontId="14" fillId="6" borderId="134" xfId="40" applyNumberFormat="1" applyFont="1" applyFill="1" applyBorder="1" applyAlignment="1">
      <alignment horizontal="center" vertical="center" wrapText="1"/>
    </xf>
    <xf numFmtId="0" fontId="14" fillId="6" borderId="138" xfId="40" applyNumberFormat="1" applyFont="1" applyFill="1" applyBorder="1" applyAlignment="1">
      <alignment horizontal="center" vertical="center" wrapText="1"/>
    </xf>
    <xf numFmtId="0" fontId="87" fillId="6" borderId="134" xfId="40" applyNumberFormat="1" applyFont="1" applyFill="1" applyBorder="1" applyAlignment="1">
      <alignment horizontal="center" vertical="center" wrapText="1"/>
    </xf>
    <xf numFmtId="0" fontId="87" fillId="6" borderId="239" xfId="40" applyNumberFormat="1" applyFont="1" applyFill="1" applyBorder="1" applyAlignment="1">
      <alignment horizontal="center" vertical="center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28" xfId="4" applyFont="1" applyFill="1" applyBorder="1" applyAlignment="1">
      <alignment horizontal="center" vertical="center" textRotation="255" wrapText="1"/>
    </xf>
    <xf numFmtId="0" fontId="14" fillId="6" borderId="132" xfId="4" applyFont="1" applyFill="1" applyBorder="1" applyAlignment="1">
      <alignment horizontal="center" vertical="center" textRotation="255" wrapText="1"/>
    </xf>
    <xf numFmtId="0" fontId="87" fillId="6" borderId="127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6" xfId="40" applyFont="1" applyFill="1" applyBorder="1" applyAlignment="1">
      <alignment vertical="center" wrapText="1"/>
    </xf>
    <xf numFmtId="0" fontId="15" fillId="6" borderId="127" xfId="40" applyFont="1" applyFill="1" applyBorder="1" applyAlignment="1">
      <alignment vertical="center" wrapText="1"/>
    </xf>
    <xf numFmtId="0" fontId="14" fillId="6" borderId="128" xfId="40" applyFont="1" applyFill="1" applyBorder="1" applyAlignment="1">
      <alignment vertical="center" wrapText="1"/>
    </xf>
    <xf numFmtId="0" fontId="14" fillId="6" borderId="126" xfId="40" applyFont="1" applyFill="1" applyBorder="1" applyAlignment="1">
      <alignment horizontal="center" vertical="center" wrapText="1"/>
    </xf>
    <xf numFmtId="0" fontId="87" fillId="6" borderId="127" xfId="40" applyFont="1" applyFill="1" applyBorder="1" applyAlignment="1">
      <alignment horizontal="center" vertical="center" wrapText="1"/>
    </xf>
    <xf numFmtId="0" fontId="87" fillId="6" borderId="243" xfId="40" applyFont="1" applyFill="1" applyBorder="1" applyAlignment="1">
      <alignment horizontal="center" vertical="center" wrapText="1"/>
    </xf>
    <xf numFmtId="0" fontId="41" fillId="6" borderId="133" xfId="0" applyFont="1" applyFill="1" applyBorder="1" applyAlignment="1">
      <alignment horizontal="justify" vertical="center" wrapText="1"/>
    </xf>
    <xf numFmtId="0" fontId="14" fillId="6" borderId="132" xfId="42" applyNumberFormat="1" applyFont="1" applyFill="1" applyBorder="1" applyAlignment="1">
      <alignment horizontal="center" vertical="center" wrapText="1"/>
    </xf>
    <xf numFmtId="0" fontId="14" fillId="6" borderId="134" xfId="42" applyNumberFormat="1" applyFont="1" applyFill="1" applyBorder="1" applyAlignment="1">
      <alignment horizontal="center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87" fillId="6" borderId="134" xfId="42" applyNumberFormat="1" applyFont="1" applyFill="1" applyBorder="1" applyAlignment="1">
      <alignment horizontal="center" vertical="center" wrapText="1"/>
    </xf>
    <xf numFmtId="0" fontId="87" fillId="6" borderId="239" xfId="42" applyNumberFormat="1" applyFont="1" applyFill="1" applyBorder="1" applyAlignment="1">
      <alignment horizontal="center" vertical="center" wrapText="1"/>
    </xf>
    <xf numFmtId="0" fontId="17" fillId="6" borderId="133" xfId="42" applyFont="1" applyFill="1" applyBorder="1" applyAlignment="1">
      <alignment vertical="center" wrapText="1"/>
    </xf>
    <xf numFmtId="0" fontId="17" fillId="6" borderId="137" xfId="42" applyFont="1" applyFill="1" applyBorder="1" applyAlignment="1">
      <alignment vertical="center" wrapText="1"/>
    </xf>
    <xf numFmtId="0" fontId="15" fillId="6" borderId="141" xfId="40" applyFont="1" applyFill="1" applyBorder="1" applyAlignment="1">
      <alignment vertical="center" wrapText="1"/>
    </xf>
    <xf numFmtId="0" fontId="15" fillId="6" borderId="143" xfId="40" applyFont="1" applyFill="1" applyBorder="1" applyAlignment="1">
      <alignment vertical="center" wrapText="1"/>
    </xf>
    <xf numFmtId="0" fontId="15" fillId="6" borderId="144" xfId="40" applyFont="1" applyFill="1" applyBorder="1" applyAlignment="1">
      <alignment vertical="center" wrapText="1"/>
    </xf>
    <xf numFmtId="0" fontId="15" fillId="6" borderId="132" xfId="40" applyFont="1" applyFill="1" applyBorder="1" applyAlignment="1">
      <alignment vertical="center" wrapText="1"/>
    </xf>
    <xf numFmtId="0" fontId="15" fillId="6" borderId="134" xfId="40" applyFont="1" applyFill="1" applyBorder="1" applyAlignment="1">
      <alignment vertical="center" wrapText="1"/>
    </xf>
    <xf numFmtId="0" fontId="15" fillId="6" borderId="138" xfId="40" applyFont="1" applyFill="1" applyBorder="1" applyAlignment="1">
      <alignment vertical="center" wrapText="1"/>
    </xf>
    <xf numFmtId="0" fontId="15" fillId="6" borderId="132" xfId="40" applyFont="1" applyFill="1" applyBorder="1" applyAlignment="1">
      <alignment horizontal="center" vertical="center" wrapText="1"/>
    </xf>
    <xf numFmtId="0" fontId="78" fillId="6" borderId="134" xfId="40" applyFont="1" applyFill="1" applyBorder="1" applyAlignment="1">
      <alignment horizontal="center" vertical="center" wrapText="1"/>
    </xf>
    <xf numFmtId="0" fontId="78" fillId="6" borderId="239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8" xfId="42" applyFont="1" applyFill="1" applyBorder="1" applyAlignment="1">
      <alignment horizontal="center" vertical="center" wrapText="1"/>
    </xf>
    <xf numFmtId="0" fontId="15" fillId="6" borderId="149" xfId="42" applyNumberFormat="1" applyFont="1" applyFill="1" applyBorder="1" applyAlignment="1">
      <alignment horizontal="center" vertical="center" wrapText="1"/>
    </xf>
    <xf numFmtId="0" fontId="15" fillId="6" borderId="150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50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92" fillId="6" borderId="18" xfId="8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14" fillId="0" borderId="226" xfId="8" quotePrefix="1" applyFont="1" applyFill="1" applyBorder="1" applyAlignment="1">
      <alignment horizontal="center" vertical="center" wrapText="1"/>
    </xf>
    <xf numFmtId="0" fontId="14" fillId="0" borderId="224" xfId="8" quotePrefix="1" applyFont="1" applyFill="1" applyBorder="1" applyAlignment="1">
      <alignment horizontal="center" vertical="center" wrapText="1"/>
    </xf>
    <xf numFmtId="0" fontId="14" fillId="0" borderId="234" xfId="6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24" fillId="0" borderId="160" xfId="0" applyFont="1" applyFill="1" applyBorder="1" applyAlignment="1">
      <alignment horizontal="justify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41" fillId="0" borderId="225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60" xfId="0" applyFont="1" applyFill="1" applyBorder="1" applyAlignment="1">
      <alignment horizontal="left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41" fillId="0" borderId="225" xfId="0" applyFont="1" applyFill="1" applyBorder="1" applyAlignment="1">
      <alignment horizontal="justify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25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5" xfId="6" quotePrefix="1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7" fillId="0" borderId="225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29" fillId="0" borderId="225" xfId="0" applyFont="1" applyFill="1" applyBorder="1" applyAlignment="1">
      <alignment horizontal="left" vertical="center" wrapText="1"/>
    </xf>
    <xf numFmtId="0" fontId="14" fillId="0" borderId="226" xfId="6" quotePrefix="1" applyFont="1" applyFill="1" applyBorder="1" applyAlignment="1">
      <alignment horizontal="center" vertical="center" wrapText="1"/>
    </xf>
    <xf numFmtId="0" fontId="14" fillId="0" borderId="225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26" xfId="3" quotePrefix="1" applyFont="1" applyFill="1" applyBorder="1" applyAlignment="1">
      <alignment horizontal="center" vertical="center" wrapText="1"/>
    </xf>
    <xf numFmtId="0" fontId="35" fillId="0" borderId="225" xfId="3" quotePrefix="1" applyFont="1" applyFill="1" applyBorder="1" applyAlignment="1">
      <alignment horizontal="center" vertical="center" wrapText="1"/>
    </xf>
    <xf numFmtId="0" fontId="56" fillId="0" borderId="226" xfId="0" applyFont="1" applyFill="1" applyBorder="1" applyAlignment="1">
      <alignment horizontal="center" vertical="center"/>
    </xf>
    <xf numFmtId="0" fontId="56" fillId="0" borderId="225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4" fillId="0" borderId="75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36" xfId="8" quotePrefix="1" applyFont="1" applyFill="1" applyBorder="1" applyAlignment="1">
      <alignment horizontal="center" vertical="center" wrapText="1"/>
    </xf>
    <xf numFmtId="0" fontId="14" fillId="0" borderId="136" xfId="6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226" xfId="6" quotePrefix="1" applyFont="1" applyFill="1" applyBorder="1" applyAlignment="1">
      <alignment vertical="center" wrapText="1"/>
    </xf>
    <xf numFmtId="0" fontId="15" fillId="0" borderId="234" xfId="6" quotePrefix="1" applyFont="1" applyFill="1" applyBorder="1" applyAlignment="1">
      <alignment vertical="center" wrapText="1"/>
    </xf>
    <xf numFmtId="0" fontId="15" fillId="0" borderId="224" xfId="6" quotePrefix="1" applyFont="1" applyFill="1" applyBorder="1" applyAlignment="1">
      <alignment vertical="center" wrapText="1"/>
    </xf>
    <xf numFmtId="0" fontId="15" fillId="0" borderId="226" xfId="6" quotePrefix="1" applyFont="1" applyFill="1" applyBorder="1" applyAlignment="1">
      <alignment horizontal="center" vertical="center" wrapText="1"/>
    </xf>
    <xf numFmtId="0" fontId="15" fillId="0" borderId="234" xfId="6" quotePrefix="1" applyFont="1" applyFill="1" applyBorder="1" applyAlignment="1">
      <alignment horizontal="center" vertical="center" wrapText="1"/>
    </xf>
    <xf numFmtId="0" fontId="15" fillId="0" borderId="224" xfId="6" quotePrefix="1" applyFont="1" applyFill="1" applyBorder="1" applyAlignment="1">
      <alignment horizontal="center" vertical="center" wrapText="1"/>
    </xf>
    <xf numFmtId="0" fontId="17" fillId="0" borderId="232" xfId="8" quotePrefix="1" applyFont="1" applyFill="1" applyBorder="1" applyAlignment="1">
      <alignment vertical="center" wrapText="1"/>
    </xf>
    <xf numFmtId="0" fontId="31" fillId="0" borderId="225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5" xfId="8" quotePrefix="1" applyFont="1" applyFill="1" applyBorder="1" applyAlignment="1">
      <alignment vertical="center" wrapText="1"/>
    </xf>
    <xf numFmtId="0" fontId="31" fillId="0" borderId="225" xfId="8" quotePrefix="1" applyFont="1" applyFill="1" applyBorder="1" applyAlignment="1">
      <alignment vertical="center" wrapText="1"/>
    </xf>
    <xf numFmtId="0" fontId="30" fillId="0" borderId="225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4" fillId="0" borderId="276" xfId="8" quotePrefix="1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76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295" xfId="3" applyFont="1" applyFill="1" applyBorder="1" applyAlignment="1">
      <alignment horizontal="center" vertical="center" textRotation="255" wrapText="1"/>
    </xf>
    <xf numFmtId="0" fontId="14" fillId="6" borderId="263" xfId="6" applyFont="1" applyFill="1" applyBorder="1" applyAlignment="1">
      <alignment horizontal="center" vertical="center" wrapText="1"/>
    </xf>
    <xf numFmtId="0" fontId="40" fillId="6" borderId="225" xfId="6" applyFont="1" applyFill="1" applyBorder="1" applyAlignment="1">
      <alignment horizontal="center" vertical="center" wrapText="1"/>
    </xf>
    <xf numFmtId="0" fontId="40" fillId="6" borderId="234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5" fillId="6" borderId="271" xfId="6" applyFont="1" applyFill="1" applyBorder="1" applyAlignment="1">
      <alignment horizontal="center" vertical="center" wrapText="1"/>
    </xf>
    <xf numFmtId="0" fontId="15" fillId="6" borderId="272" xfId="6" applyFont="1" applyFill="1" applyBorder="1" applyAlignment="1">
      <alignment horizontal="center" vertical="center" wrapText="1"/>
    </xf>
    <xf numFmtId="0" fontId="56" fillId="6" borderId="294" xfId="8" applyFont="1" applyFill="1" applyBorder="1" applyAlignment="1">
      <alignment horizontal="center" vertical="center" wrapText="1"/>
    </xf>
    <xf numFmtId="0" fontId="56" fillId="6" borderId="296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14" fillId="6" borderId="271" xfId="6" applyFont="1" applyFill="1" applyBorder="1" applyAlignment="1">
      <alignment vertical="center" wrapText="1"/>
    </xf>
    <xf numFmtId="0" fontId="14" fillId="6" borderId="272" xfId="6" applyFont="1" applyFill="1" applyBorder="1" applyAlignment="1">
      <alignment vertical="center" wrapText="1"/>
    </xf>
    <xf numFmtId="0" fontId="14" fillId="6" borderId="273" xfId="6" applyFont="1" applyFill="1" applyBorder="1" applyAlignment="1">
      <alignment vertical="center" wrapText="1"/>
    </xf>
    <xf numFmtId="0" fontId="14" fillId="6" borderId="274" xfId="6" applyFont="1" applyFill="1" applyBorder="1" applyAlignment="1">
      <alignment vertical="center" wrapText="1"/>
    </xf>
    <xf numFmtId="0" fontId="14" fillId="6" borderId="275" xfId="6" applyFont="1" applyFill="1" applyBorder="1" applyAlignment="1">
      <alignment vertical="center" wrapText="1"/>
    </xf>
    <xf numFmtId="0" fontId="92" fillId="6" borderId="263" xfId="6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0" fillId="4" borderId="13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5" fillId="6" borderId="269" xfId="8" quotePrefix="1" applyFont="1" applyFill="1" applyBorder="1" applyAlignment="1">
      <alignment vertical="center" wrapText="1"/>
    </xf>
    <xf numFmtId="0" fontId="56" fillId="6" borderId="266" xfId="8" applyFont="1" applyFill="1" applyBorder="1" applyAlignment="1">
      <alignment vertical="center" wrapText="1"/>
    </xf>
    <xf numFmtId="0" fontId="56" fillId="6" borderId="267" xfId="8" applyFont="1" applyFill="1" applyBorder="1" applyAlignment="1">
      <alignment vertical="center" wrapText="1"/>
    </xf>
    <xf numFmtId="0" fontId="56" fillId="6" borderId="268" xfId="8" applyFont="1" applyFill="1" applyBorder="1" applyAlignment="1">
      <alignment vertical="center" wrapText="1"/>
    </xf>
    <xf numFmtId="0" fontId="56" fillId="6" borderId="276" xfId="8" applyFont="1" applyFill="1" applyBorder="1" applyAlignment="1">
      <alignment vertical="center" wrapText="1"/>
    </xf>
    <xf numFmtId="0" fontId="56" fillId="6" borderId="277" xfId="8" applyFont="1" applyFill="1" applyBorder="1" applyAlignment="1">
      <alignment vertical="center" wrapText="1"/>
    </xf>
    <xf numFmtId="0" fontId="56" fillId="6" borderId="269" xfId="8" applyFont="1" applyFill="1" applyBorder="1" applyAlignment="1">
      <alignment vertical="center" wrapText="1"/>
    </xf>
    <xf numFmtId="0" fontId="56" fillId="6" borderId="270" xfId="8" applyFont="1" applyFill="1" applyBorder="1" applyAlignment="1">
      <alignment vertical="center" wrapText="1"/>
    </xf>
    <xf numFmtId="0" fontId="58" fillId="6" borderId="135" xfId="8" applyFont="1" applyFill="1" applyBorder="1" applyAlignment="1">
      <alignment vertical="center" wrapText="1"/>
    </xf>
    <xf numFmtId="0" fontId="60" fillId="6" borderId="269" xfId="0" applyFont="1" applyFill="1" applyBorder="1" applyAlignment="1">
      <alignment horizontal="left" vertical="center" wrapText="1"/>
    </xf>
    <xf numFmtId="0" fontId="96" fillId="6" borderId="225" xfId="0" applyFont="1" applyFill="1" applyBorder="1" applyAlignment="1">
      <alignment horizontal="left" vertical="center" wrapText="1"/>
    </xf>
    <xf numFmtId="0" fontId="8" fillId="6" borderId="226" xfId="3" quotePrefix="1" applyFont="1" applyFill="1" applyBorder="1" applyAlignment="1">
      <alignment horizontal="center" vertical="center" wrapText="1"/>
    </xf>
    <xf numFmtId="0" fontId="8" fillId="6" borderId="225" xfId="3" quotePrefix="1" applyFont="1" applyFill="1" applyBorder="1" applyAlignment="1">
      <alignment horizontal="center" vertical="center" wrapText="1"/>
    </xf>
    <xf numFmtId="0" fontId="57" fillId="6" borderId="262" xfId="0" applyFont="1" applyFill="1" applyBorder="1" applyAlignment="1">
      <alignment horizontal="justify" vertical="center" wrapText="1"/>
    </xf>
    <xf numFmtId="0" fontId="57" fillId="6" borderId="262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14" fillId="6" borderId="272" xfId="6" applyFont="1" applyFill="1" applyBorder="1" applyAlignment="1">
      <alignment horizontal="center" vertical="center" wrapText="1"/>
    </xf>
    <xf numFmtId="0" fontId="14" fillId="6" borderId="226" xfId="6" applyFont="1" applyFill="1" applyBorder="1" applyAlignment="1">
      <alignment vertical="center" wrapText="1"/>
    </xf>
    <xf numFmtId="0" fontId="14" fillId="6" borderId="260" xfId="6" applyFont="1" applyFill="1" applyBorder="1" applyAlignment="1">
      <alignment vertical="center" wrapText="1"/>
    </xf>
    <xf numFmtId="0" fontId="14" fillId="6" borderId="262" xfId="6" applyFont="1" applyFill="1" applyBorder="1" applyAlignment="1">
      <alignment vertical="center" wrapText="1"/>
    </xf>
    <xf numFmtId="0" fontId="14" fillId="6" borderId="263" xfId="6" applyFont="1" applyFill="1" applyBorder="1" applyAlignment="1">
      <alignment vertical="center" wrapText="1"/>
    </xf>
    <xf numFmtId="0" fontId="14" fillId="6" borderId="261" xfId="6" applyFont="1" applyFill="1" applyBorder="1" applyAlignment="1">
      <alignment vertical="center" wrapText="1"/>
    </xf>
    <xf numFmtId="0" fontId="14" fillId="6" borderId="260" xfId="6" quotePrefix="1" applyFont="1" applyFill="1" applyBorder="1" applyAlignment="1">
      <alignment vertical="center" wrapText="1"/>
    </xf>
    <xf numFmtId="0" fontId="27" fillId="6" borderId="225" xfId="8" quotePrefix="1" applyFont="1" applyFill="1" applyBorder="1" applyAlignment="1">
      <alignment vertical="center" wrapText="1"/>
    </xf>
    <xf numFmtId="0" fontId="49" fillId="6" borderId="225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7" fillId="6" borderId="297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47" fillId="6" borderId="19" xfId="0" applyFont="1" applyFill="1" applyBorder="1" applyAlignment="1">
      <alignment vertical="top" wrapText="1"/>
    </xf>
    <xf numFmtId="0" fontId="80" fillId="6" borderId="34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39" fillId="6" borderId="19" xfId="0" applyFont="1" applyFill="1" applyBorder="1" applyAlignment="1">
      <alignment horizontal="left" vertical="center" wrapText="1"/>
    </xf>
    <xf numFmtId="0" fontId="24" fillId="6" borderId="41" xfId="0" applyFont="1" applyFill="1" applyBorder="1"/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39" fillId="6" borderId="12" xfId="0" applyFont="1" applyFill="1" applyBorder="1" applyAlignment="1">
      <alignment horizontal="justify" vertical="center" wrapText="1"/>
    </xf>
    <xf numFmtId="0" fontId="19" fillId="6" borderId="226" xfId="0" applyFont="1" applyFill="1" applyBorder="1" applyAlignment="1">
      <alignment horizontal="left" vertical="center" wrapText="1"/>
    </xf>
    <xf numFmtId="0" fontId="24" fillId="6" borderId="29" xfId="0" applyFont="1" applyFill="1" applyBorder="1"/>
    <xf numFmtId="0" fontId="17" fillId="6" borderId="226" xfId="8" quotePrefix="1" applyFont="1" applyFill="1" applyBorder="1" applyAlignment="1">
      <alignment vertical="center" wrapText="1"/>
    </xf>
    <xf numFmtId="0" fontId="31" fillId="6" borderId="226" xfId="8" quotePrefix="1" applyFont="1" applyFill="1" applyBorder="1" applyAlignment="1">
      <alignment vertical="center" wrapText="1"/>
    </xf>
    <xf numFmtId="0" fontId="30" fillId="6" borderId="226" xfId="0" applyFont="1" applyFill="1" applyBorder="1" applyAlignment="1">
      <alignment horizontal="left" vertical="center" wrapText="1"/>
    </xf>
    <xf numFmtId="0" fontId="31" fillId="6" borderId="226" xfId="8" applyFont="1" applyFill="1" applyBorder="1" applyAlignment="1">
      <alignment vertical="center" wrapText="1"/>
    </xf>
    <xf numFmtId="0" fontId="17" fillId="6" borderId="43" xfId="8" applyFont="1" applyFill="1" applyBorder="1" applyAlignment="1">
      <alignment vertical="center" wrapText="1"/>
    </xf>
    <xf numFmtId="0" fontId="56" fillId="6" borderId="226" xfId="0" applyFont="1" applyFill="1" applyBorder="1" applyAlignment="1">
      <alignment horizontal="left" vertical="center" wrapText="1"/>
    </xf>
    <xf numFmtId="0" fontId="56" fillId="6" borderId="260" xfId="0" applyFont="1" applyFill="1" applyBorder="1" applyAlignment="1">
      <alignment horizontal="center" vertical="center"/>
    </xf>
    <xf numFmtId="0" fontId="56" fillId="6" borderId="262" xfId="0" applyFont="1" applyFill="1" applyBorder="1" applyAlignment="1">
      <alignment horizontal="center" vertical="center"/>
    </xf>
    <xf numFmtId="0" fontId="23" fillId="6" borderId="145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5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145" xfId="6" quotePrefix="1" applyFont="1" applyFill="1" applyBorder="1" applyAlignment="1">
      <alignment horizontal="center" vertical="center" wrapText="1"/>
    </xf>
    <xf numFmtId="0" fontId="42" fillId="6" borderId="146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26" xfId="21" applyFont="1" applyFill="1" applyBorder="1" applyAlignment="1">
      <alignment horizontal="center" vertical="center" wrapText="1"/>
    </xf>
    <xf numFmtId="0" fontId="23" fillId="6" borderId="260" xfId="21" applyFont="1" applyFill="1" applyBorder="1" applyAlignment="1">
      <alignment horizontal="center" vertical="center" wrapText="1"/>
    </xf>
    <xf numFmtId="0" fontId="23" fillId="6" borderId="261" xfId="21" applyFont="1" applyFill="1" applyBorder="1" applyAlignment="1">
      <alignment horizontal="center" vertical="center" wrapText="1"/>
    </xf>
    <xf numFmtId="0" fontId="23" fillId="6" borderId="262" xfId="21" applyFont="1" applyFill="1" applyBorder="1" applyAlignment="1">
      <alignment horizontal="center" vertical="center" wrapText="1"/>
    </xf>
    <xf numFmtId="0" fontId="48" fillId="6" borderId="263" xfId="6" quotePrefix="1" applyFont="1" applyFill="1" applyBorder="1" applyAlignment="1">
      <alignment horizontal="center" vertical="center" wrapText="1"/>
    </xf>
    <xf numFmtId="0" fontId="48" fillId="6" borderId="264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9" fillId="4" borderId="226" xfId="3" quotePrefix="1" applyFont="1" applyFill="1" applyBorder="1" applyAlignment="1">
      <alignment horizontal="center" vertical="center" wrapText="1"/>
    </xf>
    <xf numFmtId="0" fontId="9" fillId="4" borderId="307" xfId="3" quotePrefix="1" applyFont="1" applyFill="1" applyBorder="1" applyAlignment="1">
      <alignment horizontal="center" vertical="center" wrapText="1"/>
    </xf>
    <xf numFmtId="0" fontId="9" fillId="4" borderId="225" xfId="3" quotePrefix="1" applyFont="1" applyFill="1" applyBorder="1" applyAlignment="1">
      <alignment horizontal="center" vertical="center" wrapText="1"/>
    </xf>
    <xf numFmtId="0" fontId="9" fillId="4" borderId="301" xfId="3" applyFont="1" applyFill="1" applyBorder="1" applyAlignment="1">
      <alignment horizontal="center" vertical="center" wrapText="1"/>
    </xf>
    <xf numFmtId="0" fontId="17" fillId="4" borderId="304" xfId="8" quotePrefix="1" applyFont="1" applyFill="1" applyBorder="1" applyAlignment="1">
      <alignment vertical="center" wrapText="1"/>
    </xf>
    <xf numFmtId="0" fontId="20" fillId="4" borderId="298" xfId="8" applyFont="1" applyFill="1" applyBorder="1" applyAlignment="1">
      <alignment vertical="center" wrapText="1"/>
    </xf>
    <xf numFmtId="0" fontId="20" fillId="4" borderId="299" xfId="8" applyFont="1" applyFill="1" applyBorder="1" applyAlignment="1">
      <alignment vertical="center" wrapText="1"/>
    </xf>
    <xf numFmtId="0" fontId="20" fillId="4" borderId="300" xfId="8" applyFont="1" applyFill="1" applyBorder="1" applyAlignment="1">
      <alignment vertical="center" wrapText="1"/>
    </xf>
    <xf numFmtId="0" fontId="20" fillId="4" borderId="301" xfId="8" applyFont="1" applyFill="1" applyBorder="1" applyAlignment="1">
      <alignment vertical="center" wrapText="1"/>
    </xf>
    <xf numFmtId="0" fontId="20" fillId="4" borderId="308" xfId="8" applyFont="1" applyFill="1" applyBorder="1" applyAlignment="1">
      <alignment vertical="center" wrapText="1"/>
    </xf>
    <xf numFmtId="0" fontId="20" fillId="4" borderId="304" xfId="8" applyFont="1" applyFill="1" applyBorder="1" applyAlignment="1">
      <alignment vertical="center" wrapText="1"/>
    </xf>
    <xf numFmtId="0" fontId="20" fillId="4" borderId="306" xfId="8" applyFont="1" applyFill="1" applyBorder="1" applyAlignment="1">
      <alignment vertical="center" wrapText="1"/>
    </xf>
    <xf numFmtId="0" fontId="20" fillId="4" borderId="309" xfId="8" applyFont="1" applyFill="1" applyBorder="1" applyAlignment="1">
      <alignment horizontal="center" vertical="center" wrapText="1"/>
    </xf>
    <xf numFmtId="0" fontId="20" fillId="4" borderId="310" xfId="8" applyFont="1" applyFill="1" applyBorder="1" applyAlignment="1">
      <alignment horizontal="center" vertical="center" wrapText="1"/>
    </xf>
    <xf numFmtId="0" fontId="20" fillId="4" borderId="311" xfId="8" applyFont="1" applyFill="1" applyBorder="1" applyAlignment="1">
      <alignment horizontal="center" vertical="center" wrapText="1"/>
    </xf>
    <xf numFmtId="0" fontId="19" fillId="4" borderId="225" xfId="0" applyFont="1" applyFill="1" applyBorder="1" applyAlignment="1">
      <alignment horizontal="left" vertical="center" wrapText="1"/>
    </xf>
    <xf numFmtId="0" fontId="20" fillId="4" borderId="226" xfId="8" applyFont="1" applyFill="1" applyBorder="1" applyAlignment="1">
      <alignment horizontal="center" vertical="center" wrapText="1"/>
    </xf>
    <xf numFmtId="0" fontId="20" fillId="4" borderId="260" xfId="8" applyFont="1" applyFill="1" applyBorder="1" applyAlignment="1">
      <alignment horizontal="center" vertical="center" wrapText="1"/>
    </xf>
    <xf numFmtId="0" fontId="20" fillId="4" borderId="262" xfId="8" applyFont="1" applyFill="1" applyBorder="1" applyAlignment="1">
      <alignment horizontal="center" vertical="center" wrapText="1"/>
    </xf>
    <xf numFmtId="0" fontId="20" fillId="4" borderId="263" xfId="8" applyFont="1" applyFill="1" applyBorder="1" applyAlignment="1">
      <alignment horizontal="center" vertical="center" wrapText="1"/>
    </xf>
    <xf numFmtId="0" fontId="20" fillId="4" borderId="261" xfId="8" applyFont="1" applyFill="1" applyBorder="1" applyAlignment="1">
      <alignment horizontal="center" vertical="center" wrapText="1"/>
    </xf>
    <xf numFmtId="0" fontId="20" fillId="4" borderId="225" xfId="8" applyFont="1" applyFill="1" applyBorder="1" applyAlignment="1">
      <alignment horizontal="center" vertical="center" wrapText="1"/>
    </xf>
    <xf numFmtId="0" fontId="19" fillId="4" borderId="304" xfId="0" applyFont="1" applyFill="1" applyBorder="1" applyAlignment="1">
      <alignment horizontal="left" vertical="center" wrapText="1"/>
    </xf>
    <xf numFmtId="0" fontId="20" fillId="4" borderId="301" xfId="3" applyFont="1" applyFill="1" applyBorder="1" applyAlignment="1">
      <alignment horizontal="center" vertical="center" textRotation="255" wrapText="1"/>
    </xf>
    <xf numFmtId="0" fontId="21" fillId="4" borderId="301" xfId="6" applyFont="1" applyFill="1" applyBorder="1" applyAlignment="1">
      <alignment vertical="center" wrapText="1"/>
    </xf>
    <xf numFmtId="0" fontId="21" fillId="4" borderId="299" xfId="6" applyFont="1" applyFill="1" applyBorder="1" applyAlignment="1">
      <alignment vertical="center" wrapText="1"/>
    </xf>
    <xf numFmtId="0" fontId="20" fillId="4" borderId="308" xfId="6" applyFont="1" applyFill="1" applyBorder="1" applyAlignment="1">
      <alignment vertical="center" wrapText="1"/>
    </xf>
    <xf numFmtId="0" fontId="21" fillId="4" borderId="298" xfId="6" applyFont="1" applyFill="1" applyBorder="1" applyAlignment="1">
      <alignment vertical="center" wrapText="1"/>
    </xf>
    <xf numFmtId="0" fontId="20" fillId="4" borderId="300" xfId="6" applyFont="1" applyFill="1" applyBorder="1" applyAlignment="1">
      <alignment vertical="center" wrapText="1"/>
    </xf>
    <xf numFmtId="0" fontId="20" fillId="4" borderId="304" xfId="6" applyFont="1" applyFill="1" applyBorder="1" applyAlignment="1">
      <alignment horizontal="center" vertical="center" wrapText="1"/>
    </xf>
    <xf numFmtId="0" fontId="20" fillId="4" borderId="299" xfId="6" applyFont="1" applyFill="1" applyBorder="1" applyAlignment="1">
      <alignment horizontal="center" vertical="center" wrapText="1"/>
    </xf>
    <xf numFmtId="0" fontId="20" fillId="4" borderId="306" xfId="6" applyFont="1" applyFill="1" applyBorder="1" applyAlignment="1">
      <alignment horizontal="center" vertical="center" wrapText="1"/>
    </xf>
    <xf numFmtId="0" fontId="17" fillId="4" borderId="225" xfId="8" quotePrefix="1" applyFont="1" applyFill="1" applyBorder="1" applyAlignment="1">
      <alignment vertical="center" wrapText="1"/>
    </xf>
    <xf numFmtId="0" fontId="17" fillId="4" borderId="157" xfId="8" applyFont="1" applyFill="1" applyBorder="1" applyAlignment="1">
      <alignment vertical="center" wrapText="1"/>
    </xf>
    <xf numFmtId="0" fontId="31" fillId="4" borderId="225" xfId="8" quotePrefix="1" applyFont="1" applyFill="1" applyBorder="1" applyAlignment="1">
      <alignment vertical="center" wrapText="1"/>
    </xf>
    <xf numFmtId="0" fontId="30" fillId="4" borderId="225" xfId="0" applyFont="1" applyFill="1" applyBorder="1" applyAlignment="1">
      <alignment horizontal="left" vertical="center" wrapText="1"/>
    </xf>
    <xf numFmtId="0" fontId="20" fillId="4" borderId="226" xfId="6" applyFont="1" applyFill="1" applyBorder="1" applyAlignment="1">
      <alignment horizontal="center" vertical="center" wrapText="1"/>
    </xf>
    <xf numFmtId="0" fontId="31" fillId="4" borderId="225" xfId="8" applyFont="1" applyFill="1" applyBorder="1" applyAlignment="1">
      <alignment vertical="center" wrapText="1"/>
    </xf>
    <xf numFmtId="0" fontId="20" fillId="4" borderId="263" xfId="6" applyFont="1" applyFill="1" applyBorder="1" applyAlignment="1">
      <alignment horizontal="center" vertical="center" wrapText="1"/>
    </xf>
    <xf numFmtId="0" fontId="20" fillId="4" borderId="225" xfId="0" applyFont="1" applyFill="1" applyBorder="1" applyAlignment="1">
      <alignment horizontal="left" vertical="center" wrapText="1"/>
    </xf>
    <xf numFmtId="0" fontId="20" fillId="4" borderId="226" xfId="0" applyFont="1" applyFill="1" applyBorder="1" applyAlignment="1">
      <alignment horizontal="center" vertical="center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20" fillId="4" borderId="271" xfId="8" applyFont="1" applyFill="1" applyBorder="1" applyAlignment="1">
      <alignment vertical="center" wrapText="1"/>
    </xf>
    <xf numFmtId="0" fontId="20" fillId="4" borderId="272" xfId="8" applyFont="1" applyFill="1" applyBorder="1" applyAlignment="1">
      <alignment vertical="center" wrapText="1"/>
    </xf>
    <xf numFmtId="0" fontId="20" fillId="4" borderId="273" xfId="8" applyFont="1" applyFill="1" applyBorder="1" applyAlignment="1">
      <alignment vertical="center" wrapText="1"/>
    </xf>
    <xf numFmtId="0" fontId="20" fillId="4" borderId="274" xfId="8" applyFont="1" applyFill="1" applyBorder="1" applyAlignment="1">
      <alignment vertical="center" wrapText="1"/>
    </xf>
    <xf numFmtId="0" fontId="20" fillId="4" borderId="275" xfId="8" applyFont="1" applyFill="1" applyBorder="1" applyAlignment="1">
      <alignment vertical="center" wrapText="1"/>
    </xf>
    <xf numFmtId="0" fontId="20" fillId="4" borderId="291" xfId="8" applyFont="1" applyFill="1" applyBorder="1" applyAlignment="1">
      <alignment vertical="center" wrapText="1"/>
    </xf>
    <xf numFmtId="0" fontId="20" fillId="4" borderId="292" xfId="8" applyFont="1" applyFill="1" applyBorder="1" applyAlignment="1">
      <alignment vertical="center" wrapText="1"/>
    </xf>
    <xf numFmtId="0" fontId="20" fillId="4" borderId="226" xfId="3" applyFont="1" applyFill="1" applyBorder="1" applyAlignment="1">
      <alignment horizontal="center" vertical="center" textRotation="255" wrapText="1"/>
    </xf>
    <xf numFmtId="0" fontId="21" fillId="4" borderId="299" xfId="6" quotePrefix="1" applyFont="1" applyFill="1" applyBorder="1" applyAlignment="1">
      <alignment vertical="center" wrapText="1"/>
    </xf>
    <xf numFmtId="0" fontId="17" fillId="4" borderId="10" xfId="8" applyFont="1" applyFill="1" applyBorder="1" applyAlignment="1">
      <alignment vertical="center" wrapText="1"/>
    </xf>
    <xf numFmtId="0" fontId="21" fillId="4" borderId="271" xfId="6" applyFont="1" applyFill="1" applyBorder="1" applyAlignment="1">
      <alignment horizontal="center" vertical="center" wrapText="1"/>
    </xf>
    <xf numFmtId="0" fontId="21" fillId="4" borderId="272" xfId="6" applyFont="1" applyFill="1" applyBorder="1" applyAlignment="1">
      <alignment horizontal="center" vertical="center" wrapText="1"/>
    </xf>
    <xf numFmtId="0" fontId="21" fillId="4" borderId="273" xfId="6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56" fillId="4" borderId="226" xfId="6" applyFont="1" applyFill="1" applyBorder="1" applyAlignment="1">
      <alignment horizontal="center" vertical="center" wrapText="1"/>
    </xf>
    <xf numFmtId="0" fontId="56" fillId="4" borderId="9" xfId="6" applyFont="1" applyFill="1" applyBorder="1" applyAlignment="1">
      <alignment horizontal="center" vertical="center" wrapText="1"/>
    </xf>
    <xf numFmtId="0" fontId="56" fillId="4" borderId="263" xfId="6" applyFont="1" applyFill="1" applyBorder="1" applyAlignment="1">
      <alignment horizontal="center" vertical="center" wrapText="1"/>
    </xf>
    <xf numFmtId="0" fontId="54" fillId="4" borderId="10" xfId="8" applyFont="1" applyFill="1" applyBorder="1" applyAlignment="1">
      <alignment vertical="center" wrapText="1"/>
    </xf>
    <xf numFmtId="0" fontId="56" fillId="4" borderId="225" xfId="0" applyFont="1" applyFill="1" applyBorder="1" applyAlignment="1">
      <alignment horizontal="left" vertical="center" wrapText="1"/>
    </xf>
    <xf numFmtId="0" fontId="56" fillId="4" borderId="226" xfId="0" applyFont="1" applyFill="1" applyBorder="1" applyAlignment="1">
      <alignment horizontal="center" vertical="center"/>
    </xf>
    <xf numFmtId="0" fontId="56" fillId="4" borderId="9" xfId="0" applyFont="1" applyFill="1" applyBorder="1" applyAlignment="1">
      <alignment horizontal="center" vertical="center"/>
    </xf>
    <xf numFmtId="0" fontId="56" fillId="4" borderId="263" xfId="0" applyFont="1" applyFill="1" applyBorder="1" applyAlignment="1">
      <alignment horizontal="center" vertical="center"/>
    </xf>
    <xf numFmtId="0" fontId="14" fillId="6" borderId="298" xfId="3" applyFont="1" applyFill="1" applyBorder="1" applyAlignment="1">
      <alignment horizontal="center" vertical="center" textRotation="255" wrapText="1"/>
    </xf>
    <xf numFmtId="0" fontId="14" fillId="6" borderId="301" xfId="3" applyFont="1" applyFill="1" applyBorder="1" applyAlignment="1">
      <alignment horizontal="center" vertical="center" textRotation="255" wrapText="1"/>
    </xf>
    <xf numFmtId="0" fontId="14" fillId="6" borderId="306" xfId="3" applyFont="1" applyFill="1" applyBorder="1" applyAlignment="1">
      <alignment horizontal="center" vertical="center" textRotation="255" wrapText="1"/>
    </xf>
    <xf numFmtId="0" fontId="17" fillId="6" borderId="301" xfId="3" applyFont="1" applyFill="1" applyBorder="1" applyAlignment="1">
      <alignment horizontal="center" vertical="center" textRotation="255" wrapText="1"/>
    </xf>
    <xf numFmtId="0" fontId="27" fillId="6" borderId="304" xfId="8" quotePrefix="1" applyFont="1" applyFill="1" applyBorder="1" applyAlignment="1">
      <alignment vertical="center" wrapText="1"/>
    </xf>
    <xf numFmtId="0" fontId="14" fillId="6" borderId="298" xfId="8" applyFont="1" applyFill="1" applyBorder="1" applyAlignment="1">
      <alignment vertical="center" wrapText="1"/>
    </xf>
    <xf numFmtId="0" fontId="14" fillId="6" borderId="299" xfId="8" applyFont="1" applyFill="1" applyBorder="1" applyAlignment="1">
      <alignment vertical="center" wrapText="1"/>
    </xf>
    <xf numFmtId="0" fontId="14" fillId="6" borderId="300" xfId="8" applyFont="1" applyFill="1" applyBorder="1" applyAlignment="1">
      <alignment vertical="center" wrapText="1"/>
    </xf>
    <xf numFmtId="0" fontId="14" fillId="6" borderId="301" xfId="8" applyFont="1" applyFill="1" applyBorder="1" applyAlignment="1">
      <alignment vertical="center" wrapText="1"/>
    </xf>
    <xf numFmtId="0" fontId="14" fillId="6" borderId="308" xfId="8" applyFont="1" applyFill="1" applyBorder="1" applyAlignment="1">
      <alignment vertical="center" wrapText="1"/>
    </xf>
    <xf numFmtId="0" fontId="14" fillId="6" borderId="304" xfId="8" applyFont="1" applyFill="1" applyBorder="1" applyAlignment="1">
      <alignment vertical="center" wrapText="1"/>
    </xf>
    <xf numFmtId="0" fontId="14" fillId="6" borderId="306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77" fillId="6" borderId="275" xfId="0" applyFont="1" applyFill="1" applyBorder="1" applyAlignment="1">
      <alignment horizontal="justify" vertical="center" wrapText="1"/>
    </xf>
    <xf numFmtId="0" fontId="15" fillId="6" borderId="273" xfId="8" applyFont="1" applyFill="1" applyBorder="1" applyAlignment="1">
      <alignment horizontal="center" vertical="center" wrapText="1"/>
    </xf>
    <xf numFmtId="0" fontId="15" fillId="6" borderId="274" xfId="8" applyFont="1" applyFill="1" applyBorder="1" applyAlignment="1">
      <alignment horizontal="center" vertical="center" wrapText="1"/>
    </xf>
    <xf numFmtId="0" fontId="15" fillId="6" borderId="275" xfId="8" applyFont="1" applyFill="1" applyBorder="1" applyAlignment="1">
      <alignment horizontal="center" vertical="center" wrapText="1"/>
    </xf>
    <xf numFmtId="0" fontId="14" fillId="6" borderId="291" xfId="6" applyFont="1" applyFill="1" applyBorder="1" applyAlignment="1">
      <alignment horizontal="center" vertical="center" wrapText="1"/>
    </xf>
    <xf numFmtId="0" fontId="14" fillId="6" borderId="292" xfId="6" applyFont="1" applyFill="1" applyBorder="1" applyAlignment="1">
      <alignment horizontal="center" vertical="center" wrapText="1"/>
    </xf>
    <xf numFmtId="0" fontId="49" fillId="6" borderId="304" xfId="0" applyFont="1" applyFill="1" applyBorder="1" applyAlignment="1">
      <alignment horizontal="left" vertical="center" wrapText="1"/>
    </xf>
    <xf numFmtId="0" fontId="17" fillId="6" borderId="260" xfId="6" applyFont="1" applyFill="1" applyBorder="1" applyAlignment="1">
      <alignment horizontal="center" vertical="center" wrapText="1"/>
    </xf>
    <xf numFmtId="0" fontId="17" fillId="6" borderId="293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111" xfId="11" quotePrefix="1" applyFont="1" applyFill="1" applyBorder="1" applyAlignment="1">
      <alignment vertical="center" wrapText="1"/>
    </xf>
    <xf numFmtId="0" fontId="9" fillId="0" borderId="314" xfId="11" quotePrefix="1" applyFont="1" applyFill="1" applyBorder="1" applyAlignment="1">
      <alignment vertical="center" wrapText="1"/>
    </xf>
    <xf numFmtId="0" fontId="9" fillId="0" borderId="50" xfId="11" quotePrefix="1" applyFont="1" applyFill="1" applyBorder="1" applyAlignment="1">
      <alignment vertic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304" xfId="8" quotePrefix="1" applyFont="1" applyFill="1" applyBorder="1" applyAlignment="1">
      <alignment vertical="center" wrapText="1"/>
    </xf>
    <xf numFmtId="0" fontId="14" fillId="0" borderId="298" xfId="8" quotePrefix="1" applyFont="1" applyFill="1" applyBorder="1" applyAlignment="1">
      <alignment vertical="center" wrapText="1"/>
    </xf>
    <xf numFmtId="0" fontId="14" fillId="0" borderId="299" xfId="8" quotePrefix="1" applyFont="1" applyFill="1" applyBorder="1" applyAlignment="1">
      <alignment vertical="center" wrapText="1"/>
    </xf>
    <xf numFmtId="0" fontId="14" fillId="0" borderId="300" xfId="8" quotePrefix="1" applyFont="1" applyFill="1" applyBorder="1" applyAlignment="1">
      <alignment vertical="center" wrapText="1"/>
    </xf>
    <xf numFmtId="0" fontId="19" fillId="0" borderId="304" xfId="0" applyFont="1" applyFill="1" applyBorder="1" applyAlignment="1">
      <alignment horizontal="left" vertical="center" wrapText="1"/>
    </xf>
    <xf numFmtId="0" fontId="14" fillId="0" borderId="298" xfId="3" quotePrefix="1" applyFont="1" applyFill="1" applyBorder="1" applyAlignment="1">
      <alignment horizontal="center" vertical="center" textRotation="255" wrapText="1"/>
    </xf>
    <xf numFmtId="0" fontId="15" fillId="0" borderId="298" xfId="6" quotePrefix="1" applyFont="1" applyFill="1" applyBorder="1" applyAlignment="1">
      <alignment vertical="center" wrapText="1"/>
    </xf>
    <xf numFmtId="0" fontId="15" fillId="0" borderId="299" xfId="6" quotePrefix="1" applyFont="1" applyFill="1" applyBorder="1" applyAlignment="1">
      <alignment vertical="center" wrapText="1"/>
    </xf>
    <xf numFmtId="0" fontId="14" fillId="0" borderId="300" xfId="6" quotePrefix="1" applyFont="1" applyFill="1" applyBorder="1" applyAlignment="1">
      <alignment vertical="center" wrapText="1"/>
    </xf>
    <xf numFmtId="0" fontId="15" fillId="0" borderId="301" xfId="6" quotePrefix="1" applyFont="1" applyFill="1" applyBorder="1" applyAlignment="1">
      <alignment vertical="center" wrapText="1"/>
    </xf>
    <xf numFmtId="0" fontId="14" fillId="0" borderId="308" xfId="6" quotePrefix="1" applyFont="1" applyFill="1" applyBorder="1" applyAlignment="1">
      <alignment vertical="center" wrapText="1"/>
    </xf>
    <xf numFmtId="0" fontId="14" fillId="0" borderId="304" xfId="6" applyFont="1" applyFill="1" applyBorder="1" applyAlignment="1">
      <alignment horizontal="center" vertical="center" wrapText="1"/>
    </xf>
    <xf numFmtId="0" fontId="14" fillId="0" borderId="308" xfId="6" applyFont="1" applyFill="1" applyBorder="1" applyAlignment="1">
      <alignment horizontal="center" vertical="center" wrapText="1"/>
    </xf>
    <xf numFmtId="0" fontId="14" fillId="0" borderId="303" xfId="6" applyFont="1" applyFill="1" applyBorder="1" applyAlignment="1">
      <alignment horizontal="center" vertical="center" wrapText="1"/>
    </xf>
    <xf numFmtId="0" fontId="15" fillId="0" borderId="300" xfId="6" quotePrefix="1" applyFont="1" applyFill="1" applyBorder="1" applyAlignment="1">
      <alignment vertical="center" wrapText="1"/>
    </xf>
    <xf numFmtId="0" fontId="15" fillId="0" borderId="308" xfId="6" quotePrefix="1" applyFont="1" applyFill="1" applyBorder="1" applyAlignment="1">
      <alignment vertical="center" wrapText="1"/>
    </xf>
    <xf numFmtId="0" fontId="15" fillId="0" borderId="298" xfId="6" quotePrefix="1" applyFont="1" applyFill="1" applyBorder="1" applyAlignment="1">
      <alignment horizontal="center" vertical="center" wrapText="1"/>
    </xf>
    <xf numFmtId="0" fontId="15" fillId="0" borderId="308" xfId="6" quotePrefix="1" applyFont="1" applyFill="1" applyBorder="1" applyAlignment="1">
      <alignment horizontal="center" vertical="center" wrapText="1"/>
    </xf>
    <xf numFmtId="0" fontId="15" fillId="0" borderId="303" xfId="6" quotePrefix="1" applyFont="1" applyFill="1" applyBorder="1" applyAlignment="1">
      <alignment horizontal="center" vertical="center" wrapText="1"/>
    </xf>
    <xf numFmtId="0" fontId="14" fillId="0" borderId="264" xfId="8" quotePrefix="1" applyFont="1" applyFill="1" applyBorder="1" applyAlignment="1">
      <alignment horizontal="center" vertical="center" wrapText="1"/>
    </xf>
    <xf numFmtId="0" fontId="16" fillId="0" borderId="225" xfId="0" applyFont="1" applyFill="1" applyBorder="1" applyAlignment="1">
      <alignment horizontal="left" vertical="center" wrapText="1"/>
    </xf>
    <xf numFmtId="0" fontId="41" fillId="0" borderId="291" xfId="0" applyFont="1" applyFill="1" applyBorder="1" applyAlignment="1">
      <alignment horizontal="justify" vertical="center" wrapText="1"/>
    </xf>
    <xf numFmtId="0" fontId="14" fillId="0" borderId="272" xfId="8" quotePrefix="1" applyFont="1" applyFill="1" applyBorder="1" applyAlignment="1">
      <alignment horizontal="center" vertical="center" wrapText="1"/>
    </xf>
    <xf numFmtId="0" fontId="14" fillId="0" borderId="273" xfId="8" quotePrefix="1" applyFont="1" applyFill="1" applyBorder="1" applyAlignment="1">
      <alignment horizontal="center" vertical="center" wrapText="1"/>
    </xf>
    <xf numFmtId="0" fontId="8" fillId="0" borderId="298" xfId="3" quotePrefix="1" applyFont="1" applyFill="1" applyBorder="1" applyAlignment="1">
      <alignment horizontal="center" vertical="center" wrapText="1"/>
    </xf>
    <xf numFmtId="0" fontId="9" fillId="0" borderId="299" xfId="3" quotePrefix="1" applyFont="1" applyFill="1" applyBorder="1" applyAlignment="1">
      <alignment horizontal="center" vertical="center" wrapText="1"/>
    </xf>
    <xf numFmtId="0" fontId="2" fillId="0" borderId="300" xfId="3" quotePrefix="1" applyFont="1" applyFill="1" applyBorder="1" applyAlignment="1">
      <alignment horizontal="center" vertical="center" wrapText="1"/>
    </xf>
    <xf numFmtId="0" fontId="14" fillId="0" borderId="271" xfId="8" quotePrefix="1" applyFont="1" applyFill="1" applyBorder="1" applyAlignment="1">
      <alignment horizontal="center" vertical="center" wrapText="1"/>
    </xf>
    <xf numFmtId="0" fontId="14" fillId="0" borderId="224" xfId="6" quotePrefix="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263" xfId="6" quotePrefix="1" applyFont="1" applyFill="1" applyBorder="1" applyAlignment="1">
      <alignment horizontal="center" vertical="center" wrapText="1"/>
    </xf>
    <xf numFmtId="0" fontId="14" fillId="0" borderId="292" xfId="8" quotePrefix="1" applyFont="1" applyFill="1" applyBorder="1" applyAlignment="1">
      <alignment horizontal="center" vertical="center" wrapText="1"/>
    </xf>
    <xf numFmtId="0" fontId="14" fillId="0" borderId="274" xfId="8" quotePrefix="1" applyFont="1" applyFill="1" applyBorder="1" applyAlignment="1">
      <alignment horizontal="center" vertical="center" wrapText="1"/>
    </xf>
    <xf numFmtId="0" fontId="14" fillId="0" borderId="291" xfId="6" applyFont="1" applyFill="1" applyBorder="1" applyAlignment="1">
      <alignment horizontal="center" vertical="center" wrapText="1"/>
    </xf>
    <xf numFmtId="0" fontId="14" fillId="0" borderId="272" xfId="6" applyFont="1" applyFill="1" applyBorder="1" applyAlignment="1">
      <alignment horizontal="center" vertical="center" wrapText="1"/>
    </xf>
    <xf numFmtId="0" fontId="14" fillId="0" borderId="292" xfId="6" applyFont="1" applyFill="1" applyBorder="1" applyAlignment="1">
      <alignment horizontal="center" vertical="center" wrapText="1"/>
    </xf>
    <xf numFmtId="0" fontId="19" fillId="0" borderId="111" xfId="0" applyFont="1" applyFill="1" applyBorder="1" applyAlignment="1">
      <alignment horizontal="left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9" fillId="0" borderId="291" xfId="0" applyFont="1" applyFill="1" applyBorder="1" applyAlignment="1">
      <alignment horizontal="left" vertical="center" wrapText="1"/>
    </xf>
    <xf numFmtId="0" fontId="15" fillId="0" borderId="271" xfId="8" quotePrefix="1" applyFont="1" applyFill="1" applyBorder="1" applyAlignment="1">
      <alignment horizontal="center" vertical="center" wrapText="1"/>
    </xf>
    <xf numFmtId="0" fontId="15" fillId="0" borderId="272" xfId="8" quotePrefix="1" applyFont="1" applyFill="1" applyBorder="1" applyAlignment="1">
      <alignment horizontal="center" vertical="center" wrapText="1"/>
    </xf>
    <xf numFmtId="0" fontId="15" fillId="0" borderId="273" xfId="8" quotePrefix="1" applyFont="1" applyFill="1" applyBorder="1" applyAlignment="1">
      <alignment horizontal="center" vertical="center" wrapText="1"/>
    </xf>
    <xf numFmtId="0" fontId="15" fillId="0" borderId="292" xfId="8" quotePrefix="1" applyFont="1" applyFill="1" applyBorder="1" applyAlignment="1">
      <alignment horizontal="center" vertical="center" wrapText="1"/>
    </xf>
    <xf numFmtId="0" fontId="15" fillId="0" borderId="274" xfId="8" quotePrefix="1" applyFont="1" applyFill="1" applyBorder="1" applyAlignment="1">
      <alignment horizontal="center" vertical="center" wrapText="1"/>
    </xf>
    <xf numFmtId="0" fontId="41" fillId="0" borderId="26" xfId="0" applyFont="1" applyFill="1" applyBorder="1" applyAlignment="1">
      <alignment horizontal="justify" vertical="center" wrapText="1"/>
    </xf>
    <xf numFmtId="0" fontId="14" fillId="0" borderId="135" xfId="6" applyFont="1" applyFill="1" applyBorder="1" applyAlignment="1">
      <alignment horizontal="center" vertical="center" wrapText="1"/>
    </xf>
    <xf numFmtId="0" fontId="14" fillId="0" borderId="94" xfId="6" applyFont="1" applyFill="1" applyBorder="1" applyAlignment="1">
      <alignment horizontal="center" vertical="center" wrapText="1"/>
    </xf>
    <xf numFmtId="0" fontId="14" fillId="0" borderId="293" xfId="8" quotePrefix="1" applyFont="1" applyFill="1" applyBorder="1" applyAlignment="1">
      <alignment horizontal="center" vertical="center" wrapText="1"/>
    </xf>
    <xf numFmtId="0" fontId="14" fillId="0" borderId="293" xfId="6" applyFont="1" applyFill="1" applyBorder="1" applyAlignment="1">
      <alignment horizontal="center" vertical="center" wrapText="1"/>
    </xf>
    <xf numFmtId="0" fontId="15" fillId="0" borderId="263" xfId="6" quotePrefix="1" applyFont="1" applyFill="1" applyBorder="1" applyAlignment="1">
      <alignment vertical="center" wrapText="1"/>
    </xf>
    <xf numFmtId="0" fontId="15" fillId="0" borderId="261" xfId="6" quotePrefix="1" applyFont="1" applyFill="1" applyBorder="1" applyAlignment="1">
      <alignment vertical="center" wrapText="1"/>
    </xf>
    <xf numFmtId="0" fontId="14" fillId="0" borderId="308" xfId="8" quotePrefix="1" applyFont="1" applyFill="1" applyBorder="1" applyAlignment="1">
      <alignment vertical="center" wrapText="1"/>
    </xf>
    <xf numFmtId="0" fontId="14" fillId="0" borderId="275" xfId="8" quotePrefix="1" applyFont="1" applyFill="1" applyBorder="1" applyAlignment="1">
      <alignment horizontal="center" vertical="center" wrapText="1"/>
    </xf>
    <xf numFmtId="0" fontId="14" fillId="0" borderId="145" xfId="3" quotePrefix="1" applyFont="1" applyFill="1" applyBorder="1" applyAlignment="1">
      <alignment horizontal="center" vertical="center" textRotation="255" wrapText="1"/>
    </xf>
    <xf numFmtId="0" fontId="15" fillId="0" borderId="275" xfId="8" quotePrefix="1" applyFont="1" applyFill="1" applyBorder="1" applyAlignment="1">
      <alignment horizontal="center" vertical="center" wrapText="1"/>
    </xf>
    <xf numFmtId="0" fontId="14" fillId="0" borderId="261" xfId="6" quotePrefix="1" applyFont="1" applyFill="1" applyBorder="1" applyAlignment="1">
      <alignment horizontal="center" vertical="center" wrapText="1"/>
    </xf>
    <xf numFmtId="0" fontId="14" fillId="0" borderId="301" xfId="8" quotePrefix="1" applyFont="1" applyFill="1" applyBorder="1" applyAlignment="1">
      <alignment vertical="center" wrapText="1"/>
    </xf>
    <xf numFmtId="0" fontId="9" fillId="0" borderId="301" xfId="3" quotePrefix="1" applyFont="1" applyFill="1" applyBorder="1" applyAlignment="1">
      <alignment horizontal="center" vertical="center" wrapText="1"/>
    </xf>
    <xf numFmtId="0" fontId="2" fillId="0" borderId="306" xfId="3" quotePrefix="1" applyFont="1" applyFill="1" applyBorder="1" applyAlignment="1">
      <alignment horizontal="center"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0" borderId="315" xfId="8" applyNumberFormat="1" applyFont="1" applyFill="1" applyBorder="1" applyAlignment="1">
      <alignment horizontal="center" vertical="center" wrapText="1"/>
    </xf>
    <xf numFmtId="0" fontId="103" fillId="0" borderId="61" xfId="8" applyFont="1" applyFill="1" applyBorder="1" applyAlignment="1">
      <alignment horizontal="center" vertical="center" wrapText="1"/>
    </xf>
    <xf numFmtId="0" fontId="103" fillId="0" borderId="62" xfId="8" applyFont="1" applyFill="1" applyBorder="1" applyAlignment="1">
      <alignment horizontal="center" vertical="center" wrapText="1"/>
    </xf>
    <xf numFmtId="0" fontId="103" fillId="0" borderId="63" xfId="8" applyFont="1" applyFill="1" applyBorder="1" applyAlignment="1">
      <alignment horizontal="center" vertical="center" wrapText="1"/>
    </xf>
    <xf numFmtId="0" fontId="103" fillId="0" borderId="61" xfId="6" applyFont="1" applyFill="1" applyBorder="1" applyAlignment="1">
      <alignment horizontal="center" vertical="center" wrapText="1"/>
    </xf>
    <xf numFmtId="0" fontId="103" fillId="0" borderId="62" xfId="6" applyFont="1" applyFill="1" applyBorder="1" applyAlignment="1">
      <alignment horizontal="center" vertical="center" wrapText="1"/>
    </xf>
    <xf numFmtId="0" fontId="102" fillId="0" borderId="253" xfId="8" applyNumberFormat="1" applyFont="1" applyFill="1" applyBorder="1" applyAlignment="1">
      <alignment horizontal="center" vertical="center" wrapText="1"/>
    </xf>
    <xf numFmtId="0" fontId="102" fillId="0" borderId="315" xfId="3" applyFont="1" applyFill="1" applyBorder="1" applyAlignment="1">
      <alignment horizontal="center" vertical="center" textRotation="255" wrapText="1"/>
    </xf>
    <xf numFmtId="0" fontId="103" fillId="0" borderId="317" xfId="6" applyFont="1" applyFill="1" applyBorder="1" applyAlignment="1">
      <alignment vertical="center" wrapText="1"/>
    </xf>
    <xf numFmtId="0" fontId="103" fillId="0" borderId="318" xfId="6" applyFont="1" applyFill="1" applyBorder="1" applyAlignment="1">
      <alignment vertical="center" wrapText="1"/>
    </xf>
    <xf numFmtId="0" fontId="102" fillId="0" borderId="319" xfId="6" applyFont="1" applyFill="1" applyBorder="1" applyAlignment="1">
      <alignment vertical="center" wrapText="1"/>
    </xf>
    <xf numFmtId="0" fontId="102" fillId="0" borderId="318" xfId="6" applyFont="1" applyFill="1" applyBorder="1" applyAlignment="1">
      <alignment horizontal="center" vertical="center" wrapText="1"/>
    </xf>
    <xf numFmtId="0" fontId="102" fillId="0" borderId="320" xfId="8" applyNumberFormat="1" applyFont="1" applyFill="1" applyBorder="1" applyAlignment="1">
      <alignment horizontal="center" vertical="center" wrapText="1"/>
    </xf>
    <xf numFmtId="0" fontId="102" fillId="0" borderId="321" xfId="8" applyNumberFormat="1" applyFont="1" applyFill="1" applyBorder="1" applyAlignment="1">
      <alignment horizontal="center" vertical="center" wrapText="1"/>
    </xf>
    <xf numFmtId="0" fontId="102" fillId="0" borderId="143" xfId="8" applyNumberFormat="1" applyFont="1" applyFill="1" applyBorder="1" applyAlignment="1">
      <alignment horizontal="center" vertical="center" wrapText="1"/>
    </xf>
    <xf numFmtId="0" fontId="102" fillId="0" borderId="144" xfId="8" applyNumberFormat="1" applyFont="1" applyFill="1" applyBorder="1" applyAlignment="1">
      <alignment horizontal="center" vertical="center" wrapText="1"/>
    </xf>
    <xf numFmtId="0" fontId="102" fillId="0" borderId="315" xfId="6" applyNumberFormat="1" applyFont="1" applyFill="1" applyBorder="1" applyAlignment="1">
      <alignment horizontal="center" vertical="center" wrapText="1"/>
    </xf>
    <xf numFmtId="0" fontId="102" fillId="0" borderId="320" xfId="6" applyNumberFormat="1" applyFont="1" applyFill="1" applyBorder="1" applyAlignment="1">
      <alignment horizontal="center" vertical="center" wrapText="1"/>
    </xf>
    <xf numFmtId="0" fontId="102" fillId="0" borderId="321" xfId="6" applyNumberFormat="1" applyFont="1" applyFill="1" applyBorder="1" applyAlignment="1">
      <alignment horizontal="center" vertical="center" wrapText="1"/>
    </xf>
    <xf numFmtId="0" fontId="102" fillId="6" borderId="316" xfId="8" applyFont="1" applyFill="1" applyBorder="1" applyAlignment="1">
      <alignment vertical="center" wrapText="1"/>
    </xf>
    <xf numFmtId="0" fontId="102" fillId="6" borderId="317" xfId="8" applyFont="1" applyFill="1" applyBorder="1" applyAlignment="1">
      <alignment vertical="center" wrapText="1"/>
    </xf>
    <xf numFmtId="0" fontId="102" fillId="6" borderId="318" xfId="8" applyFont="1" applyFill="1" applyBorder="1" applyAlignment="1">
      <alignment vertical="center" wrapText="1"/>
    </xf>
    <xf numFmtId="0" fontId="102" fillId="6" borderId="319" xfId="8" applyFont="1" applyFill="1" applyBorder="1" applyAlignment="1">
      <alignment vertical="center" wrapText="1"/>
    </xf>
    <xf numFmtId="0" fontId="102" fillId="0" borderId="318" xfId="3" applyFont="1" applyFill="1" applyBorder="1" applyAlignment="1">
      <alignment horizontal="center" vertical="center" textRotation="255" wrapText="1"/>
    </xf>
    <xf numFmtId="0" fontId="102" fillId="0" borderId="317" xfId="6" applyFont="1" applyFill="1" applyBorder="1" applyAlignment="1">
      <alignment horizontal="center" vertical="center" wrapText="1"/>
    </xf>
    <xf numFmtId="0" fontId="102" fillId="0" borderId="319" xfId="6" applyFont="1" applyFill="1" applyBorder="1" applyAlignment="1">
      <alignment horizontal="center" vertical="center" wrapText="1"/>
    </xf>
    <xf numFmtId="0" fontId="123" fillId="6" borderId="247" xfId="0" applyFont="1" applyFill="1" applyBorder="1" applyAlignment="1">
      <alignment horizontal="left" vertical="center" wrapText="1"/>
    </xf>
    <xf numFmtId="0" fontId="95" fillId="6" borderId="237" xfId="0" applyNumberFormat="1" applyFont="1" applyFill="1" applyBorder="1" applyAlignment="1">
      <alignment horizontal="center" vertical="center"/>
    </xf>
    <xf numFmtId="0" fontId="95" fillId="6" borderId="238" xfId="0" applyNumberFormat="1" applyFont="1" applyFill="1" applyBorder="1" applyAlignment="1">
      <alignment horizontal="center" vertical="center"/>
    </xf>
    <xf numFmtId="0" fontId="95" fillId="6" borderId="239" xfId="0" applyNumberFormat="1" applyFont="1" applyFill="1" applyBorder="1" applyAlignment="1">
      <alignment horizontal="center" vertical="center"/>
    </xf>
    <xf numFmtId="0" fontId="95" fillId="6" borderId="248" xfId="0" applyNumberFormat="1" applyFont="1" applyFill="1" applyBorder="1" applyAlignment="1">
      <alignment horizontal="center" vertical="center"/>
    </xf>
    <xf numFmtId="0" fontId="95" fillId="6" borderId="315" xfId="0" applyNumberFormat="1" applyFont="1" applyFill="1" applyBorder="1" applyAlignment="1">
      <alignment horizontal="center" vertical="center"/>
    </xf>
    <xf numFmtId="0" fontId="95" fillId="6" borderId="320" xfId="0" applyNumberFormat="1" applyFont="1" applyFill="1" applyBorder="1" applyAlignment="1">
      <alignment horizontal="center" vertical="center"/>
    </xf>
    <xf numFmtId="0" fontId="95" fillId="6" borderId="321" xfId="0" applyNumberFormat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24" fillId="0" borderId="54" xfId="54" applyNumberFormat="1" applyFont="1" applyFill="1" applyBorder="1" applyAlignment="1" applyProtection="1">
      <alignment horizontal="center" vertical="top" wrapText="1" readingOrder="1"/>
    </xf>
    <xf numFmtId="0" fontId="102" fillId="0" borderId="322" xfId="8" applyNumberFormat="1" applyFont="1" applyFill="1" applyBorder="1" applyAlignment="1">
      <alignment horizontal="center" vertical="center" wrapText="1"/>
    </xf>
    <xf numFmtId="0" fontId="102" fillId="0" borderId="323" xfId="8" applyNumberFormat="1" applyFont="1" applyFill="1" applyBorder="1" applyAlignment="1">
      <alignment horizontal="center" vertical="center" wrapText="1"/>
    </xf>
    <xf numFmtId="0" fontId="104" fillId="0" borderId="67" xfId="0" applyFont="1" applyFill="1" applyBorder="1" applyAlignment="1">
      <alignment horizontal="center"/>
    </xf>
    <xf numFmtId="0" fontId="104" fillId="0" borderId="67" xfId="0" applyFont="1" applyFill="1" applyBorder="1" applyAlignment="1">
      <alignment horizontal="center" vertical="center"/>
    </xf>
    <xf numFmtId="0" fontId="103" fillId="0" borderId="67" xfId="8" applyFont="1" applyFill="1" applyBorder="1" applyAlignment="1">
      <alignment horizontal="center" vertical="center" wrapText="1"/>
    </xf>
    <xf numFmtId="0" fontId="99" fillId="0" borderId="67" xfId="54" applyNumberFormat="1" applyFont="1" applyFill="1" applyBorder="1" applyAlignment="1" applyProtection="1">
      <alignment horizontal="center" vertical="top" wrapText="1" readingOrder="1"/>
    </xf>
    <xf numFmtId="0" fontId="102" fillId="0" borderId="137" xfId="8" applyNumberFormat="1" applyFont="1" applyFill="1" applyBorder="1" applyAlignment="1">
      <alignment horizontal="center" vertical="center" wrapText="1"/>
    </xf>
    <xf numFmtId="0" fontId="102" fillId="0" borderId="84" xfId="8" applyFont="1" applyFill="1" applyBorder="1" applyAlignment="1">
      <alignment horizontal="center" vertical="center" wrapText="1"/>
    </xf>
    <xf numFmtId="0" fontId="103" fillId="0" borderId="324" xfId="6" applyFont="1" applyFill="1" applyBorder="1" applyAlignment="1">
      <alignment vertical="center" wrapText="1"/>
    </xf>
    <xf numFmtId="0" fontId="103" fillId="0" borderId="59" xfId="6" applyFont="1" applyFill="1" applyBorder="1" applyAlignment="1">
      <alignment vertical="center" wrapText="1"/>
    </xf>
    <xf numFmtId="0" fontId="19" fillId="6" borderId="304" xfId="0" applyFont="1" applyFill="1" applyBorder="1" applyAlignment="1">
      <alignment horizontal="left" vertical="center" wrapText="1"/>
    </xf>
    <xf numFmtId="0" fontId="14" fillId="0" borderId="307" xfId="3" applyFont="1" applyFill="1" applyBorder="1" applyAlignment="1">
      <alignment horizontal="center" vertical="center" textRotation="255" wrapText="1"/>
    </xf>
    <xf numFmtId="0" fontId="14" fillId="0" borderId="325" xfId="3" applyFont="1" applyFill="1" applyBorder="1" applyAlignment="1">
      <alignment horizontal="center" vertical="center" textRotation="255" wrapText="1"/>
    </xf>
    <xf numFmtId="0" fontId="14" fillId="0" borderId="314" xfId="3" applyFont="1" applyFill="1" applyBorder="1" applyAlignment="1">
      <alignment horizontal="center" vertical="center" textRotation="255" wrapText="1"/>
    </xf>
    <xf numFmtId="0" fontId="14" fillId="6" borderId="307" xfId="3" applyFont="1" applyFill="1" applyBorder="1" applyAlignment="1">
      <alignment horizontal="center" vertical="center" textRotation="255" wrapText="1"/>
    </xf>
    <xf numFmtId="0" fontId="14" fillId="6" borderId="325" xfId="3" applyFont="1" applyFill="1" applyBorder="1" applyAlignment="1">
      <alignment horizontal="center" vertical="center" textRotation="255" wrapText="1"/>
    </xf>
    <xf numFmtId="0" fontId="15" fillId="0" borderId="298" xfId="6" applyFont="1" applyFill="1" applyBorder="1" applyAlignment="1">
      <alignment vertical="center" wrapText="1"/>
    </xf>
    <xf numFmtId="0" fontId="15" fillId="0" borderId="299" xfId="6" applyFont="1" applyFill="1" applyBorder="1" applyAlignment="1">
      <alignment vertical="center" wrapText="1"/>
    </xf>
    <xf numFmtId="0" fontId="14" fillId="0" borderId="300" xfId="6" applyFont="1" applyFill="1" applyBorder="1" applyAlignment="1">
      <alignment vertical="center" wrapText="1"/>
    </xf>
    <xf numFmtId="0" fontId="14" fillId="0" borderId="299" xfId="6" applyFont="1" applyFill="1" applyBorder="1" applyAlignment="1">
      <alignment horizontal="center" vertical="center" wrapText="1"/>
    </xf>
    <xf numFmtId="0" fontId="14" fillId="6" borderId="306" xfId="6" applyFont="1" applyFill="1" applyBorder="1" applyAlignment="1">
      <alignment horizontal="center" vertical="center" wrapText="1"/>
    </xf>
    <xf numFmtId="0" fontId="15" fillId="0" borderId="309" xfId="6" applyFont="1" applyFill="1" applyBorder="1" applyAlignment="1">
      <alignment vertical="center" wrapText="1"/>
    </xf>
    <xf numFmtId="0" fontId="15" fillId="0" borderId="312" xfId="6" applyFont="1" applyFill="1" applyBorder="1" applyAlignment="1">
      <alignment vertical="center" wrapText="1"/>
    </xf>
    <xf numFmtId="0" fontId="15" fillId="0" borderId="311" xfId="6" applyFont="1" applyFill="1" applyBorder="1" applyAlignment="1">
      <alignment vertical="center" wrapText="1"/>
    </xf>
    <xf numFmtId="0" fontId="15" fillId="0" borderId="310" xfId="6" applyFont="1" applyFill="1" applyBorder="1" applyAlignment="1">
      <alignment vertical="center" wrapText="1"/>
    </xf>
    <xf numFmtId="0" fontId="15" fillId="0" borderId="313" xfId="6" applyFont="1" applyFill="1" applyBorder="1" applyAlignment="1">
      <alignment vertical="center" wrapText="1"/>
    </xf>
    <xf numFmtId="0" fontId="15" fillId="0" borderId="309" xfId="6" applyFont="1" applyFill="1" applyBorder="1" applyAlignment="1">
      <alignment horizontal="center" vertical="center" wrapText="1"/>
    </xf>
    <xf numFmtId="0" fontId="15" fillId="0" borderId="312" xfId="6" applyFont="1" applyFill="1" applyBorder="1" applyAlignment="1">
      <alignment horizontal="center" vertical="center" wrapText="1"/>
    </xf>
    <xf numFmtId="0" fontId="15" fillId="6" borderId="311" xfId="6" applyFont="1" applyFill="1" applyBorder="1" applyAlignment="1">
      <alignment horizontal="center" vertical="center" wrapText="1"/>
    </xf>
    <xf numFmtId="0" fontId="14" fillId="6" borderId="307" xfId="6" applyFont="1" applyFill="1" applyBorder="1" applyAlignment="1">
      <alignment horizontal="center" vertical="center" wrapText="1"/>
    </xf>
    <xf numFmtId="0" fontId="16" fillId="6" borderId="225" xfId="0" applyFont="1" applyFill="1" applyBorder="1" applyAlignment="1">
      <alignment horizontal="left" vertical="center" wrapText="1"/>
    </xf>
    <xf numFmtId="0" fontId="44" fillId="0" borderId="307" xfId="8" applyFont="1" applyFill="1" applyBorder="1" applyAlignment="1">
      <alignment horizontal="center" vertical="center" wrapText="1"/>
    </xf>
    <xf numFmtId="0" fontId="44" fillId="0" borderId="326" xfId="8" applyFont="1" applyFill="1" applyBorder="1" applyAlignment="1">
      <alignment horizontal="center" vertical="center" wrapText="1"/>
    </xf>
    <xf numFmtId="0" fontId="44" fillId="0" borderId="235" xfId="8" applyFont="1" applyFill="1" applyBorder="1" applyAlignment="1">
      <alignment horizontal="center" vertical="center" wrapText="1"/>
    </xf>
    <xf numFmtId="0" fontId="40" fillId="6" borderId="327" xfId="6" applyFont="1" applyFill="1" applyBorder="1" applyAlignment="1">
      <alignment horizontal="center" vertical="center" wrapText="1"/>
    </xf>
    <xf numFmtId="0" fontId="44" fillId="0" borderId="328" xfId="8" applyFont="1" applyFill="1" applyBorder="1" applyAlignment="1">
      <alignment horizontal="center" vertical="center" wrapText="1"/>
    </xf>
    <xf numFmtId="0" fontId="44" fillId="0" borderId="327" xfId="8" applyFont="1" applyFill="1" applyBorder="1" applyAlignment="1">
      <alignment horizontal="center" vertical="center" wrapText="1"/>
    </xf>
    <xf numFmtId="0" fontId="40" fillId="0" borderId="225" xfId="6" applyFont="1" applyFill="1" applyBorder="1" applyAlignment="1">
      <alignment horizontal="center" vertical="center" wrapText="1"/>
    </xf>
    <xf numFmtId="0" fontId="14" fillId="0" borderId="307" xfId="6" applyFont="1" applyFill="1" applyBorder="1" applyAlignment="1">
      <alignment horizontal="center" vertical="center" wrapText="1"/>
    </xf>
    <xf numFmtId="0" fontId="14" fillId="0" borderId="298" xfId="3" applyFont="1" applyFill="1" applyBorder="1" applyAlignment="1">
      <alignment horizontal="center" vertical="center" textRotation="255" wrapText="1"/>
    </xf>
    <xf numFmtId="0" fontId="14" fillId="0" borderId="301" xfId="3" applyFont="1" applyFill="1" applyBorder="1" applyAlignment="1">
      <alignment horizontal="center" vertical="center" textRotation="255" wrapText="1"/>
    </xf>
    <xf numFmtId="0" fontId="14" fillId="0" borderId="306" xfId="3" applyFont="1" applyFill="1" applyBorder="1" applyAlignment="1">
      <alignment horizontal="center" vertical="center" textRotation="255" wrapText="1"/>
    </xf>
    <xf numFmtId="0" fontId="44" fillId="6" borderId="307" xfId="8" applyFont="1" applyFill="1" applyBorder="1" applyAlignment="1">
      <alignment horizontal="center" vertical="center" wrapText="1"/>
    </xf>
    <xf numFmtId="0" fontId="44" fillId="6" borderId="326" xfId="8" applyFont="1" applyFill="1" applyBorder="1" applyAlignment="1">
      <alignment horizontal="center" vertical="center" wrapText="1"/>
    </xf>
    <xf numFmtId="0" fontId="15" fillId="6" borderId="309" xfId="6" applyFont="1" applyFill="1" applyBorder="1" applyAlignment="1">
      <alignment vertical="center" wrapText="1"/>
    </xf>
    <xf numFmtId="0" fontId="15" fillId="6" borderId="312" xfId="6" applyFont="1" applyFill="1" applyBorder="1" applyAlignment="1">
      <alignment vertical="center" wrapText="1"/>
    </xf>
    <xf numFmtId="0" fontId="15" fillId="6" borderId="311" xfId="6" applyFont="1" applyFill="1" applyBorder="1" applyAlignment="1">
      <alignment vertical="center" wrapText="1"/>
    </xf>
    <xf numFmtId="0" fontId="15" fillId="6" borderId="310" xfId="6" applyFont="1" applyFill="1" applyBorder="1" applyAlignment="1">
      <alignment vertical="center" wrapText="1"/>
    </xf>
    <xf numFmtId="0" fontId="15" fillId="6" borderId="313" xfId="6" applyFont="1" applyFill="1" applyBorder="1" applyAlignment="1">
      <alignment vertical="center" wrapText="1"/>
    </xf>
    <xf numFmtId="0" fontId="15" fillId="6" borderId="309" xfId="6" applyFont="1" applyFill="1" applyBorder="1" applyAlignment="1">
      <alignment horizontal="center" vertical="center" wrapText="1"/>
    </xf>
    <xf numFmtId="0" fontId="15" fillId="6" borderId="312" xfId="6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justify" vertic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39" fillId="6" borderId="309" xfId="0" applyFont="1" applyFill="1" applyBorder="1" applyAlignment="1">
      <alignment horizontal="justify" vertical="center" wrapText="1"/>
    </xf>
    <xf numFmtId="0" fontId="40" fillId="6" borderId="312" xfId="8" quotePrefix="1" applyFont="1" applyFill="1" applyBorder="1" applyAlignment="1">
      <alignment horizontal="center" vertical="center" wrapText="1"/>
    </xf>
    <xf numFmtId="0" fontId="40" fillId="6" borderId="311" xfId="8" quotePrefix="1" applyFont="1" applyFill="1" applyBorder="1" applyAlignment="1">
      <alignment horizontal="center" vertical="center" wrapText="1"/>
    </xf>
    <xf numFmtId="0" fontId="10" fillId="6" borderId="41" xfId="8" quotePrefix="1" applyFont="1" applyFill="1" applyBorder="1" applyAlignment="1">
      <alignment vertical="center" wrapText="1"/>
    </xf>
    <xf numFmtId="0" fontId="19" fillId="6" borderId="309" xfId="0" applyFont="1" applyFill="1" applyBorder="1" applyAlignment="1">
      <alignment horizontal="left" vertical="center" wrapText="1"/>
    </xf>
    <xf numFmtId="0" fontId="15" fillId="6" borderId="312" xfId="6" quotePrefix="1" applyFont="1" applyFill="1" applyBorder="1" applyAlignment="1">
      <alignment vertical="center" wrapText="1"/>
    </xf>
    <xf numFmtId="0" fontId="14" fillId="6" borderId="312" xfId="6" quotePrefix="1" applyFont="1" applyFill="1" applyBorder="1" applyAlignment="1">
      <alignment vertical="center" wrapText="1"/>
    </xf>
    <xf numFmtId="0" fontId="14" fillId="6" borderId="312" xfId="6" applyFont="1" applyFill="1" applyBorder="1" applyAlignment="1">
      <alignment horizontal="center" vertical="center" wrapText="1"/>
    </xf>
    <xf numFmtId="0" fontId="14" fillId="6" borderId="311" xfId="6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left" vertical="center" wrapText="1"/>
    </xf>
    <xf numFmtId="0" fontId="20" fillId="6" borderId="88" xfId="8" quotePrefix="1" applyFont="1" applyFill="1" applyBorder="1" applyAlignment="1">
      <alignment horizontal="center" vertical="center" wrapText="1"/>
    </xf>
    <xf numFmtId="0" fontId="20" fillId="6" borderId="89" xfId="8" quotePrefix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9" fillId="6" borderId="298" xfId="0" applyFont="1" applyFill="1" applyBorder="1" applyAlignment="1">
      <alignment horizontal="left" vertical="center" wrapText="1"/>
    </xf>
    <xf numFmtId="0" fontId="14" fillId="6" borderId="299" xfId="3" quotePrefix="1" applyFont="1" applyFill="1" applyBorder="1" applyAlignment="1">
      <alignment horizontal="center" vertical="center" textRotation="255" wrapText="1"/>
    </xf>
    <xf numFmtId="0" fontId="14" fillId="6" borderId="300" xfId="3" quotePrefix="1" applyFont="1" applyFill="1" applyBorder="1" applyAlignment="1">
      <alignment horizontal="center" vertical="center" textRotation="255" wrapText="1"/>
    </xf>
    <xf numFmtId="0" fontId="17" fillId="6" borderId="43" xfId="8" quotePrefix="1" applyFont="1" applyFill="1" applyBorder="1" applyAlignment="1">
      <alignment vertical="center" wrapText="1"/>
    </xf>
    <xf numFmtId="0" fontId="20" fillId="6" borderId="294" xfId="8" quotePrefix="1" applyFont="1" applyFill="1" applyBorder="1" applyAlignment="1">
      <alignment horizontal="center" vertical="center" wrapText="1"/>
    </xf>
    <xf numFmtId="0" fontId="20" fillId="6" borderId="296" xfId="8" quotePrefix="1" applyFont="1" applyFill="1" applyBorder="1" applyAlignment="1">
      <alignment horizontal="center" vertical="center" wrapText="1"/>
    </xf>
    <xf numFmtId="0" fontId="10" fillId="6" borderId="29" xfId="8" quotePrefix="1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4" fillId="6" borderId="234" xfId="8" quotePrefix="1" applyFont="1" applyFill="1" applyBorder="1" applyAlignment="1">
      <alignment horizontal="center" vertical="center" wrapText="1"/>
    </xf>
    <xf numFmtId="0" fontId="14" fillId="6" borderId="224" xfId="8" quotePrefix="1" applyFont="1" applyFill="1" applyBorder="1" applyAlignment="1">
      <alignment horizontal="center" vertical="center" wrapText="1"/>
    </xf>
    <xf numFmtId="0" fontId="14" fillId="6" borderId="234" xfId="6" quotePrefix="1" applyFont="1" applyFill="1" applyBorder="1" applyAlignment="1">
      <alignment horizontal="center" vertical="center" wrapText="1"/>
    </xf>
    <xf numFmtId="0" fontId="14" fillId="6" borderId="224" xfId="6" quotePrefix="1" applyFont="1" applyFill="1" applyBorder="1" applyAlignment="1">
      <alignment horizontal="center" vertical="center" wrapText="1"/>
    </xf>
    <xf numFmtId="0" fontId="16" fillId="6" borderId="226" xfId="0" applyFont="1" applyFill="1" applyBorder="1" applyAlignment="1">
      <alignment horizontal="left" vertical="center" wrapText="1"/>
    </xf>
    <xf numFmtId="0" fontId="76" fillId="6" borderId="234" xfId="0" applyFont="1" applyFill="1" applyBorder="1" applyAlignment="1">
      <alignment horizontal="center" vertical="center"/>
    </xf>
    <xf numFmtId="0" fontId="76" fillId="6" borderId="224" xfId="0" applyFont="1" applyFill="1" applyBorder="1" applyAlignment="1">
      <alignment horizontal="center" vertical="center"/>
    </xf>
    <xf numFmtId="0" fontId="14" fillId="6" borderId="234" xfId="8" quotePrefix="1" applyFont="1" applyFill="1" applyBorder="1" applyAlignment="1">
      <alignment vertical="center" wrapText="1"/>
    </xf>
    <xf numFmtId="0" fontId="14" fillId="6" borderId="224" xfId="8" quotePrefix="1" applyFont="1" applyFill="1" applyBorder="1" applyAlignment="1">
      <alignment vertical="center" wrapText="1"/>
    </xf>
    <xf numFmtId="0" fontId="14" fillId="6" borderId="234" xfId="3" quotePrefix="1" applyFont="1" applyFill="1" applyBorder="1" applyAlignment="1">
      <alignment horizontal="center" vertical="center" textRotation="255" wrapText="1"/>
    </xf>
    <xf numFmtId="0" fontId="14" fillId="6" borderId="224" xfId="3" quotePrefix="1" applyFont="1" applyFill="1" applyBorder="1" applyAlignment="1">
      <alignment horizontal="center" vertical="center" textRotation="255" wrapText="1"/>
    </xf>
    <xf numFmtId="0" fontId="14" fillId="6" borderId="234" xfId="6" quotePrefix="1" applyFont="1" applyFill="1" applyBorder="1" applyAlignment="1">
      <alignment vertical="center" wrapText="1"/>
    </xf>
    <xf numFmtId="0" fontId="20" fillId="6" borderId="234" xfId="8" quotePrefix="1" applyFont="1" applyFill="1" applyBorder="1" applyAlignment="1">
      <alignment horizontal="center" vertical="center" wrapText="1"/>
    </xf>
    <xf numFmtId="0" fontId="15" fillId="6" borderId="234" xfId="6" quotePrefix="1" applyFont="1" applyFill="1" applyBorder="1" applyAlignment="1">
      <alignment horizontal="center" vertical="center" wrapText="1"/>
    </xf>
    <xf numFmtId="0" fontId="17" fillId="6" borderId="298" xfId="8" quotePrefix="1" applyFont="1" applyFill="1" applyBorder="1" applyAlignment="1">
      <alignment vertical="center" wrapText="1"/>
    </xf>
    <xf numFmtId="0" fontId="14" fillId="6" borderId="299" xfId="8" quotePrefix="1" applyFont="1" applyFill="1" applyBorder="1" applyAlignment="1">
      <alignment vertical="center" wrapText="1"/>
    </xf>
    <xf numFmtId="0" fontId="14" fillId="6" borderId="300" xfId="8" quotePrefix="1" applyFont="1" applyFill="1" applyBorder="1" applyAlignment="1">
      <alignment vertical="center" wrapText="1"/>
    </xf>
    <xf numFmtId="0" fontId="20" fillId="6" borderId="224" xfId="8" quotePrefix="1" applyFont="1" applyFill="1" applyBorder="1" applyAlignment="1">
      <alignment horizontal="center" vertical="center" wrapText="1"/>
    </xf>
    <xf numFmtId="0" fontId="15" fillId="6" borderId="224" xfId="6" quotePrefix="1" applyFont="1" applyFill="1" applyBorder="1" applyAlignment="1">
      <alignment horizontal="center" vertical="center" wrapText="1"/>
    </xf>
    <xf numFmtId="0" fontId="56" fillId="6" borderId="301" xfId="3" applyFont="1" applyFill="1" applyBorder="1" applyAlignment="1">
      <alignment horizontal="center" vertical="center" textRotation="255" wrapText="1"/>
    </xf>
    <xf numFmtId="0" fontId="59" fillId="6" borderId="301" xfId="6" applyFont="1" applyFill="1" applyBorder="1" applyAlignment="1">
      <alignment vertical="center" wrapText="1"/>
    </xf>
    <xf numFmtId="0" fontId="59" fillId="6" borderId="299" xfId="6" applyFont="1" applyFill="1" applyBorder="1" applyAlignment="1">
      <alignment vertical="center" wrapText="1"/>
    </xf>
    <xf numFmtId="0" fontId="56" fillId="6" borderId="308" xfId="6" applyFont="1" applyFill="1" applyBorder="1" applyAlignment="1">
      <alignment vertical="center" wrapText="1"/>
    </xf>
    <xf numFmtId="0" fontId="56" fillId="6" borderId="300" xfId="6" applyFont="1" applyFill="1" applyBorder="1" applyAlignment="1">
      <alignment vertical="center" wrapText="1"/>
    </xf>
    <xf numFmtId="0" fontId="56" fillId="6" borderId="304" xfId="6" applyFont="1" applyFill="1" applyBorder="1" applyAlignment="1">
      <alignment horizontal="center" vertical="center" wrapText="1"/>
    </xf>
    <xf numFmtId="0" fontId="56" fillId="6" borderId="299" xfId="6" applyFont="1" applyFill="1" applyBorder="1" applyAlignment="1">
      <alignment horizontal="center" vertical="center" wrapText="1"/>
    </xf>
    <xf numFmtId="0" fontId="56" fillId="6" borderId="306" xfId="6" applyFont="1" applyFill="1" applyBorder="1" applyAlignment="1">
      <alignment horizontal="center" vertical="center" wrapText="1"/>
    </xf>
    <xf numFmtId="0" fontId="56" fillId="6" borderId="234" xfId="8" applyFont="1" applyFill="1" applyBorder="1" applyAlignment="1">
      <alignment horizontal="center" vertical="center" wrapText="1"/>
    </xf>
    <xf numFmtId="0" fontId="56" fillId="6" borderId="326" xfId="8" applyFont="1" applyFill="1" applyBorder="1" applyAlignment="1">
      <alignment horizontal="center" vertical="center" wrapText="1"/>
    </xf>
    <xf numFmtId="0" fontId="56" fillId="6" borderId="224" xfId="8" applyFont="1" applyFill="1" applyBorder="1" applyAlignment="1">
      <alignment horizontal="center" vertical="center" wrapText="1"/>
    </xf>
    <xf numFmtId="0" fontId="56" fillId="6" borderId="307" xfId="8" applyFont="1" applyFill="1" applyBorder="1" applyAlignment="1">
      <alignment horizontal="center" vertical="center" wrapText="1"/>
    </xf>
    <xf numFmtId="0" fontId="56" fillId="6" borderId="327" xfId="8" applyFont="1" applyFill="1" applyBorder="1" applyAlignment="1">
      <alignment horizontal="center" vertical="center" wrapText="1"/>
    </xf>
    <xf numFmtId="0" fontId="56" fillId="6" borderId="328" xfId="8" applyFont="1" applyFill="1" applyBorder="1" applyAlignment="1">
      <alignment horizontal="center" vertical="center" wrapText="1"/>
    </xf>
    <xf numFmtId="0" fontId="59" fillId="6" borderId="298" xfId="6" applyFont="1" applyFill="1" applyBorder="1" applyAlignment="1">
      <alignment vertical="center" wrapText="1"/>
    </xf>
    <xf numFmtId="0" fontId="59" fillId="6" borderId="300" xfId="6" applyFont="1" applyFill="1" applyBorder="1" applyAlignment="1">
      <alignment vertical="center" wrapText="1"/>
    </xf>
    <xf numFmtId="0" fontId="59" fillId="6" borderId="308" xfId="6" applyFont="1" applyFill="1" applyBorder="1" applyAlignment="1">
      <alignment vertical="center" wrapText="1"/>
    </xf>
    <xf numFmtId="0" fontId="56" fillId="6" borderId="234" xfId="6" applyFont="1" applyFill="1" applyBorder="1" applyAlignment="1">
      <alignment horizontal="center" vertical="center" wrapText="1"/>
    </xf>
    <xf numFmtId="0" fontId="56" fillId="6" borderId="224" xfId="6" applyFont="1" applyFill="1" applyBorder="1" applyAlignment="1">
      <alignment horizontal="center" vertical="center" wrapText="1"/>
    </xf>
    <xf numFmtId="0" fontId="14" fillId="6" borderId="298" xfId="8" applyFont="1" applyFill="1" applyBorder="1" applyAlignment="1">
      <alignment horizontal="center" vertical="center" wrapText="1"/>
    </xf>
    <xf numFmtId="0" fontId="15" fillId="6" borderId="309" xfId="8" applyFont="1" applyFill="1" applyBorder="1" applyAlignment="1">
      <alignment horizontal="center" vertical="center" wrapText="1"/>
    </xf>
    <xf numFmtId="0" fontId="15" fillId="6" borderId="312" xfId="8" applyFont="1" applyFill="1" applyBorder="1" applyAlignment="1">
      <alignment horizontal="center" vertical="center" wrapText="1"/>
    </xf>
    <xf numFmtId="0" fontId="14" fillId="6" borderId="313" xfId="8" applyFont="1" applyFill="1" applyBorder="1" applyAlignment="1">
      <alignment horizontal="center" vertical="center" wrapText="1"/>
    </xf>
    <xf numFmtId="0" fontId="14" fillId="6" borderId="311" xfId="8" applyFont="1" applyFill="1" applyBorder="1" applyAlignment="1">
      <alignment horizontal="center" vertical="center" wrapText="1"/>
    </xf>
    <xf numFmtId="0" fontId="14" fillId="6" borderId="310" xfId="6" applyFont="1" applyFill="1" applyBorder="1" applyAlignment="1">
      <alignment horizontal="center" vertical="center" wrapText="1"/>
    </xf>
    <xf numFmtId="0" fontId="14" fillId="6" borderId="309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111" xfId="6" applyFont="1" applyFill="1" applyBorder="1" applyAlignment="1">
      <alignment horizontal="center" vertical="center" wrapText="1"/>
    </xf>
    <xf numFmtId="0" fontId="14" fillId="6" borderId="295" xfId="6" applyFont="1" applyFill="1" applyBorder="1" applyAlignment="1">
      <alignment horizontal="center" vertical="center" wrapText="1"/>
    </xf>
    <xf numFmtId="0" fontId="14" fillId="6" borderId="298" xfId="6" applyFont="1" applyFill="1" applyBorder="1" applyAlignment="1">
      <alignment vertical="center" wrapText="1"/>
    </xf>
    <xf numFmtId="0" fontId="14" fillId="6" borderId="299" xfId="6" applyFont="1" applyFill="1" applyBorder="1" applyAlignment="1">
      <alignment vertical="center" wrapText="1"/>
    </xf>
    <xf numFmtId="0" fontId="14" fillId="6" borderId="300" xfId="6" applyFont="1" applyFill="1" applyBorder="1" applyAlignment="1">
      <alignment vertical="center" wrapText="1"/>
    </xf>
    <xf numFmtId="0" fontId="14" fillId="6" borderId="301" xfId="6" applyFont="1" applyFill="1" applyBorder="1" applyAlignment="1">
      <alignment vertical="center" wrapText="1"/>
    </xf>
    <xf numFmtId="0" fontId="14" fillId="6" borderId="308" xfId="6" applyFont="1" applyFill="1" applyBorder="1" applyAlignment="1">
      <alignment vertical="center" wrapText="1"/>
    </xf>
    <xf numFmtId="0" fontId="14" fillId="6" borderId="299" xfId="6" quotePrefix="1" applyFont="1" applyFill="1" applyBorder="1" applyAlignment="1">
      <alignment vertical="center" wrapText="1"/>
    </xf>
    <xf numFmtId="0" fontId="14" fillId="6" borderId="304" xfId="6" applyFont="1" applyFill="1" applyBorder="1" applyAlignment="1">
      <alignment horizontal="center" vertical="center" wrapText="1"/>
    </xf>
    <xf numFmtId="0" fontId="14" fillId="6" borderId="299" xfId="6" applyFont="1" applyFill="1" applyBorder="1" applyAlignment="1">
      <alignment horizontal="center" vertical="center" wrapText="1"/>
    </xf>
    <xf numFmtId="0" fontId="14" fillId="6" borderId="234" xfId="8" applyFont="1" applyFill="1" applyBorder="1" applyAlignment="1">
      <alignment horizontal="center" vertical="center" wrapText="1"/>
    </xf>
    <xf numFmtId="0" fontId="14" fillId="6" borderId="224" xfId="8" applyFont="1" applyFill="1" applyBorder="1" applyAlignment="1">
      <alignment horizontal="center" vertical="center" wrapText="1"/>
    </xf>
    <xf numFmtId="0" fontId="14" fillId="6" borderId="307" xfId="8" applyFont="1" applyFill="1" applyBorder="1" applyAlignment="1">
      <alignment horizontal="center" vertical="center" wrapText="1"/>
    </xf>
    <xf numFmtId="0" fontId="14" fillId="6" borderId="328" xfId="8" applyFont="1" applyFill="1" applyBorder="1" applyAlignment="1">
      <alignment horizontal="center" vertical="center" wrapText="1"/>
    </xf>
    <xf numFmtId="0" fontId="14" fillId="6" borderId="327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98" xfId="6" applyFont="1" applyFill="1" applyBorder="1" applyAlignment="1">
      <alignment horizontal="center" vertical="center" wrapText="1"/>
    </xf>
    <xf numFmtId="0" fontId="15" fillId="6" borderId="299" xfId="6" applyFont="1" applyFill="1" applyBorder="1" applyAlignment="1">
      <alignment horizontal="center" vertical="center" wrapText="1"/>
    </xf>
    <xf numFmtId="0" fontId="15" fillId="6" borderId="300" xfId="6" applyFont="1" applyFill="1" applyBorder="1" applyAlignment="1">
      <alignment horizontal="center" vertical="center" wrapText="1"/>
    </xf>
    <xf numFmtId="0" fontId="14" fillId="6" borderId="326" xfId="8" applyFont="1" applyFill="1" applyBorder="1" applyAlignment="1">
      <alignment horizontal="center" vertical="center" wrapText="1"/>
    </xf>
    <xf numFmtId="0" fontId="14" fillId="6" borderId="309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330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5" fillId="0" borderId="54" xfId="4" applyFont="1" applyFill="1" applyBorder="1" applyAlignment="1">
      <alignment horizontal="center" vertical="center" wrapText="1"/>
    </xf>
    <xf numFmtId="0" fontId="15" fillId="0" borderId="82" xfId="4" applyFont="1" applyFill="1" applyBorder="1" applyAlignment="1">
      <alignment horizontal="center" vertical="center" wrapText="1"/>
    </xf>
    <xf numFmtId="0" fontId="14" fillId="17" borderId="73" xfId="42" applyNumberFormat="1" applyFont="1" applyFill="1" applyBorder="1" applyAlignment="1">
      <alignment horizontal="center" vertical="center" wrapText="1"/>
    </xf>
    <xf numFmtId="0" fontId="14" fillId="17" borderId="124" xfId="42" applyNumberFormat="1" applyFont="1" applyFill="1" applyBorder="1" applyAlignment="1">
      <alignment horizontal="center" vertical="center" wrapText="1"/>
    </xf>
    <xf numFmtId="0" fontId="15" fillId="17" borderId="73" xfId="42" applyNumberFormat="1" applyFont="1" applyFill="1" applyBorder="1" applyAlignment="1">
      <alignment horizontal="center" vertical="center" wrapText="1"/>
    </xf>
    <xf numFmtId="0" fontId="15" fillId="17" borderId="74" xfId="42" applyNumberFormat="1" applyFont="1" applyFill="1" applyBorder="1" applyAlignment="1">
      <alignment horizontal="center" vertical="center" wrapText="1"/>
    </xf>
    <xf numFmtId="0" fontId="15" fillId="17" borderId="67" xfId="40" applyNumberFormat="1" applyFont="1" applyFill="1" applyBorder="1" applyAlignment="1">
      <alignment horizontal="center" vertical="center" wrapText="1"/>
    </xf>
    <xf numFmtId="0" fontId="15" fillId="17" borderId="54" xfId="40" applyNumberFormat="1" applyFont="1" applyFill="1" applyBorder="1" applyAlignment="1">
      <alignment horizontal="center" vertical="center" wrapText="1"/>
    </xf>
    <xf numFmtId="0" fontId="15" fillId="17" borderId="258" xfId="40" applyNumberFormat="1" applyFont="1" applyFill="1" applyBorder="1" applyAlignment="1">
      <alignment horizontal="center" vertical="center" wrapText="1"/>
    </xf>
    <xf numFmtId="0" fontId="14" fillId="17" borderId="331" xfId="42" applyNumberFormat="1" applyFont="1" applyFill="1" applyBorder="1" applyAlignment="1">
      <alignment horizontal="center" vertical="center" wrapText="1"/>
    </xf>
    <xf numFmtId="0" fontId="20" fillId="6" borderId="331" xfId="0" applyNumberFormat="1" applyFont="1" applyFill="1" applyBorder="1" applyAlignment="1">
      <alignment horizontal="center" vertical="center"/>
    </xf>
    <xf numFmtId="0" fontId="14" fillId="0" borderId="332" xfId="4" applyNumberFormat="1" applyFont="1" applyFill="1" applyBorder="1" applyAlignment="1">
      <alignment horizontal="center" vertical="center" wrapText="1"/>
    </xf>
    <xf numFmtId="0" fontId="14" fillId="0" borderId="333" xfId="4" applyNumberFormat="1" applyFont="1" applyFill="1" applyBorder="1" applyAlignment="1">
      <alignment horizontal="center" vertical="center" wrapText="1"/>
    </xf>
    <xf numFmtId="0" fontId="14" fillId="0" borderId="334" xfId="4" applyNumberFormat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86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6" xfId="6" quotePrefix="1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330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335" xfId="8" applyFont="1" applyFill="1" applyBorder="1" applyAlignment="1">
      <alignment horizontal="center" vertical="center" wrapText="1"/>
    </xf>
    <xf numFmtId="0" fontId="20" fillId="4" borderId="297" xfId="8" applyFont="1" applyFill="1" applyBorder="1" applyAlignment="1">
      <alignment horizontal="center" vertical="center" wrapText="1"/>
    </xf>
    <xf numFmtId="0" fontId="20" fillId="4" borderId="307" xfId="8" applyFont="1" applyFill="1" applyBorder="1" applyAlignment="1">
      <alignment horizontal="center" vertical="center" wrapText="1"/>
    </xf>
    <xf numFmtId="0" fontId="20" fillId="4" borderId="326" xfId="8" applyFont="1" applyFill="1" applyBorder="1" applyAlignment="1">
      <alignment horizontal="center" vertical="center" wrapText="1"/>
    </xf>
    <xf numFmtId="0" fontId="20" fillId="4" borderId="328" xfId="8" applyFont="1" applyFill="1" applyBorder="1" applyAlignment="1">
      <alignment horizontal="center" vertical="center" wrapText="1"/>
    </xf>
    <xf numFmtId="0" fontId="21" fillId="4" borderId="226" xfId="6" applyFont="1" applyFill="1" applyBorder="1" applyAlignment="1">
      <alignment vertical="center" wrapText="1"/>
    </xf>
    <xf numFmtId="0" fontId="21" fillId="4" borderId="335" xfId="6" applyFont="1" applyFill="1" applyBorder="1" applyAlignment="1">
      <alignment vertical="center" wrapText="1"/>
    </xf>
    <xf numFmtId="0" fontId="20" fillId="4" borderId="297" xfId="6" applyFont="1" applyFill="1" applyBorder="1" applyAlignment="1">
      <alignment vertical="center" wrapText="1"/>
    </xf>
    <xf numFmtId="0" fontId="21" fillId="4" borderId="307" xfId="6" applyFont="1" applyFill="1" applyBorder="1" applyAlignment="1">
      <alignment vertical="center" wrapText="1"/>
    </xf>
    <xf numFmtId="0" fontId="20" fillId="4" borderId="326" xfId="6" applyFont="1" applyFill="1" applyBorder="1" applyAlignment="1">
      <alignment vertical="center" wrapText="1"/>
    </xf>
    <xf numFmtId="0" fontId="21" fillId="4" borderId="335" xfId="6" quotePrefix="1" applyFont="1" applyFill="1" applyBorder="1" applyAlignment="1">
      <alignment vertical="center" wrapText="1"/>
    </xf>
    <xf numFmtId="0" fontId="20" fillId="4" borderId="225" xfId="6" applyFont="1" applyFill="1" applyBorder="1" applyAlignment="1">
      <alignment horizontal="center" vertical="center" wrapText="1"/>
    </xf>
    <xf numFmtId="0" fontId="20" fillId="4" borderId="335" xfId="6" applyFont="1" applyFill="1" applyBorder="1" applyAlignment="1">
      <alignment horizontal="center" vertical="center" wrapText="1"/>
    </xf>
    <xf numFmtId="0" fontId="20" fillId="4" borderId="327" xfId="6" applyFont="1" applyFill="1" applyBorder="1" applyAlignment="1">
      <alignment horizontal="center" vertical="center" wrapText="1"/>
    </xf>
    <xf numFmtId="0" fontId="14" fillId="0" borderId="335" xfId="8" quotePrefix="1" applyFont="1" applyFill="1" applyBorder="1" applyAlignment="1">
      <alignment horizontal="center" vertical="center" wrapText="1"/>
    </xf>
    <xf numFmtId="0" fontId="14" fillId="0" borderId="297" xfId="8" quotePrefix="1" applyFont="1" applyFill="1" applyBorder="1" applyAlignment="1">
      <alignment horizontal="center" vertical="center" wrapText="1"/>
    </xf>
    <xf numFmtId="0" fontId="14" fillId="0" borderId="335" xfId="6" applyFont="1" applyFill="1" applyBorder="1" applyAlignment="1">
      <alignment horizontal="center" vertical="center" wrapText="1"/>
    </xf>
    <xf numFmtId="0" fontId="14" fillId="0" borderId="297" xfId="6" applyFont="1" applyFill="1" applyBorder="1" applyAlignment="1">
      <alignment horizontal="center" vertical="center" wrapText="1"/>
    </xf>
    <xf numFmtId="0" fontId="14" fillId="0" borderId="301" xfId="3" quotePrefix="1" applyFont="1" applyFill="1" applyBorder="1" applyAlignment="1">
      <alignment horizontal="center" vertical="center" textRotation="255" wrapText="1"/>
    </xf>
    <xf numFmtId="0" fontId="14" fillId="0" borderId="306" xfId="3" quotePrefix="1" applyFont="1" applyFill="1" applyBorder="1" applyAlignment="1">
      <alignment horizontal="center" vertical="center" textRotation="255" wrapText="1"/>
    </xf>
    <xf numFmtId="0" fontId="14" fillId="0" borderId="326" xfId="8" quotePrefix="1" applyFont="1" applyFill="1" applyBorder="1" applyAlignment="1">
      <alignment horizontal="center" vertical="center" wrapText="1"/>
    </xf>
    <xf numFmtId="0" fontId="14" fillId="0" borderId="307" xfId="8" quotePrefix="1" applyFont="1" applyFill="1" applyBorder="1" applyAlignment="1">
      <alignment horizontal="center" vertical="center" wrapText="1"/>
    </xf>
    <xf numFmtId="0" fontId="14" fillId="0" borderId="328" xfId="8" quotePrefix="1" applyFont="1" applyFill="1" applyBorder="1" applyAlignment="1">
      <alignment horizontal="center" vertical="center" wrapText="1"/>
    </xf>
    <xf numFmtId="0" fontId="14" fillId="0" borderId="328" xfId="6" applyFont="1" applyFill="1" applyBorder="1" applyAlignment="1">
      <alignment horizontal="center" vertical="center" wrapText="1"/>
    </xf>
    <xf numFmtId="0" fontId="15" fillId="6" borderId="226" xfId="6" applyFont="1" applyFill="1" applyBorder="1" applyAlignment="1">
      <alignment vertical="center" wrapText="1"/>
    </xf>
    <xf numFmtId="0" fontId="15" fillId="6" borderId="335" xfId="6" applyFont="1" applyFill="1" applyBorder="1" applyAlignment="1">
      <alignment vertical="center" wrapText="1"/>
    </xf>
    <xf numFmtId="0" fontId="14" fillId="6" borderId="335" xfId="6" applyFont="1" applyFill="1" applyBorder="1" applyAlignment="1">
      <alignment vertical="center" wrapText="1"/>
    </xf>
    <xf numFmtId="0" fontId="15" fillId="6" borderId="335" xfId="6" quotePrefix="1" applyFont="1" applyFill="1" applyBorder="1" applyAlignment="1">
      <alignment vertical="center" wrapText="1"/>
    </xf>
    <xf numFmtId="0" fontId="14" fillId="6" borderId="335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303" xfId="13" quotePrefix="1" applyFont="1" applyFill="1" applyBorder="1" applyAlignment="1">
      <alignment horizontal="center" vertical="center" wrapText="1"/>
    </xf>
    <xf numFmtId="0" fontId="14" fillId="0" borderId="51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304" xfId="1" quotePrefix="1" applyFont="1" applyFill="1" applyBorder="1" applyAlignment="1">
      <alignment horizontal="center" vertical="center" wrapText="1"/>
    </xf>
    <xf numFmtId="0" fontId="9" fillId="0" borderId="305" xfId="1" quotePrefix="1" applyFont="1" applyFill="1" applyBorder="1" applyAlignment="1">
      <alignment horizontal="center" vertical="center" wrapText="1"/>
    </xf>
    <xf numFmtId="0" fontId="9" fillId="0" borderId="306" xfId="1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304" xfId="11" quotePrefix="1" applyFont="1" applyFill="1" applyBorder="1" applyAlignment="1">
      <alignment horizontal="center" vertical="center" wrapText="1"/>
    </xf>
    <xf numFmtId="0" fontId="9" fillId="0" borderId="305" xfId="11" quotePrefix="1" applyFont="1" applyFill="1" applyBorder="1" applyAlignment="1">
      <alignment horizontal="center" vertical="center" wrapText="1"/>
    </xf>
    <xf numFmtId="0" fontId="9" fillId="0" borderId="306" xfId="11" quotePrefix="1" applyFont="1" applyFill="1" applyBorder="1" applyAlignment="1">
      <alignment horizontal="center" vertical="center" wrapText="1"/>
    </xf>
    <xf numFmtId="0" fontId="122" fillId="0" borderId="304" xfId="1" applyFont="1" applyFill="1" applyBorder="1" applyAlignment="1">
      <alignment horizontal="center" vertical="center" wrapText="1"/>
    </xf>
    <xf numFmtId="0" fontId="122" fillId="0" borderId="305" xfId="1" quotePrefix="1" applyFont="1" applyFill="1" applyBorder="1" applyAlignment="1">
      <alignment horizontal="center" vertical="center" wrapText="1"/>
    </xf>
    <xf numFmtId="0" fontId="122" fillId="0" borderId="306" xfId="1" quotePrefix="1" applyFont="1" applyFill="1" applyBorder="1" applyAlignment="1">
      <alignment horizontal="center" vertical="center" wrapText="1"/>
    </xf>
    <xf numFmtId="0" fontId="122" fillId="0" borderId="304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2" xfId="11" quotePrefix="1" applyFont="1" applyFill="1" applyBorder="1" applyAlignment="1">
      <alignment horizontal="center" vertical="center" wrapText="1"/>
    </xf>
    <xf numFmtId="0" fontId="9" fillId="0" borderId="190" xfId="11" quotePrefix="1" applyFont="1" applyFill="1" applyBorder="1" applyAlignment="1">
      <alignment horizontal="center" vertical="center" wrapText="1"/>
    </xf>
    <xf numFmtId="0" fontId="9" fillId="0" borderId="213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212" xfId="1" quotePrefix="1" applyFont="1" applyFill="1" applyBorder="1" applyAlignment="1">
      <alignment horizontal="center" vertical="center" wrapText="1"/>
    </xf>
    <xf numFmtId="0" fontId="14" fillId="0" borderId="190" xfId="1" quotePrefix="1" applyFont="1" applyFill="1" applyBorder="1" applyAlignment="1">
      <alignment horizontal="center" vertical="center" wrapText="1"/>
    </xf>
    <xf numFmtId="0" fontId="14" fillId="0" borderId="213" xfId="1" quotePrefix="1" applyFont="1" applyFill="1" applyBorder="1" applyAlignment="1">
      <alignment horizontal="center" vertical="center" wrapText="1"/>
    </xf>
    <xf numFmtId="0" fontId="14" fillId="0" borderId="211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4" fillId="6" borderId="269" xfId="11" quotePrefix="1" applyFont="1" applyFill="1" applyBorder="1" applyAlignment="1">
      <alignment horizontal="center" vertical="center" wrapText="1"/>
    </xf>
    <xf numFmtId="0" fontId="54" fillId="6" borderId="279" xfId="11" applyFont="1" applyFill="1" applyBorder="1" applyAlignment="1">
      <alignment horizontal="center" vertical="center" wrapText="1"/>
    </xf>
    <xf numFmtId="0" fontId="54" fillId="6" borderId="270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4" fillId="6" borderId="278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269" xfId="1" quotePrefix="1" applyFont="1" applyFill="1" applyBorder="1" applyAlignment="1">
      <alignment horizontal="center" vertical="center" wrapText="1"/>
    </xf>
    <xf numFmtId="0" fontId="54" fillId="6" borderId="279" xfId="1" applyFont="1" applyFill="1" applyBorder="1" applyAlignment="1">
      <alignment horizontal="center" vertical="center" wrapText="1"/>
    </xf>
    <xf numFmtId="0" fontId="54" fillId="6" borderId="270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304" xfId="1" quotePrefix="1" applyFont="1" applyFill="1" applyBorder="1" applyAlignment="1">
      <alignment horizontal="center" vertical="center" wrapText="1"/>
    </xf>
    <xf numFmtId="0" fontId="14" fillId="6" borderId="305" xfId="1" applyFont="1" applyFill="1" applyBorder="1" applyAlignment="1">
      <alignment horizontal="center" vertical="center" wrapText="1"/>
    </xf>
    <xf numFmtId="0" fontId="14" fillId="6" borderId="306" xfId="1" applyFont="1" applyFill="1" applyBorder="1" applyAlignment="1">
      <alignment horizontal="center" vertical="center" wrapText="1"/>
    </xf>
    <xf numFmtId="0" fontId="48" fillId="6" borderId="304" xfId="11" quotePrefix="1" applyFont="1" applyFill="1" applyBorder="1" applyAlignment="1">
      <alignment horizontal="center" vertical="center" wrapText="1"/>
    </xf>
    <xf numFmtId="0" fontId="48" fillId="6" borderId="305" xfId="11" applyFont="1" applyFill="1" applyBorder="1" applyAlignment="1">
      <alignment horizontal="center" vertical="center" wrapText="1"/>
    </xf>
    <xf numFmtId="0" fontId="48" fillId="6" borderId="306" xfId="11" applyFont="1" applyFill="1" applyBorder="1" applyAlignment="1">
      <alignment horizontal="center" vertical="center" wrapText="1"/>
    </xf>
    <xf numFmtId="0" fontId="14" fillId="6" borderId="303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304" xfId="11" quotePrefix="1" applyFont="1" applyFill="1" applyBorder="1" applyAlignment="1">
      <alignment horizontal="center" vertical="center" wrapText="1"/>
    </xf>
    <xf numFmtId="0" fontId="2" fillId="4" borderId="305" xfId="11" applyFont="1" applyFill="1" applyBorder="1" applyAlignment="1">
      <alignment horizontal="center" vertical="center" wrapText="1"/>
    </xf>
    <xf numFmtId="0" fontId="2" fillId="4" borderId="306" xfId="11" applyFont="1" applyFill="1" applyBorder="1" applyAlignment="1">
      <alignment horizontal="center" vertic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03" xfId="13" quotePrefix="1" applyFont="1" applyFill="1" applyBorder="1" applyAlignment="1">
      <alignment horizontal="center" vertical="center" wrapText="1"/>
    </xf>
    <xf numFmtId="0" fontId="14" fillId="16" borderId="111" xfId="13" applyFont="1" applyFill="1" applyBorder="1" applyAlignment="1">
      <alignment horizontal="center" vertical="center" wrapText="1"/>
    </xf>
    <xf numFmtId="0" fontId="14" fillId="4" borderId="304" xfId="1" quotePrefix="1" applyFont="1" applyFill="1" applyBorder="1" applyAlignment="1">
      <alignment horizontal="center" vertical="center" wrapText="1"/>
    </xf>
    <xf numFmtId="0" fontId="14" fillId="16" borderId="305" xfId="1" applyFont="1" applyFill="1" applyBorder="1" applyAlignment="1">
      <alignment horizontal="center" vertical="center" wrapText="1"/>
    </xf>
    <xf numFmtId="0" fontId="14" fillId="16" borderId="306" xfId="1" applyFont="1" applyFill="1" applyBorder="1" applyAlignment="1">
      <alignment horizontal="center" vertical="center" wrapText="1"/>
    </xf>
    <xf numFmtId="0" fontId="48" fillId="6" borderId="212" xfId="11" quotePrefix="1" applyFont="1" applyFill="1" applyBorder="1" applyAlignment="1">
      <alignment horizontal="center" vertical="center" wrapText="1"/>
    </xf>
    <xf numFmtId="0" fontId="48" fillId="6" borderId="152" xfId="11" applyFont="1" applyFill="1" applyBorder="1" applyAlignment="1">
      <alignment horizontal="center" vertical="center" wrapText="1"/>
    </xf>
    <xf numFmtId="0" fontId="48" fillId="6" borderId="213" xfId="11" applyFont="1" applyFill="1" applyBorder="1" applyAlignment="1">
      <alignment horizontal="center" vertical="center" wrapText="1"/>
    </xf>
    <xf numFmtId="0" fontId="14" fillId="6" borderId="212" xfId="1" quotePrefix="1" applyFont="1" applyFill="1" applyBorder="1" applyAlignment="1">
      <alignment horizontal="center" vertical="center" wrapText="1"/>
    </xf>
    <xf numFmtId="0" fontId="14" fillId="6" borderId="152" xfId="1" applyFont="1" applyFill="1" applyBorder="1" applyAlignment="1">
      <alignment horizontal="center" vertical="center" wrapText="1"/>
    </xf>
    <xf numFmtId="0" fontId="14" fillId="6" borderId="213" xfId="1" applyFont="1" applyFill="1" applyBorder="1" applyAlignment="1">
      <alignment horizontal="center" vertical="center" wrapText="1"/>
    </xf>
    <xf numFmtId="0" fontId="14" fillId="6" borderId="211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12" xfId="1" quotePrefix="1" applyFont="1" applyFill="1" applyBorder="1" applyAlignment="1">
      <alignment horizontal="center" vertical="center" wrapText="1"/>
    </xf>
    <xf numFmtId="0" fontId="2" fillId="6" borderId="312" xfId="11" quotePrefix="1" applyFont="1" applyFill="1" applyBorder="1" applyAlignment="1">
      <alignment horizontal="center" vertical="center" wrapText="1"/>
    </xf>
    <xf numFmtId="0" fontId="2" fillId="6" borderId="311" xfId="11" quotePrefix="1" applyFont="1" applyFill="1" applyBorder="1" applyAlignment="1">
      <alignment horizontal="center" vertical="center" wrapText="1"/>
    </xf>
    <xf numFmtId="0" fontId="14" fillId="6" borderId="309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6" borderId="313" xfId="1" quotePrefix="1" applyFont="1" applyFill="1" applyBorder="1" applyAlignment="1">
      <alignment horizontal="center" vertical="center" wrapText="1"/>
    </xf>
    <xf numFmtId="0" fontId="14" fillId="6" borderId="302" xfId="1" quotePrefix="1" applyFont="1" applyFill="1" applyBorder="1" applyAlignment="1">
      <alignment horizontal="center" vertical="center" wrapText="1"/>
    </xf>
    <xf numFmtId="0" fontId="14" fillId="6" borderId="310" xfId="1" quotePrefix="1" applyFont="1" applyFill="1" applyBorder="1" applyAlignment="1">
      <alignment horizontal="center" vertical="center" wrapText="1"/>
    </xf>
    <xf numFmtId="0" fontId="2" fillId="6" borderId="313" xfId="11" quotePrefix="1" applyFont="1" applyFill="1" applyBorder="1" applyAlignment="1">
      <alignment horizontal="center" vertical="center" wrapText="1"/>
    </xf>
    <xf numFmtId="0" fontId="2" fillId="6" borderId="302" xfId="11" quotePrefix="1" applyFont="1" applyFill="1" applyBorder="1" applyAlignment="1">
      <alignment horizontal="center" vertical="center" wrapText="1"/>
    </xf>
    <xf numFmtId="0" fontId="2" fillId="6" borderId="329" xfId="11" quotePrefix="1" applyFont="1" applyFill="1" applyBorder="1" applyAlignment="1">
      <alignment horizontal="center" vertical="center" wrapText="1"/>
    </xf>
    <xf numFmtId="0" fontId="14" fillId="6" borderId="298" xfId="13" quotePrefix="1" applyFont="1" applyFill="1" applyBorder="1" applyAlignment="1">
      <alignment horizontal="center" vertical="center" wrapText="1"/>
    </xf>
    <xf numFmtId="0" fontId="14" fillId="6" borderId="40" xfId="13" quotePrefix="1" applyFont="1" applyFill="1" applyBorder="1" applyAlignment="1">
      <alignment horizontal="center" vertical="center" wrapText="1"/>
    </xf>
    <xf numFmtId="0" fontId="2" fillId="4" borderId="162" xfId="11" quotePrefix="1" applyFont="1" applyFill="1" applyBorder="1" applyAlignment="1">
      <alignment horizontal="center" vertical="center" wrapText="1"/>
    </xf>
    <xf numFmtId="0" fontId="2" fillId="4" borderId="163" xfId="11" applyFont="1" applyFill="1" applyBorder="1" applyAlignment="1">
      <alignment horizontal="center" vertical="center" wrapText="1"/>
    </xf>
    <xf numFmtId="0" fontId="2" fillId="4" borderId="164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161" xfId="13" quotePrefix="1" applyFont="1" applyFill="1" applyBorder="1" applyAlignment="1">
      <alignment horizontal="center" vertical="center" wrapText="1"/>
    </xf>
    <xf numFmtId="0" fontId="14" fillId="4" borderId="154" xfId="13" applyFont="1" applyFill="1" applyBorder="1" applyAlignment="1">
      <alignment horizontal="center" vertical="center" wrapText="1"/>
    </xf>
    <xf numFmtId="0" fontId="14" fillId="4" borderId="162" xfId="1" quotePrefix="1" applyFont="1" applyFill="1" applyBorder="1" applyAlignment="1">
      <alignment horizontal="center" vertical="center" wrapText="1"/>
    </xf>
    <xf numFmtId="0" fontId="14" fillId="4" borderId="163" xfId="1" applyFont="1" applyFill="1" applyBorder="1" applyAlignment="1">
      <alignment horizontal="center" vertical="center" wrapText="1"/>
    </xf>
    <xf numFmtId="0" fontId="14" fillId="4" borderId="164" xfId="1" applyFont="1" applyFill="1" applyBorder="1" applyAlignment="1">
      <alignment horizontal="center" vertical="center" wrapText="1"/>
    </xf>
    <xf numFmtId="0" fontId="14" fillId="4" borderId="231" xfId="13" quotePrefix="1" applyFont="1" applyFill="1" applyBorder="1" applyAlignment="1">
      <alignment horizontal="center" vertical="center" wrapText="1"/>
    </xf>
    <xf numFmtId="0" fontId="14" fillId="4" borderId="216" xfId="13" applyFont="1" applyFill="1" applyBorder="1" applyAlignment="1">
      <alignment horizontal="center" vertical="center" wrapText="1"/>
    </xf>
    <xf numFmtId="0" fontId="14" fillId="4" borderId="232" xfId="1" quotePrefix="1" applyFont="1" applyFill="1" applyBorder="1" applyAlignment="1">
      <alignment horizontal="center" vertical="center" wrapText="1"/>
    </xf>
    <xf numFmtId="0" fontId="14" fillId="4" borderId="251" xfId="1" applyFont="1" applyFill="1" applyBorder="1" applyAlignment="1">
      <alignment horizontal="center" vertical="center" wrapText="1"/>
    </xf>
    <xf numFmtId="0" fontId="14" fillId="4" borderId="228" xfId="1" applyFont="1" applyFill="1" applyBorder="1" applyAlignment="1">
      <alignment horizontal="center" vertical="center" wrapText="1"/>
    </xf>
    <xf numFmtId="0" fontId="2" fillId="4" borderId="232" xfId="11" quotePrefix="1" applyFont="1" applyFill="1" applyBorder="1" applyAlignment="1">
      <alignment horizontal="center" vertical="center" wrapText="1"/>
    </xf>
    <xf numFmtId="0" fontId="2" fillId="4" borderId="251" xfId="11" applyFont="1" applyFill="1" applyBorder="1" applyAlignment="1">
      <alignment horizontal="center" vertical="center" wrapText="1"/>
    </xf>
    <xf numFmtId="0" fontId="2" fillId="4" borderId="228" xfId="1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9" fillId="4" borderId="153" xfId="1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53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4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52" fillId="6" borderId="0" xfId="0" applyFont="1" applyFill="1" applyBorder="1" applyAlignment="1">
      <alignment horizontal="center" wrapText="1"/>
    </xf>
    <xf numFmtId="0" fontId="54" fillId="6" borderId="188" xfId="13" quotePrefix="1" applyFont="1" applyFill="1" applyBorder="1" applyAlignment="1">
      <alignment horizontal="center" vertical="center" wrapText="1"/>
    </xf>
    <xf numFmtId="0" fontId="54" fillId="6" borderId="189" xfId="1" quotePrefix="1" applyFont="1" applyFill="1" applyBorder="1" applyAlignment="1">
      <alignment horizontal="center" vertical="center" wrapText="1"/>
    </xf>
    <xf numFmtId="0" fontId="54" fillId="6" borderId="190" xfId="1" applyFont="1" applyFill="1" applyBorder="1" applyAlignment="1">
      <alignment horizontal="center" vertical="center" wrapText="1"/>
    </xf>
    <xf numFmtId="0" fontId="54" fillId="6" borderId="191" xfId="1" applyFont="1" applyFill="1" applyBorder="1" applyAlignment="1">
      <alignment horizontal="center" vertical="center" wrapText="1"/>
    </xf>
    <xf numFmtId="0" fontId="54" fillId="6" borderId="189" xfId="11" quotePrefix="1" applyFont="1" applyFill="1" applyBorder="1" applyAlignment="1">
      <alignment horizontal="center" vertical="center" wrapText="1"/>
    </xf>
    <xf numFmtId="0" fontId="54" fillId="6" borderId="190" xfId="11" applyFont="1" applyFill="1" applyBorder="1" applyAlignment="1">
      <alignment horizontal="center" vertical="center" wrapText="1"/>
    </xf>
    <xf numFmtId="0" fontId="54" fillId="6" borderId="191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41" xfId="11" applyFont="1" applyFill="1" applyBorder="1" applyAlignment="1">
      <alignment horizontal="center" vertical="center" wrapText="1"/>
    </xf>
    <xf numFmtId="0" fontId="109" fillId="6" borderId="242" xfId="11" applyFont="1" applyFill="1" applyBorder="1" applyAlignment="1">
      <alignment horizontal="center" vertical="center" wrapText="1"/>
    </xf>
    <xf numFmtId="0" fontId="109" fillId="6" borderId="243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54" xfId="13" applyFont="1" applyFill="1" applyBorder="1" applyAlignment="1">
      <alignment horizontal="center" vertical="center" wrapText="1"/>
    </xf>
    <xf numFmtId="0" fontId="109" fillId="6" borderId="265" xfId="13" applyFont="1" applyFill="1" applyBorder="1" applyAlignment="1">
      <alignment horizontal="center" vertical="center" wrapText="1"/>
    </xf>
    <xf numFmtId="0" fontId="109" fillId="6" borderId="254" xfId="1" applyFont="1" applyFill="1" applyBorder="1" applyAlignment="1">
      <alignment horizontal="center" vertical="center" wrapText="1"/>
    </xf>
    <xf numFmtId="0" fontId="109" fillId="6" borderId="245" xfId="1" applyFont="1" applyFill="1" applyBorder="1" applyAlignment="1">
      <alignment horizontal="center" vertical="center" wrapText="1"/>
    </xf>
    <xf numFmtId="0" fontId="109" fillId="6" borderId="244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56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/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23</xdr:row>
      <xdr:rowOff>159549</xdr:rowOff>
    </xdr:from>
    <xdr:ext cx="1005508" cy="264560"/>
    <xdr:sp macro="" textlink="">
      <xdr:nvSpPr>
        <xdr:cNvPr id="47" name="TextBox 46"/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1" name="TextBox 50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2" name="TextBox 51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3" name="TextBox 52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4" name="TextBox 53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5" name="TextBox 54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6" name="TextBox 55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7" name="TextBox 56"/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8" name="TextBox 57"/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59" name="TextBox 58"/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0" name="TextBox 59"/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31</xdr:row>
      <xdr:rowOff>150019</xdr:rowOff>
    </xdr:from>
    <xdr:ext cx="914400" cy="264560"/>
    <xdr:sp macro="" textlink="">
      <xdr:nvSpPr>
        <xdr:cNvPr id="61" name="TextBox 60"/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2" name="TextBox 61"/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3" name="TextBox 62"/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150019</xdr:rowOff>
    </xdr:from>
    <xdr:ext cx="914400" cy="264560"/>
    <xdr:sp macro="" textlink="">
      <xdr:nvSpPr>
        <xdr:cNvPr id="64" name="TextBox 63"/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5" name="TextBox 64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6" name="TextBox 65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7" name="TextBox 66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8" name="TextBox 67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13</xdr:row>
      <xdr:rowOff>150019</xdr:rowOff>
    </xdr:from>
    <xdr:ext cx="913091" cy="264560"/>
    <xdr:sp macro="" textlink="">
      <xdr:nvSpPr>
        <xdr:cNvPr id="4" name="TextBox 3"/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&#1086;&#1082;&#1090;&#1103;&#1073;&#1088;&#1100;/&#1052;&#1050;%20&#1082;&#1086;&#1085;&#1090;&#1080;&#1085;&#1075;&#1077;&#1085;&#1090;%20&#1085;&#1072;%2001.10.202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1">
          <cell r="B31">
            <v>26</v>
          </cell>
          <cell r="C31">
            <v>166</v>
          </cell>
          <cell r="D31">
            <v>192</v>
          </cell>
          <cell r="E31">
            <v>14</v>
          </cell>
          <cell r="F31">
            <v>134</v>
          </cell>
          <cell r="G31">
            <v>148</v>
          </cell>
        </row>
        <row r="32">
          <cell r="B32">
            <v>15</v>
          </cell>
          <cell r="C32">
            <v>90</v>
          </cell>
          <cell r="D32">
            <v>105</v>
          </cell>
          <cell r="E32">
            <v>10</v>
          </cell>
          <cell r="F32">
            <v>77</v>
          </cell>
          <cell r="G32">
            <v>87</v>
          </cell>
        </row>
        <row r="33">
          <cell r="B33">
            <v>11</v>
          </cell>
          <cell r="C33">
            <v>76</v>
          </cell>
          <cell r="D33">
            <v>87</v>
          </cell>
          <cell r="E33">
            <v>4</v>
          </cell>
          <cell r="F33">
            <v>57</v>
          </cell>
          <cell r="G33">
            <v>61</v>
          </cell>
        </row>
        <row r="46">
          <cell r="B46">
            <v>78</v>
          </cell>
          <cell r="C46">
            <v>205</v>
          </cell>
          <cell r="D46">
            <v>283</v>
          </cell>
          <cell r="E46">
            <v>84</v>
          </cell>
          <cell r="F46">
            <v>238</v>
          </cell>
          <cell r="G46">
            <v>322</v>
          </cell>
          <cell r="H46">
            <v>1</v>
          </cell>
          <cell r="I46">
            <v>1</v>
          </cell>
          <cell r="J46">
            <v>2</v>
          </cell>
          <cell r="K46">
            <v>0</v>
          </cell>
          <cell r="L46">
            <v>0</v>
          </cell>
          <cell r="M46">
            <v>0</v>
          </cell>
          <cell r="N46">
            <v>163</v>
          </cell>
          <cell r="O46">
            <v>444</v>
          </cell>
          <cell r="P46">
            <v>607</v>
          </cell>
        </row>
        <row r="47">
          <cell r="B47">
            <v>18</v>
          </cell>
          <cell r="C47">
            <v>88</v>
          </cell>
          <cell r="D47">
            <v>106</v>
          </cell>
          <cell r="E47">
            <v>18</v>
          </cell>
          <cell r="F47">
            <v>82</v>
          </cell>
          <cell r="G47">
            <v>100</v>
          </cell>
          <cell r="H47">
            <v>1</v>
          </cell>
          <cell r="I47">
            <v>1</v>
          </cell>
          <cell r="J47">
            <v>2</v>
          </cell>
          <cell r="K47">
            <v>0</v>
          </cell>
          <cell r="L47">
            <v>0</v>
          </cell>
          <cell r="M47">
            <v>0</v>
          </cell>
          <cell r="N47">
            <v>37</v>
          </cell>
          <cell r="O47">
            <v>171</v>
          </cell>
          <cell r="P47">
            <v>208</v>
          </cell>
        </row>
        <row r="48">
          <cell r="B48">
            <v>25</v>
          </cell>
          <cell r="C48">
            <v>74</v>
          </cell>
          <cell r="D48">
            <v>99</v>
          </cell>
          <cell r="E48">
            <v>26</v>
          </cell>
          <cell r="F48">
            <v>86</v>
          </cell>
          <cell r="G48">
            <v>112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51</v>
          </cell>
          <cell r="O48">
            <v>160</v>
          </cell>
          <cell r="P48">
            <v>211</v>
          </cell>
        </row>
        <row r="49">
          <cell r="B49">
            <v>35</v>
          </cell>
          <cell r="C49">
            <v>43</v>
          </cell>
          <cell r="D49">
            <v>78</v>
          </cell>
          <cell r="E49">
            <v>40</v>
          </cell>
          <cell r="F49">
            <v>70</v>
          </cell>
          <cell r="G49">
            <v>110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75</v>
          </cell>
          <cell r="O49">
            <v>113</v>
          </cell>
          <cell r="P49">
            <v>188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topLeftCell="A13" zoomScale="50" zoomScaleNormal="50" zoomScaleSheetLayoutView="40" workbookViewId="0">
      <selection activeCell="B41" sqref="B41:M41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1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576"/>
      <c r="B1" s="1576"/>
      <c r="C1" s="1576"/>
      <c r="D1" s="1576"/>
      <c r="E1" s="1576"/>
      <c r="F1" s="1576"/>
      <c r="G1" s="1576"/>
      <c r="H1" s="1576"/>
      <c r="I1" s="1576"/>
      <c r="J1" s="1576"/>
      <c r="K1" s="1576"/>
      <c r="L1" s="1576"/>
      <c r="M1" s="1576"/>
      <c r="N1" s="1576"/>
      <c r="O1" s="1576"/>
      <c r="P1" s="1576"/>
      <c r="Q1" s="469"/>
      <c r="R1" s="469"/>
      <c r="S1" s="469"/>
      <c r="T1" s="469"/>
    </row>
    <row r="2" spans="1:42" ht="60" customHeight="1" x14ac:dyDescent="0.35">
      <c r="A2" s="1577" t="s">
        <v>80</v>
      </c>
      <c r="B2" s="1578"/>
      <c r="C2" s="1578"/>
      <c r="D2" s="1578"/>
      <c r="E2" s="1578"/>
      <c r="F2" s="1578"/>
      <c r="G2" s="1578"/>
      <c r="H2" s="1578"/>
      <c r="I2" s="1578"/>
      <c r="J2" s="1578"/>
      <c r="K2" s="1578"/>
      <c r="L2" s="1578"/>
      <c r="M2" s="1578"/>
      <c r="N2" s="1578"/>
      <c r="O2" s="1578"/>
      <c r="P2" s="157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579" t="s">
        <v>133</v>
      </c>
      <c r="B3" s="1579"/>
      <c r="C3" s="1579"/>
      <c r="D3" s="1579"/>
      <c r="E3" s="1579"/>
      <c r="F3" s="1579"/>
      <c r="G3" s="1579"/>
      <c r="H3" s="1579"/>
      <c r="I3" s="1579"/>
      <c r="J3" s="1579"/>
      <c r="K3" s="1579"/>
      <c r="L3" s="1579"/>
      <c r="M3" s="1579"/>
      <c r="N3" s="1579"/>
      <c r="O3" s="1579"/>
      <c r="P3" s="1579"/>
      <c r="Q3" s="1220"/>
      <c r="R3" s="1220"/>
    </row>
    <row r="4" spans="1:42" ht="33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580" t="s">
        <v>7</v>
      </c>
      <c r="B5" s="1583" t="s">
        <v>0</v>
      </c>
      <c r="C5" s="1584"/>
      <c r="D5" s="1585"/>
      <c r="E5" s="1583" t="s">
        <v>1</v>
      </c>
      <c r="F5" s="1584"/>
      <c r="G5" s="1585"/>
      <c r="H5" s="1583" t="s">
        <v>2</v>
      </c>
      <c r="I5" s="1584"/>
      <c r="J5" s="1585"/>
      <c r="K5" s="1583" t="s">
        <v>3</v>
      </c>
      <c r="L5" s="1584"/>
      <c r="M5" s="1585"/>
      <c r="N5" s="1588" t="s">
        <v>22</v>
      </c>
      <c r="O5" s="1589"/>
      <c r="P5" s="1590"/>
      <c r="Q5" s="470"/>
      <c r="R5" s="470"/>
    </row>
    <row r="6" spans="1:42" ht="25.5" customHeight="1" thickBot="1" x14ac:dyDescent="0.4">
      <c r="A6" s="1581"/>
      <c r="B6" s="1591"/>
      <c r="C6" s="1592"/>
      <c r="D6" s="1593"/>
      <c r="E6" s="1591"/>
      <c r="F6" s="1592"/>
      <c r="G6" s="1593"/>
      <c r="H6" s="1591"/>
      <c r="I6" s="1592"/>
      <c r="J6" s="1593"/>
      <c r="K6" s="1594"/>
      <c r="L6" s="1592"/>
      <c r="M6" s="1593"/>
      <c r="N6" s="1221"/>
      <c r="O6" s="1222"/>
      <c r="P6" s="1223"/>
      <c r="Q6" s="470"/>
      <c r="R6" s="470"/>
    </row>
    <row r="7" spans="1:42" ht="66.75" customHeight="1" thickBot="1" x14ac:dyDescent="0.4">
      <c r="A7" s="1582"/>
      <c r="B7" s="975" t="s">
        <v>16</v>
      </c>
      <c r="C7" s="975" t="s">
        <v>17</v>
      </c>
      <c r="D7" s="976" t="s">
        <v>4</v>
      </c>
      <c r="E7" s="975" t="s">
        <v>105</v>
      </c>
      <c r="F7" s="975" t="s">
        <v>17</v>
      </c>
      <c r="G7" s="976" t="s">
        <v>4</v>
      </c>
      <c r="H7" s="975" t="s">
        <v>16</v>
      </c>
      <c r="I7" s="975" t="s">
        <v>17</v>
      </c>
      <c r="J7" s="976" t="s">
        <v>4</v>
      </c>
      <c r="K7" s="975" t="s">
        <v>16</v>
      </c>
      <c r="L7" s="975" t="s">
        <v>17</v>
      </c>
      <c r="M7" s="976" t="s">
        <v>4</v>
      </c>
      <c r="N7" s="975" t="s">
        <v>16</v>
      </c>
      <c r="O7" s="976" t="s">
        <v>17</v>
      </c>
      <c r="P7" s="1224" t="s">
        <v>4</v>
      </c>
      <c r="Q7" s="470"/>
      <c r="R7" s="470"/>
    </row>
    <row r="8" spans="1:42" ht="27" customHeight="1" thickBot="1" x14ac:dyDescent="0.4">
      <c r="A8" s="1225" t="s">
        <v>13</v>
      </c>
      <c r="B8" s="1226"/>
      <c r="C8" s="1227"/>
      <c r="D8" s="1227"/>
      <c r="E8" s="1227"/>
      <c r="F8" s="1227"/>
      <c r="G8" s="1227"/>
      <c r="H8" s="1227"/>
      <c r="I8" s="1227"/>
      <c r="J8" s="1227"/>
      <c r="K8" s="1227"/>
      <c r="L8" s="1227"/>
      <c r="M8" s="1227"/>
      <c r="N8" s="1227"/>
      <c r="O8" s="1227"/>
      <c r="P8" s="1228"/>
      <c r="Q8" s="470"/>
      <c r="R8" s="470"/>
    </row>
    <row r="9" spans="1:42" ht="27" customHeight="1" thickBot="1" x14ac:dyDescent="0.4">
      <c r="A9" s="912" t="s">
        <v>50</v>
      </c>
      <c r="B9" s="913">
        <f>B10+B11+B12</f>
        <v>0</v>
      </c>
      <c r="C9" s="1561">
        <f>C10+C11+C12</f>
        <v>23</v>
      </c>
      <c r="D9" s="1562">
        <f>D10+D11+D12</f>
        <v>23</v>
      </c>
      <c r="E9" s="913">
        <f t="shared" ref="E9:J9" si="0">E10+E11+E12</f>
        <v>0</v>
      </c>
      <c r="F9" s="1561">
        <f t="shared" si="0"/>
        <v>16</v>
      </c>
      <c r="G9" s="1562">
        <f t="shared" si="0"/>
        <v>16</v>
      </c>
      <c r="H9" s="913">
        <f>H10</f>
        <v>15</v>
      </c>
      <c r="I9" s="1561">
        <f>I10</f>
        <v>6</v>
      </c>
      <c r="J9" s="1562">
        <f t="shared" si="0"/>
        <v>21</v>
      </c>
      <c r="K9" s="913">
        <f>SUM(K10:K12)</f>
        <v>0</v>
      </c>
      <c r="L9" s="1561">
        <f>SUM(L10:L12)</f>
        <v>0</v>
      </c>
      <c r="M9" s="1562">
        <f>SUM(K9:L9)</f>
        <v>0</v>
      </c>
      <c r="N9" s="1361">
        <f>N10+N11+N12</f>
        <v>15</v>
      </c>
      <c r="O9" s="1563">
        <f>O10+O11+O12</f>
        <v>45</v>
      </c>
      <c r="P9" s="1564">
        <f>P10+P11+P12</f>
        <v>60</v>
      </c>
      <c r="Q9" s="470"/>
      <c r="R9" s="470"/>
    </row>
    <row r="10" spans="1:42" ht="27" customHeight="1" x14ac:dyDescent="0.35">
      <c r="A10" s="916" t="s">
        <v>18</v>
      </c>
      <c r="B10" s="917">
        <v>0</v>
      </c>
      <c r="C10" s="918">
        <v>12</v>
      </c>
      <c r="D10" s="919">
        <f>B10+C10</f>
        <v>12</v>
      </c>
      <c r="E10" s="917">
        <v>0</v>
      </c>
      <c r="F10" s="918">
        <v>11</v>
      </c>
      <c r="G10" s="919">
        <f t="shared" ref="G10:G16" si="1">SUM(E10:F10)</f>
        <v>11</v>
      </c>
      <c r="H10" s="917">
        <v>15</v>
      </c>
      <c r="I10" s="918">
        <v>6</v>
      </c>
      <c r="J10" s="919">
        <f>SUM(H10:I10)</f>
        <v>21</v>
      </c>
      <c r="K10" s="917">
        <v>0</v>
      </c>
      <c r="L10" s="918">
        <v>0</v>
      </c>
      <c r="M10" s="919">
        <f t="shared" ref="M10:M15" si="2">SUM(K10:L10)</f>
        <v>0</v>
      </c>
      <c r="N10" s="920">
        <f t="shared" ref="N10:N16" si="3">B10+E10+H10+K10</f>
        <v>15</v>
      </c>
      <c r="O10" s="921">
        <f>I10+F10+C10</f>
        <v>29</v>
      </c>
      <c r="P10" s="922">
        <f>SUM(N10:O10)</f>
        <v>44</v>
      </c>
      <c r="Q10" s="470"/>
      <c r="R10" s="470"/>
    </row>
    <row r="11" spans="1:42" s="26" customFormat="1" ht="27" customHeight="1" x14ac:dyDescent="0.35">
      <c r="A11" s="923" t="s">
        <v>65</v>
      </c>
      <c r="B11" s="924">
        <v>0</v>
      </c>
      <c r="C11" s="446">
        <v>5</v>
      </c>
      <c r="D11" s="448">
        <f>B11+C11</f>
        <v>5</v>
      </c>
      <c r="E11" s="924">
        <v>0</v>
      </c>
      <c r="F11" s="446">
        <v>5</v>
      </c>
      <c r="G11" s="448">
        <f>E11+F11</f>
        <v>5</v>
      </c>
      <c r="H11" s="924">
        <v>0</v>
      </c>
      <c r="I11" s="446">
        <v>0</v>
      </c>
      <c r="J11" s="448">
        <f>SUM(H11:I11)</f>
        <v>0</v>
      </c>
      <c r="K11" s="924">
        <v>0</v>
      </c>
      <c r="L11" s="446">
        <v>0</v>
      </c>
      <c r="M11" s="448">
        <f t="shared" si="2"/>
        <v>0</v>
      </c>
      <c r="N11" s="925">
        <f t="shared" si="3"/>
        <v>0</v>
      </c>
      <c r="O11" s="333">
        <f>C11+F11+I11+L11</f>
        <v>10</v>
      </c>
      <c r="P11" s="926">
        <f>SUM(N11:O11)</f>
        <v>10</v>
      </c>
      <c r="Q11" s="927"/>
      <c r="R11" s="927"/>
    </row>
    <row r="12" spans="1:42" ht="27" customHeight="1" thickBot="1" x14ac:dyDescent="0.4">
      <c r="A12" s="928" t="s">
        <v>58</v>
      </c>
      <c r="B12" s="929">
        <v>0</v>
      </c>
      <c r="C12" s="625">
        <v>6</v>
      </c>
      <c r="D12" s="930">
        <v>6</v>
      </c>
      <c r="E12" s="929">
        <v>0</v>
      </c>
      <c r="F12" s="625">
        <v>0</v>
      </c>
      <c r="G12" s="448">
        <f>E12+F12</f>
        <v>0</v>
      </c>
      <c r="H12" s="929">
        <v>0</v>
      </c>
      <c r="I12" s="625">
        <v>0</v>
      </c>
      <c r="J12" s="930">
        <v>0</v>
      </c>
      <c r="K12" s="929">
        <f>K23+K33</f>
        <v>0</v>
      </c>
      <c r="L12" s="625">
        <v>0</v>
      </c>
      <c r="M12" s="930">
        <f t="shared" si="2"/>
        <v>0</v>
      </c>
      <c r="N12" s="931">
        <f t="shared" si="3"/>
        <v>0</v>
      </c>
      <c r="O12" s="932">
        <f>C12+F12+I12+L12</f>
        <v>6</v>
      </c>
      <c r="P12" s="933">
        <f>SUM(N12:O12)</f>
        <v>6</v>
      </c>
      <c r="Q12" s="470"/>
      <c r="R12" s="470"/>
    </row>
    <row r="13" spans="1:42" ht="27" customHeight="1" thickBot="1" x14ac:dyDescent="0.4">
      <c r="A13" s="934" t="s">
        <v>51</v>
      </c>
      <c r="B13" s="913">
        <f>B14+B15+B16</f>
        <v>61</v>
      </c>
      <c r="C13" s="1561">
        <f>C14+C15+C16</f>
        <v>39</v>
      </c>
      <c r="D13" s="1562">
        <f>D14+D15+D16</f>
        <v>100</v>
      </c>
      <c r="E13" s="913">
        <f>E14+E15+E16</f>
        <v>67</v>
      </c>
      <c r="F13" s="1561">
        <f>F14+F15+F16</f>
        <v>43</v>
      </c>
      <c r="G13" s="1562">
        <f t="shared" ref="G13:M13" si="4">G14+G15+G16</f>
        <v>110</v>
      </c>
      <c r="H13" s="913">
        <f t="shared" si="4"/>
        <v>68</v>
      </c>
      <c r="I13" s="1561">
        <f t="shared" si="4"/>
        <v>50</v>
      </c>
      <c r="J13" s="1562">
        <f t="shared" si="4"/>
        <v>118</v>
      </c>
      <c r="K13" s="913">
        <f t="shared" si="4"/>
        <v>40</v>
      </c>
      <c r="L13" s="1561">
        <f t="shared" si="4"/>
        <v>6</v>
      </c>
      <c r="M13" s="1562">
        <f t="shared" si="4"/>
        <v>46</v>
      </c>
      <c r="N13" s="1361">
        <f>B13+E13+H13+K13</f>
        <v>236</v>
      </c>
      <c r="O13" s="1563">
        <f>O14+O15+O16</f>
        <v>138</v>
      </c>
      <c r="P13" s="1564">
        <f>P14+P15+P16</f>
        <v>374</v>
      </c>
      <c r="Q13" s="470"/>
      <c r="R13" s="470"/>
    </row>
    <row r="14" spans="1:42" s="26" customFormat="1" ht="27" customHeight="1" x14ac:dyDescent="0.35">
      <c r="A14" s="935" t="s">
        <v>18</v>
      </c>
      <c r="B14" s="917">
        <v>23</v>
      </c>
      <c r="C14" s="918">
        <v>22</v>
      </c>
      <c r="D14" s="919">
        <f>B14+C14</f>
        <v>45</v>
      </c>
      <c r="E14" s="917">
        <v>36</v>
      </c>
      <c r="F14" s="918">
        <v>20</v>
      </c>
      <c r="G14" s="919">
        <f>E14+F14</f>
        <v>56</v>
      </c>
      <c r="H14" s="917">
        <v>39</v>
      </c>
      <c r="I14" s="918">
        <v>24</v>
      </c>
      <c r="J14" s="919">
        <f>H14+I14</f>
        <v>63</v>
      </c>
      <c r="K14" s="917">
        <v>40</v>
      </c>
      <c r="L14" s="918">
        <v>6</v>
      </c>
      <c r="M14" s="919">
        <f>K14+L14</f>
        <v>46</v>
      </c>
      <c r="N14" s="920">
        <f>K14+H14+E14+B14</f>
        <v>138</v>
      </c>
      <c r="O14" s="921">
        <f>L14+I14+F14+C14</f>
        <v>72</v>
      </c>
      <c r="P14" s="922">
        <f>D14+G14+J14+M14</f>
        <v>210</v>
      </c>
      <c r="Q14" s="927"/>
      <c r="R14" s="927"/>
    </row>
    <row r="15" spans="1:42" ht="27" customHeight="1" x14ac:dyDescent="0.35">
      <c r="A15" s="936" t="s">
        <v>65</v>
      </c>
      <c r="B15" s="924">
        <v>28</v>
      </c>
      <c r="C15" s="446">
        <v>9</v>
      </c>
      <c r="D15" s="448">
        <f>B15+C15</f>
        <v>37</v>
      </c>
      <c r="E15" s="924">
        <v>31</v>
      </c>
      <c r="F15" s="446">
        <v>11</v>
      </c>
      <c r="G15" s="448">
        <f t="shared" si="1"/>
        <v>42</v>
      </c>
      <c r="H15" s="924">
        <v>29</v>
      </c>
      <c r="I15" s="446">
        <v>10</v>
      </c>
      <c r="J15" s="448">
        <f>H15+I15</f>
        <v>39</v>
      </c>
      <c r="K15" s="924">
        <v>0</v>
      </c>
      <c r="L15" s="446">
        <v>0</v>
      </c>
      <c r="M15" s="448">
        <f t="shared" si="2"/>
        <v>0</v>
      </c>
      <c r="N15" s="925">
        <f>B15+E15+H15</f>
        <v>88</v>
      </c>
      <c r="O15" s="333">
        <f>C15+F15+I15</f>
        <v>30</v>
      </c>
      <c r="P15" s="926">
        <f>N15+O15</f>
        <v>118</v>
      </c>
      <c r="Q15" s="470"/>
      <c r="R15" s="470"/>
    </row>
    <row r="16" spans="1:42" ht="27" customHeight="1" thickBot="1" x14ac:dyDescent="0.4">
      <c r="A16" s="928" t="s">
        <v>58</v>
      </c>
      <c r="B16" s="937">
        <v>10</v>
      </c>
      <c r="C16" s="449">
        <v>8</v>
      </c>
      <c r="D16" s="938">
        <f>B16+C16</f>
        <v>18</v>
      </c>
      <c r="E16" s="937">
        <v>0</v>
      </c>
      <c r="F16" s="449">
        <v>12</v>
      </c>
      <c r="G16" s="938">
        <f t="shared" si="1"/>
        <v>12</v>
      </c>
      <c r="H16" s="937">
        <v>0</v>
      </c>
      <c r="I16" s="449">
        <v>16</v>
      </c>
      <c r="J16" s="938">
        <f>H16+I16</f>
        <v>16</v>
      </c>
      <c r="K16" s="937">
        <v>0</v>
      </c>
      <c r="L16" s="449">
        <v>0</v>
      </c>
      <c r="M16" s="938">
        <v>0</v>
      </c>
      <c r="N16" s="939">
        <f t="shared" si="3"/>
        <v>10</v>
      </c>
      <c r="O16" s="940">
        <f>C16+F16+I16</f>
        <v>36</v>
      </c>
      <c r="P16" s="941">
        <f>N16+O16</f>
        <v>46</v>
      </c>
      <c r="Q16" s="470"/>
      <c r="R16" s="470"/>
    </row>
    <row r="17" spans="1:18" ht="27" customHeight="1" thickBot="1" x14ac:dyDescent="0.4">
      <c r="A17" s="1229" t="s">
        <v>10</v>
      </c>
      <c r="B17" s="942">
        <f>B13+B9</f>
        <v>61</v>
      </c>
      <c r="C17" s="942">
        <f>C13+C9</f>
        <v>62</v>
      </c>
      <c r="D17" s="942">
        <f>D13+D9</f>
        <v>123</v>
      </c>
      <c r="E17" s="942">
        <f t="shared" ref="E17:M17" si="5">E13+E9</f>
        <v>67</v>
      </c>
      <c r="F17" s="942">
        <f t="shared" si="5"/>
        <v>59</v>
      </c>
      <c r="G17" s="942">
        <f>G13+G9</f>
        <v>126</v>
      </c>
      <c r="H17" s="942">
        <f>H13+H9</f>
        <v>83</v>
      </c>
      <c r="I17" s="942">
        <f t="shared" si="5"/>
        <v>56</v>
      </c>
      <c r="J17" s="942">
        <f>J13+J9</f>
        <v>139</v>
      </c>
      <c r="K17" s="942">
        <f t="shared" si="5"/>
        <v>40</v>
      </c>
      <c r="L17" s="942">
        <f t="shared" si="5"/>
        <v>6</v>
      </c>
      <c r="M17" s="942">
        <f t="shared" si="5"/>
        <v>46</v>
      </c>
      <c r="N17" s="942">
        <f>B17+E17+H17+K17</f>
        <v>251</v>
      </c>
      <c r="O17" s="942">
        <f>C17+F17+I17++L17</f>
        <v>183</v>
      </c>
      <c r="P17" s="943">
        <f>P13+P9</f>
        <v>434</v>
      </c>
      <c r="Q17" s="470"/>
      <c r="R17" s="470"/>
    </row>
    <row r="18" spans="1:18" ht="27" customHeight="1" thickBot="1" x14ac:dyDescent="0.4">
      <c r="A18" s="1229" t="s">
        <v>14</v>
      </c>
      <c r="B18" s="1230"/>
      <c r="C18" s="1565"/>
      <c r="D18" s="1566"/>
      <c r="E18" s="944"/>
      <c r="F18" s="944"/>
      <c r="G18" s="945"/>
      <c r="H18" s="946"/>
      <c r="I18" s="944"/>
      <c r="J18" s="947"/>
      <c r="K18" s="944"/>
      <c r="L18" s="944"/>
      <c r="M18" s="947"/>
      <c r="N18" s="948"/>
      <c r="O18" s="945"/>
      <c r="P18" s="949"/>
      <c r="Q18" s="470"/>
      <c r="R18" s="470"/>
    </row>
    <row r="19" spans="1:18" ht="25.5" customHeight="1" thickBot="1" x14ac:dyDescent="0.4">
      <c r="A19" s="1229" t="s">
        <v>9</v>
      </c>
      <c r="B19" s="1231"/>
      <c r="C19" s="1232"/>
      <c r="D19" s="1233"/>
      <c r="E19" s="1234"/>
      <c r="F19" s="1232"/>
      <c r="G19" s="1235"/>
      <c r="H19" s="1231"/>
      <c r="I19" s="1232" t="s">
        <v>5</v>
      </c>
      <c r="J19" s="1233"/>
      <c r="K19" s="1234"/>
      <c r="L19" s="1232"/>
      <c r="M19" s="1233"/>
      <c r="N19" s="1236"/>
      <c r="O19" s="1237"/>
      <c r="P19" s="1238"/>
      <c r="Q19" s="476"/>
      <c r="R19" s="476"/>
    </row>
    <row r="20" spans="1:18" ht="24.95" customHeight="1" thickBot="1" x14ac:dyDescent="0.4">
      <c r="A20" s="950" t="s">
        <v>50</v>
      </c>
      <c r="B20" s="913">
        <f t="shared" ref="B20:G20" si="6">B21+B22+B23</f>
        <v>0</v>
      </c>
      <c r="C20" s="1561">
        <f t="shared" si="6"/>
        <v>18</v>
      </c>
      <c r="D20" s="1567">
        <f t="shared" si="6"/>
        <v>18</v>
      </c>
      <c r="E20" s="913">
        <f t="shared" si="6"/>
        <v>0</v>
      </c>
      <c r="F20" s="1561">
        <f t="shared" si="6"/>
        <v>16</v>
      </c>
      <c r="G20" s="1562">
        <f t="shared" si="6"/>
        <v>16</v>
      </c>
      <c r="H20" s="1568">
        <f>H21</f>
        <v>15</v>
      </c>
      <c r="I20" s="1561">
        <f>I21</f>
        <v>6</v>
      </c>
      <c r="J20" s="1567">
        <f>J21+J22+J23</f>
        <v>21</v>
      </c>
      <c r="K20" s="913">
        <f>SUM(K21:K23)</f>
        <v>0</v>
      </c>
      <c r="L20" s="1561">
        <f>SUM(L21:L23)</f>
        <v>0</v>
      </c>
      <c r="M20" s="1562">
        <f>SUM(K20:L20)</f>
        <v>0</v>
      </c>
      <c r="N20" s="1361">
        <f>N21+N22+N23</f>
        <v>15</v>
      </c>
      <c r="O20" s="1563">
        <f>O21+O22+O23</f>
        <v>40</v>
      </c>
      <c r="P20" s="1564">
        <f>P21+P22+P23</f>
        <v>55</v>
      </c>
      <c r="Q20" s="27"/>
      <c r="R20" s="27"/>
    </row>
    <row r="21" spans="1:18" ht="24.95" customHeight="1" x14ac:dyDescent="0.35">
      <c r="A21" s="916" t="s">
        <v>18</v>
      </c>
      <c r="B21" s="917">
        <f t="shared" ref="B21:C23" si="7">B10-B31</f>
        <v>0</v>
      </c>
      <c r="C21" s="917">
        <f t="shared" si="7"/>
        <v>8</v>
      </c>
      <c r="D21" s="951">
        <f>B21+C21</f>
        <v>8</v>
      </c>
      <c r="E21" s="917">
        <f t="shared" ref="E21:F23" si="8">E10-E31</f>
        <v>0</v>
      </c>
      <c r="F21" s="917">
        <f t="shared" si="8"/>
        <v>11</v>
      </c>
      <c r="G21" s="919">
        <f>SUM(E21:F21)</f>
        <v>11</v>
      </c>
      <c r="H21" s="917">
        <f t="shared" ref="H21:I23" si="9">H10-H31</f>
        <v>15</v>
      </c>
      <c r="I21" s="917">
        <f>I10-I31</f>
        <v>6</v>
      </c>
      <c r="J21" s="951">
        <f>SUM(H21:I21)</f>
        <v>21</v>
      </c>
      <c r="K21" s="917">
        <v>0</v>
      </c>
      <c r="L21" s="918">
        <v>0</v>
      </c>
      <c r="M21" s="919">
        <f>SUM(K21:L21)</f>
        <v>0</v>
      </c>
      <c r="N21" s="920">
        <f>B21+E21+H21+K21</f>
        <v>15</v>
      </c>
      <c r="O21" s="921">
        <f>I21+F21+C21</f>
        <v>25</v>
      </c>
      <c r="P21" s="922">
        <f>SUM(N21:O21)</f>
        <v>40</v>
      </c>
      <c r="Q21" s="27"/>
      <c r="R21" s="27"/>
    </row>
    <row r="22" spans="1:18" ht="24.95" customHeight="1" x14ac:dyDescent="0.35">
      <c r="A22" s="923" t="s">
        <v>65</v>
      </c>
      <c r="B22" s="917">
        <f t="shared" si="7"/>
        <v>0</v>
      </c>
      <c r="C22" s="917">
        <f t="shared" si="7"/>
        <v>4</v>
      </c>
      <c r="D22" s="952">
        <f>B22+C22</f>
        <v>4</v>
      </c>
      <c r="E22" s="917">
        <f t="shared" si="8"/>
        <v>0</v>
      </c>
      <c r="F22" s="917">
        <f t="shared" si="8"/>
        <v>5</v>
      </c>
      <c r="G22" s="448">
        <f>E22+F22</f>
        <v>5</v>
      </c>
      <c r="H22" s="917">
        <f t="shared" si="9"/>
        <v>0</v>
      </c>
      <c r="I22" s="917">
        <f t="shared" si="9"/>
        <v>0</v>
      </c>
      <c r="J22" s="952">
        <f>SUM(H22:I22)</f>
        <v>0</v>
      </c>
      <c r="K22" s="924">
        <v>0</v>
      </c>
      <c r="L22" s="446">
        <v>0</v>
      </c>
      <c r="M22" s="448">
        <f>SUM(K22:L22)</f>
        <v>0</v>
      </c>
      <c r="N22" s="925">
        <f>B22+E22+H22+K22</f>
        <v>0</v>
      </c>
      <c r="O22" s="333">
        <f>C22+F22+I22+L22</f>
        <v>9</v>
      </c>
      <c r="P22" s="926">
        <f>SUM(N22:O22)</f>
        <v>9</v>
      </c>
      <c r="Q22" s="27"/>
      <c r="R22" s="27"/>
    </row>
    <row r="23" spans="1:18" ht="24.95" customHeight="1" thickBot="1" x14ac:dyDescent="0.4">
      <c r="A23" s="928" t="s">
        <v>58</v>
      </c>
      <c r="B23" s="917">
        <f t="shared" si="7"/>
        <v>0</v>
      </c>
      <c r="C23" s="917">
        <f t="shared" si="7"/>
        <v>6</v>
      </c>
      <c r="D23" s="952">
        <f>B23+C23</f>
        <v>6</v>
      </c>
      <c r="E23" s="917">
        <f t="shared" si="8"/>
        <v>0</v>
      </c>
      <c r="F23" s="917">
        <f t="shared" si="8"/>
        <v>0</v>
      </c>
      <c r="G23" s="448">
        <f>E23+F23</f>
        <v>0</v>
      </c>
      <c r="H23" s="917">
        <f t="shared" si="9"/>
        <v>0</v>
      </c>
      <c r="I23" s="917">
        <f t="shared" si="9"/>
        <v>0</v>
      </c>
      <c r="J23" s="953">
        <v>0</v>
      </c>
      <c r="K23" s="929">
        <f>K34+K44</f>
        <v>0</v>
      </c>
      <c r="L23" s="625">
        <v>0</v>
      </c>
      <c r="M23" s="930">
        <f>SUM(K23:L23)</f>
        <v>0</v>
      </c>
      <c r="N23" s="931">
        <f>B23+E23+H23+K23</f>
        <v>0</v>
      </c>
      <c r="O23" s="932">
        <f>C23+F23+I23+L23</f>
        <v>6</v>
      </c>
      <c r="P23" s="933">
        <f>SUM(N23:O23)</f>
        <v>6</v>
      </c>
      <c r="Q23" s="27"/>
      <c r="R23" s="27"/>
    </row>
    <row r="24" spans="1:18" ht="24.95" customHeight="1" thickBot="1" x14ac:dyDescent="0.4">
      <c r="A24" s="934" t="s">
        <v>51</v>
      </c>
      <c r="B24" s="913">
        <f>B25+B26+B27</f>
        <v>61</v>
      </c>
      <c r="C24" s="1561">
        <f>C25+C26+C27</f>
        <v>37</v>
      </c>
      <c r="D24" s="1567">
        <f>D25+D26+D27</f>
        <v>98</v>
      </c>
      <c r="E24" s="913">
        <f>E25+E26+E27</f>
        <v>67</v>
      </c>
      <c r="F24" s="1561">
        <f>F25+F26+F27</f>
        <v>43</v>
      </c>
      <c r="G24" s="1562">
        <f t="shared" ref="G24:M24" si="10">G25+G26+G27</f>
        <v>110</v>
      </c>
      <c r="H24" s="1568">
        <f t="shared" si="10"/>
        <v>68</v>
      </c>
      <c r="I24" s="1561">
        <f t="shared" si="10"/>
        <v>49</v>
      </c>
      <c r="J24" s="1567">
        <f t="shared" si="10"/>
        <v>117</v>
      </c>
      <c r="K24" s="913">
        <f t="shared" si="10"/>
        <v>40</v>
      </c>
      <c r="L24" s="1561">
        <f t="shared" si="10"/>
        <v>6</v>
      </c>
      <c r="M24" s="1562">
        <f t="shared" si="10"/>
        <v>46</v>
      </c>
      <c r="N24" s="1361">
        <f>B24+E24+H24+K24</f>
        <v>236</v>
      </c>
      <c r="O24" s="1563">
        <f>O25+O26+O27</f>
        <v>135</v>
      </c>
      <c r="P24" s="1564">
        <f>P25+P26+P27</f>
        <v>371</v>
      </c>
      <c r="Q24" s="27"/>
      <c r="R24" s="27"/>
    </row>
    <row r="25" spans="1:18" ht="24.95" customHeight="1" x14ac:dyDescent="0.35">
      <c r="A25" s="935" t="s">
        <v>18</v>
      </c>
      <c r="B25" s="917">
        <f t="shared" ref="B25:C27" si="11">B14-B35</f>
        <v>23</v>
      </c>
      <c r="C25" s="917">
        <f t="shared" si="11"/>
        <v>21</v>
      </c>
      <c r="D25" s="951">
        <f>B25+C25</f>
        <v>44</v>
      </c>
      <c r="E25" s="917">
        <f t="shared" ref="E25:F27" si="12">E14-E35</f>
        <v>36</v>
      </c>
      <c r="F25" s="917">
        <f t="shared" si="12"/>
        <v>20</v>
      </c>
      <c r="G25" s="919">
        <f>E25+F25</f>
        <v>56</v>
      </c>
      <c r="H25" s="917">
        <f t="shared" ref="H25:L27" si="13">H14-H35</f>
        <v>39</v>
      </c>
      <c r="I25" s="917">
        <f t="shared" si="13"/>
        <v>23</v>
      </c>
      <c r="J25" s="917">
        <f>H25+I25</f>
        <v>62</v>
      </c>
      <c r="K25" s="917">
        <f t="shared" si="13"/>
        <v>40</v>
      </c>
      <c r="L25" s="917">
        <f t="shared" si="13"/>
        <v>6</v>
      </c>
      <c r="M25" s="919">
        <f>K25+L25</f>
        <v>46</v>
      </c>
      <c r="N25" s="920">
        <f>K25+H25+E25+B25</f>
        <v>138</v>
      </c>
      <c r="O25" s="921">
        <f>L25+I25+F25+C25</f>
        <v>70</v>
      </c>
      <c r="P25" s="922">
        <f>D25+G25+J25+M25</f>
        <v>208</v>
      </c>
      <c r="Q25" s="27"/>
      <c r="R25" s="27"/>
    </row>
    <row r="26" spans="1:18" ht="24.95" customHeight="1" x14ac:dyDescent="0.35">
      <c r="A26" s="923" t="s">
        <v>65</v>
      </c>
      <c r="B26" s="917">
        <f t="shared" si="11"/>
        <v>28</v>
      </c>
      <c r="C26" s="917">
        <f t="shared" si="11"/>
        <v>9</v>
      </c>
      <c r="D26" s="952">
        <f>B26+C26</f>
        <v>37</v>
      </c>
      <c r="E26" s="917">
        <f t="shared" si="12"/>
        <v>31</v>
      </c>
      <c r="F26" s="917">
        <f t="shared" si="12"/>
        <v>11</v>
      </c>
      <c r="G26" s="448">
        <f>SUM(E26:F26)</f>
        <v>42</v>
      </c>
      <c r="H26" s="917">
        <f t="shared" si="13"/>
        <v>29</v>
      </c>
      <c r="I26" s="917">
        <f t="shared" si="13"/>
        <v>10</v>
      </c>
      <c r="J26" s="917">
        <f t="shared" si="13"/>
        <v>39</v>
      </c>
      <c r="K26" s="917">
        <f t="shared" si="13"/>
        <v>0</v>
      </c>
      <c r="L26" s="917">
        <f t="shared" si="13"/>
        <v>0</v>
      </c>
      <c r="M26" s="448">
        <f>SUM(K26:L26)</f>
        <v>0</v>
      </c>
      <c r="N26" s="925">
        <f>B26+E26+H26</f>
        <v>88</v>
      </c>
      <c r="O26" s="333">
        <f>C26+F26+I26</f>
        <v>30</v>
      </c>
      <c r="P26" s="926">
        <f>N26+O26</f>
        <v>118</v>
      </c>
      <c r="Q26" s="27"/>
      <c r="R26" s="27"/>
    </row>
    <row r="27" spans="1:18" ht="24.95" customHeight="1" thickBot="1" x14ac:dyDescent="0.4">
      <c r="A27" s="928" t="s">
        <v>58</v>
      </c>
      <c r="B27" s="954">
        <f t="shared" si="11"/>
        <v>10</v>
      </c>
      <c r="C27" s="954">
        <f t="shared" si="11"/>
        <v>7</v>
      </c>
      <c r="D27" s="953">
        <f>B27+C27</f>
        <v>17</v>
      </c>
      <c r="E27" s="954">
        <f t="shared" si="12"/>
        <v>0</v>
      </c>
      <c r="F27" s="954">
        <f t="shared" si="12"/>
        <v>12</v>
      </c>
      <c r="G27" s="930">
        <f>SUM(E27:F27)</f>
        <v>12</v>
      </c>
      <c r="H27" s="954">
        <f t="shared" si="13"/>
        <v>0</v>
      </c>
      <c r="I27" s="954">
        <f t="shared" si="13"/>
        <v>16</v>
      </c>
      <c r="J27" s="954">
        <f t="shared" si="13"/>
        <v>16</v>
      </c>
      <c r="K27" s="954">
        <f t="shared" si="13"/>
        <v>0</v>
      </c>
      <c r="L27" s="954">
        <f t="shared" si="13"/>
        <v>0</v>
      </c>
      <c r="M27" s="930">
        <v>0</v>
      </c>
      <c r="N27" s="931">
        <f>B27+E27+H27+K27</f>
        <v>10</v>
      </c>
      <c r="O27" s="932">
        <f>C27+F27+I27</f>
        <v>35</v>
      </c>
      <c r="P27" s="933">
        <f>N27+O27</f>
        <v>45</v>
      </c>
      <c r="Q27" s="27"/>
      <c r="R27" s="27"/>
    </row>
    <row r="28" spans="1:18" ht="24.95" customHeight="1" thickBot="1" x14ac:dyDescent="0.4">
      <c r="A28" s="955" t="s">
        <v>6</v>
      </c>
      <c r="B28" s="620">
        <f t="shared" ref="B28:J28" si="14">B24+B20</f>
        <v>61</v>
      </c>
      <c r="C28" s="620">
        <f t="shared" si="14"/>
        <v>55</v>
      </c>
      <c r="D28" s="620">
        <f t="shared" si="14"/>
        <v>116</v>
      </c>
      <c r="E28" s="620">
        <f t="shared" si="14"/>
        <v>67</v>
      </c>
      <c r="F28" s="620">
        <f t="shared" si="14"/>
        <v>59</v>
      </c>
      <c r="G28" s="620">
        <f t="shared" si="14"/>
        <v>126</v>
      </c>
      <c r="H28" s="620">
        <f t="shared" si="14"/>
        <v>83</v>
      </c>
      <c r="I28" s="620">
        <f t="shared" si="14"/>
        <v>55</v>
      </c>
      <c r="J28" s="620">
        <f t="shared" si="14"/>
        <v>138</v>
      </c>
      <c r="K28" s="620">
        <f>K24+K20</f>
        <v>40</v>
      </c>
      <c r="L28" s="620">
        <f>L24+L20</f>
        <v>6</v>
      </c>
      <c r="M28" s="620">
        <f>M24+M20</f>
        <v>46</v>
      </c>
      <c r="N28" s="620">
        <f>B28+E28+H28+K28</f>
        <v>251</v>
      </c>
      <c r="O28" s="620">
        <f>C28+F28+I28++L28</f>
        <v>175</v>
      </c>
      <c r="P28" s="347">
        <f>P24+P20</f>
        <v>426</v>
      </c>
      <c r="Q28" s="27"/>
      <c r="R28" s="27"/>
    </row>
    <row r="29" spans="1:18" ht="24.95" customHeight="1" thickBot="1" x14ac:dyDescent="0.4">
      <c r="A29" s="956" t="s">
        <v>15</v>
      </c>
      <c r="B29" s="957"/>
      <c r="C29" s="958"/>
      <c r="D29" s="959"/>
      <c r="E29" s="960"/>
      <c r="F29" s="958"/>
      <c r="G29" s="961"/>
      <c r="H29" s="1231"/>
      <c r="I29" s="1232"/>
      <c r="J29" s="1239"/>
      <c r="K29" s="1234"/>
      <c r="L29" s="1232"/>
      <c r="M29" s="1240"/>
      <c r="N29" s="1241"/>
      <c r="O29" s="1242"/>
      <c r="P29" s="1243"/>
      <c r="Q29" s="477"/>
      <c r="R29" s="477"/>
    </row>
    <row r="30" spans="1:18" ht="26.25" thickBot="1" x14ac:dyDescent="0.4">
      <c r="A30" s="950" t="s">
        <v>50</v>
      </c>
      <c r="B30" s="913">
        <f>SUM(B31:B33)</f>
        <v>0</v>
      </c>
      <c r="C30" s="1561">
        <f t="shared" ref="C30:M30" si="15">SUM(C31:C33)</f>
        <v>5</v>
      </c>
      <c r="D30" s="1562">
        <f>D31+D32+D33</f>
        <v>5</v>
      </c>
      <c r="E30" s="1568">
        <f t="shared" si="15"/>
        <v>0</v>
      </c>
      <c r="F30" s="1561">
        <f t="shared" si="15"/>
        <v>0</v>
      </c>
      <c r="G30" s="1562">
        <f>G31+G32+G33</f>
        <v>0</v>
      </c>
      <c r="H30" s="913">
        <f t="shared" si="15"/>
        <v>0</v>
      </c>
      <c r="I30" s="1561">
        <f t="shared" si="15"/>
        <v>0</v>
      </c>
      <c r="J30" s="1567">
        <f>J31+J32+J33</f>
        <v>0</v>
      </c>
      <c r="K30" s="913">
        <f t="shared" si="15"/>
        <v>0</v>
      </c>
      <c r="L30" s="1561">
        <f t="shared" si="15"/>
        <v>0</v>
      </c>
      <c r="M30" s="1562">
        <f t="shared" si="15"/>
        <v>0</v>
      </c>
      <c r="N30" s="1361">
        <f>N31+N32+N33</f>
        <v>0</v>
      </c>
      <c r="O30" s="1563">
        <f>O31+O32+O33</f>
        <v>5</v>
      </c>
      <c r="P30" s="1564">
        <f>P31+P32+P33</f>
        <v>5</v>
      </c>
      <c r="Q30" s="478"/>
      <c r="R30" s="478"/>
    </row>
    <row r="31" spans="1:18" x14ac:dyDescent="0.35">
      <c r="A31" s="962" t="s">
        <v>18</v>
      </c>
      <c r="B31" s="917">
        <v>0</v>
      </c>
      <c r="C31" s="918">
        <v>4</v>
      </c>
      <c r="D31" s="919">
        <f>B31+C31</f>
        <v>4</v>
      </c>
      <c r="E31" s="963">
        <v>0</v>
      </c>
      <c r="F31" s="918">
        <v>0</v>
      </c>
      <c r="G31" s="919">
        <f>SUM(E31:F31)</f>
        <v>0</v>
      </c>
      <c r="H31" s="917">
        <v>0</v>
      </c>
      <c r="I31" s="918">
        <v>0</v>
      </c>
      <c r="J31" s="951">
        <f>SUM(H31:I31)</f>
        <v>0</v>
      </c>
      <c r="K31" s="917">
        <v>0</v>
      </c>
      <c r="L31" s="918">
        <v>0</v>
      </c>
      <c r="M31" s="919">
        <v>0</v>
      </c>
      <c r="N31" s="920">
        <f>B31+E31+H31+K31</f>
        <v>0</v>
      </c>
      <c r="O31" s="921">
        <f>I31+F31+C31</f>
        <v>4</v>
      </c>
      <c r="P31" s="922">
        <f>SUM(N31:O31)</f>
        <v>4</v>
      </c>
      <c r="Q31" s="478"/>
      <c r="R31" s="478"/>
    </row>
    <row r="32" spans="1:18" x14ac:dyDescent="0.35">
      <c r="A32" s="964" t="s">
        <v>65</v>
      </c>
      <c r="B32" s="924">
        <v>0</v>
      </c>
      <c r="C32" s="446">
        <v>1</v>
      </c>
      <c r="D32" s="448">
        <f>B32+C32</f>
        <v>1</v>
      </c>
      <c r="E32" s="621">
        <v>0</v>
      </c>
      <c r="F32" s="446">
        <v>0</v>
      </c>
      <c r="G32" s="448">
        <f>E32+F32</f>
        <v>0</v>
      </c>
      <c r="H32" s="924">
        <v>0</v>
      </c>
      <c r="I32" s="446">
        <v>0</v>
      </c>
      <c r="J32" s="952">
        <f>SUM(H32:I32)</f>
        <v>0</v>
      </c>
      <c r="K32" s="924">
        <v>0</v>
      </c>
      <c r="L32" s="446">
        <v>0</v>
      </c>
      <c r="M32" s="448">
        <v>0</v>
      </c>
      <c r="N32" s="925">
        <f>B32+E32+H32+K32</f>
        <v>0</v>
      </c>
      <c r="O32" s="333">
        <f>C32+F32+I32+L32</f>
        <v>1</v>
      </c>
      <c r="P32" s="926">
        <f>SUM(N32:O32)</f>
        <v>1</v>
      </c>
      <c r="Q32" s="478"/>
      <c r="R32" s="478"/>
    </row>
    <row r="33" spans="1:18" ht="27" thickBot="1" x14ac:dyDescent="0.4">
      <c r="A33" s="928" t="s">
        <v>58</v>
      </c>
      <c r="B33" s="929">
        <v>0</v>
      </c>
      <c r="C33" s="625">
        <v>0</v>
      </c>
      <c r="D33" s="930">
        <v>0</v>
      </c>
      <c r="E33" s="694">
        <v>0</v>
      </c>
      <c r="F33" s="625">
        <v>0</v>
      </c>
      <c r="G33" s="448">
        <f>E33+F33</f>
        <v>0</v>
      </c>
      <c r="H33" s="929">
        <v>0</v>
      </c>
      <c r="I33" s="625">
        <v>0</v>
      </c>
      <c r="J33" s="953">
        <v>0</v>
      </c>
      <c r="K33" s="929">
        <v>0</v>
      </c>
      <c r="L33" s="625">
        <v>0</v>
      </c>
      <c r="M33" s="693">
        <f>SUM(K33:L33)</f>
        <v>0</v>
      </c>
      <c r="N33" s="931">
        <f>B33+E33+H33+K33</f>
        <v>0</v>
      </c>
      <c r="O33" s="932">
        <f>C33+F33+I33+L33</f>
        <v>0</v>
      </c>
      <c r="P33" s="933">
        <f>SUM(N33:O33)</f>
        <v>0</v>
      </c>
      <c r="Q33" s="477"/>
      <c r="R33" s="477"/>
    </row>
    <row r="34" spans="1:18" ht="27" thickBot="1" x14ac:dyDescent="0.4">
      <c r="A34" s="934" t="s">
        <v>51</v>
      </c>
      <c r="B34" s="1562">
        <f t="shared" ref="B34:G34" si="16">B35+B36+B37</f>
        <v>0</v>
      </c>
      <c r="C34" s="1562">
        <f t="shared" si="16"/>
        <v>2</v>
      </c>
      <c r="D34" s="1562">
        <f t="shared" si="16"/>
        <v>2</v>
      </c>
      <c r="E34" s="1562">
        <f t="shared" si="16"/>
        <v>0</v>
      </c>
      <c r="F34" s="1562">
        <f t="shared" si="16"/>
        <v>0</v>
      </c>
      <c r="G34" s="1562">
        <f t="shared" si="16"/>
        <v>0</v>
      </c>
      <c r="H34" s="913">
        <v>0</v>
      </c>
      <c r="I34" s="1561">
        <f>SUM(I35:I37)</f>
        <v>1</v>
      </c>
      <c r="J34" s="1567">
        <f>J35+J36+J37</f>
        <v>1</v>
      </c>
      <c r="K34" s="913">
        <v>0</v>
      </c>
      <c r="L34" s="1561">
        <f>SUM(L35:L37)</f>
        <v>0</v>
      </c>
      <c r="M34" s="1561">
        <f>SUM(M35:M37)</f>
        <v>0</v>
      </c>
      <c r="N34" s="1361">
        <f>B34+E34+H34+K34</f>
        <v>0</v>
      </c>
      <c r="O34" s="1563">
        <f>O35+O36+O37</f>
        <v>3</v>
      </c>
      <c r="P34" s="1564">
        <f>P35+P36+P37</f>
        <v>3</v>
      </c>
      <c r="Q34" s="477"/>
      <c r="R34" s="477"/>
    </row>
    <row r="35" spans="1:18" ht="26.25" x14ac:dyDescent="0.35">
      <c r="A35" s="965" t="s">
        <v>18</v>
      </c>
      <c r="B35" s="917">
        <v>0</v>
      </c>
      <c r="C35" s="918">
        <v>1</v>
      </c>
      <c r="D35" s="919">
        <f>B35+C35</f>
        <v>1</v>
      </c>
      <c r="E35" s="963">
        <v>0</v>
      </c>
      <c r="F35" s="918">
        <v>0</v>
      </c>
      <c r="G35" s="919">
        <f>E35+F35</f>
        <v>0</v>
      </c>
      <c r="H35" s="917">
        <v>0</v>
      </c>
      <c r="I35" s="918">
        <v>1</v>
      </c>
      <c r="J35" s="966">
        <f>H35+I35</f>
        <v>1</v>
      </c>
      <c r="K35" s="917">
        <v>0</v>
      </c>
      <c r="L35" s="918">
        <v>0</v>
      </c>
      <c r="M35" s="693">
        <f>SUM(K35:L35)</f>
        <v>0</v>
      </c>
      <c r="N35" s="920">
        <f>K35+H35+E35+B35</f>
        <v>0</v>
      </c>
      <c r="O35" s="921">
        <f>L35+I35+F35+C35</f>
        <v>2</v>
      </c>
      <c r="P35" s="922">
        <f>D35+G35+J35+M35</f>
        <v>2</v>
      </c>
      <c r="Q35" s="477"/>
      <c r="R35" s="477"/>
    </row>
    <row r="36" spans="1:18" ht="26.25" x14ac:dyDescent="0.35">
      <c r="A36" s="964" t="s">
        <v>65</v>
      </c>
      <c r="B36" s="924">
        <v>0</v>
      </c>
      <c r="C36" s="446">
        <v>0</v>
      </c>
      <c r="D36" s="448">
        <f>B36+C36</f>
        <v>0</v>
      </c>
      <c r="E36" s="621">
        <v>0</v>
      </c>
      <c r="F36" s="446">
        <v>0</v>
      </c>
      <c r="G36" s="448">
        <f>SUM(E36:F36)</f>
        <v>0</v>
      </c>
      <c r="H36" s="924">
        <v>0</v>
      </c>
      <c r="I36" s="446">
        <v>0</v>
      </c>
      <c r="J36" s="966">
        <v>0</v>
      </c>
      <c r="K36" s="924">
        <v>0</v>
      </c>
      <c r="L36" s="446">
        <v>0</v>
      </c>
      <c r="M36" s="693">
        <f>SUM(K36:L36)</f>
        <v>0</v>
      </c>
      <c r="N36" s="925">
        <f>B36+E36+H36</f>
        <v>0</v>
      </c>
      <c r="O36" s="333">
        <f>C36+F36+I36</f>
        <v>0</v>
      </c>
      <c r="P36" s="926">
        <f>N36+O36</f>
        <v>0</v>
      </c>
      <c r="Q36" s="477"/>
      <c r="R36" s="477"/>
    </row>
    <row r="37" spans="1:18" ht="27" thickBot="1" x14ac:dyDescent="0.4">
      <c r="A37" s="928" t="s">
        <v>58</v>
      </c>
      <c r="B37" s="929">
        <v>0</v>
      </c>
      <c r="C37" s="625">
        <v>1</v>
      </c>
      <c r="D37" s="930">
        <f>B37+C37</f>
        <v>1</v>
      </c>
      <c r="E37" s="694">
        <v>0</v>
      </c>
      <c r="F37" s="625">
        <v>0</v>
      </c>
      <c r="G37" s="930">
        <f>SUM(E37:F37)</f>
        <v>0</v>
      </c>
      <c r="H37" s="937">
        <v>0</v>
      </c>
      <c r="I37" s="449">
        <v>0</v>
      </c>
      <c r="J37" s="967">
        <v>0</v>
      </c>
      <c r="K37" s="929">
        <v>0</v>
      </c>
      <c r="L37" s="625">
        <v>0</v>
      </c>
      <c r="M37" s="693">
        <f>SUM(K37:L37)</f>
        <v>0</v>
      </c>
      <c r="N37" s="931">
        <f>B37+E37+H37+K37</f>
        <v>0</v>
      </c>
      <c r="O37" s="932">
        <f>C37+F37+I37</f>
        <v>1</v>
      </c>
      <c r="P37" s="933">
        <f>N37+O37</f>
        <v>1</v>
      </c>
      <c r="Q37" s="27"/>
      <c r="R37" s="27"/>
    </row>
    <row r="38" spans="1:18" ht="30" customHeight="1" thickBot="1" x14ac:dyDescent="0.4">
      <c r="A38" s="968" t="s">
        <v>11</v>
      </c>
      <c r="B38" s="578">
        <f>B30+B34</f>
        <v>0</v>
      </c>
      <c r="C38" s="578">
        <f>C30+C34</f>
        <v>7</v>
      </c>
      <c r="D38" s="347">
        <f>D34+D30</f>
        <v>7</v>
      </c>
      <c r="E38" s="1569">
        <f t="shared" ref="E38:M38" si="17">E30+E34</f>
        <v>0</v>
      </c>
      <c r="F38" s="578">
        <f t="shared" si="17"/>
        <v>0</v>
      </c>
      <c r="G38" s="620">
        <f>G34+G30</f>
        <v>0</v>
      </c>
      <c r="H38" s="578">
        <f t="shared" si="17"/>
        <v>0</v>
      </c>
      <c r="I38" s="578">
        <f t="shared" si="17"/>
        <v>1</v>
      </c>
      <c r="J38" s="620">
        <f>J34+J30</f>
        <v>1</v>
      </c>
      <c r="K38" s="578">
        <f t="shared" si="17"/>
        <v>0</v>
      </c>
      <c r="L38" s="578">
        <f t="shared" si="17"/>
        <v>0</v>
      </c>
      <c r="M38" s="969">
        <f t="shared" si="17"/>
        <v>0</v>
      </c>
      <c r="N38" s="1570">
        <f>B38+E38+H38+K38</f>
        <v>0</v>
      </c>
      <c r="O38" s="620">
        <f>C38+F38+I38++L38</f>
        <v>8</v>
      </c>
      <c r="P38" s="347">
        <f>P34+P30</f>
        <v>8</v>
      </c>
      <c r="Q38" s="5"/>
      <c r="R38" s="5"/>
    </row>
    <row r="39" spans="1:18" ht="26.25" thickBot="1" x14ac:dyDescent="0.4">
      <c r="A39" s="970" t="s">
        <v>8</v>
      </c>
      <c r="B39" s="971">
        <f>B28</f>
        <v>61</v>
      </c>
      <c r="C39" s="971">
        <f t="shared" ref="C39:P39" si="18">C28</f>
        <v>55</v>
      </c>
      <c r="D39" s="971">
        <f t="shared" si="18"/>
        <v>116</v>
      </c>
      <c r="E39" s="971">
        <f t="shared" si="18"/>
        <v>67</v>
      </c>
      <c r="F39" s="971">
        <f t="shared" si="18"/>
        <v>59</v>
      </c>
      <c r="G39" s="971">
        <f t="shared" si="18"/>
        <v>126</v>
      </c>
      <c r="H39" s="971">
        <f t="shared" si="18"/>
        <v>83</v>
      </c>
      <c r="I39" s="971">
        <f t="shared" si="18"/>
        <v>55</v>
      </c>
      <c r="J39" s="971">
        <f t="shared" si="18"/>
        <v>138</v>
      </c>
      <c r="K39" s="971">
        <f t="shared" si="18"/>
        <v>40</v>
      </c>
      <c r="L39" s="971">
        <f t="shared" si="18"/>
        <v>6</v>
      </c>
      <c r="M39" s="971">
        <f t="shared" si="18"/>
        <v>46</v>
      </c>
      <c r="N39" s="971">
        <f t="shared" si="18"/>
        <v>251</v>
      </c>
      <c r="O39" s="972">
        <f t="shared" si="18"/>
        <v>175</v>
      </c>
      <c r="P39" s="973">
        <f t="shared" si="18"/>
        <v>426</v>
      </c>
      <c r="Q39" s="3"/>
      <c r="R39" s="3"/>
    </row>
    <row r="40" spans="1:18" ht="29.25" customHeight="1" thickBot="1" x14ac:dyDescent="0.4">
      <c r="A40" s="974" t="s">
        <v>15</v>
      </c>
      <c r="B40" s="578">
        <f>B38</f>
        <v>0</v>
      </c>
      <c r="C40" s="578">
        <f t="shared" ref="C40:P40" si="19">C38</f>
        <v>7</v>
      </c>
      <c r="D40" s="578">
        <f t="shared" si="19"/>
        <v>7</v>
      </c>
      <c r="E40" s="578">
        <f t="shared" si="19"/>
        <v>0</v>
      </c>
      <c r="F40" s="578">
        <f t="shared" si="19"/>
        <v>0</v>
      </c>
      <c r="G40" s="578">
        <f t="shared" si="19"/>
        <v>0</v>
      </c>
      <c r="H40" s="578">
        <f t="shared" si="19"/>
        <v>0</v>
      </c>
      <c r="I40" s="578">
        <f t="shared" si="19"/>
        <v>1</v>
      </c>
      <c r="J40" s="578">
        <f t="shared" si="19"/>
        <v>1</v>
      </c>
      <c r="K40" s="578">
        <f t="shared" si="19"/>
        <v>0</v>
      </c>
      <c r="L40" s="578">
        <f t="shared" si="19"/>
        <v>0</v>
      </c>
      <c r="M40" s="578">
        <f t="shared" si="19"/>
        <v>0</v>
      </c>
      <c r="N40" s="578">
        <f t="shared" si="19"/>
        <v>0</v>
      </c>
      <c r="O40" s="578">
        <f>O38</f>
        <v>8</v>
      </c>
      <c r="P40" s="969">
        <f t="shared" si="19"/>
        <v>8</v>
      </c>
      <c r="Q40" s="3"/>
      <c r="R40" s="3"/>
    </row>
    <row r="41" spans="1:18" ht="33.75" customHeight="1" thickBot="1" x14ac:dyDescent="0.4">
      <c r="A41" s="1245" t="s">
        <v>12</v>
      </c>
      <c r="B41" s="977">
        <f>SUM(B39:B40)</f>
        <v>61</v>
      </c>
      <c r="C41" s="977">
        <f t="shared" ref="C41:M41" si="20">SUM(C39:C40)</f>
        <v>62</v>
      </c>
      <c r="D41" s="977">
        <f t="shared" si="20"/>
        <v>123</v>
      </c>
      <c r="E41" s="977">
        <f t="shared" si="20"/>
        <v>67</v>
      </c>
      <c r="F41" s="977">
        <f t="shared" si="20"/>
        <v>59</v>
      </c>
      <c r="G41" s="977">
        <f t="shared" si="20"/>
        <v>126</v>
      </c>
      <c r="H41" s="977">
        <f t="shared" si="20"/>
        <v>83</v>
      </c>
      <c r="I41" s="977">
        <f t="shared" si="20"/>
        <v>56</v>
      </c>
      <c r="J41" s="977">
        <f t="shared" si="20"/>
        <v>139</v>
      </c>
      <c r="K41" s="977">
        <f t="shared" si="20"/>
        <v>40</v>
      </c>
      <c r="L41" s="977">
        <f t="shared" si="20"/>
        <v>6</v>
      </c>
      <c r="M41" s="977">
        <f t="shared" si="20"/>
        <v>46</v>
      </c>
      <c r="N41" s="977">
        <f>N28</f>
        <v>251</v>
      </c>
      <c r="O41" s="978">
        <f>SUM(O39:O40)</f>
        <v>183</v>
      </c>
      <c r="P41" s="746">
        <f>N41+O41</f>
        <v>434</v>
      </c>
      <c r="Q41" s="3"/>
      <c r="R41" s="3"/>
    </row>
    <row r="42" spans="1:18" ht="9.75" customHeight="1" x14ac:dyDescent="0.35">
      <c r="A42" s="45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"/>
    </row>
    <row r="43" spans="1:18" ht="45" customHeight="1" x14ac:dyDescent="0.35">
      <c r="A43" s="1586"/>
      <c r="B43" s="1586"/>
      <c r="C43" s="1586"/>
      <c r="D43" s="1586"/>
      <c r="E43" s="1586"/>
      <c r="F43" s="1586"/>
      <c r="G43" s="1586"/>
      <c r="H43" s="1586"/>
      <c r="I43" s="1586"/>
      <c r="J43" s="1586"/>
      <c r="K43" s="1586"/>
      <c r="L43" s="1586"/>
      <c r="M43" s="1586"/>
      <c r="N43" s="1586"/>
      <c r="O43" s="1586"/>
      <c r="P43" s="1586"/>
    </row>
    <row r="44" spans="1:18" x14ac:dyDescent="0.35">
      <c r="A44" s="1587"/>
      <c r="B44" s="1587"/>
      <c r="C44" s="1587"/>
      <c r="D44" s="1587"/>
      <c r="E44" s="1587"/>
      <c r="F44" s="1587"/>
      <c r="G44" s="1587"/>
      <c r="H44" s="1587"/>
      <c r="I44" s="1587"/>
      <c r="J44" s="1587"/>
      <c r="K44" s="1587"/>
      <c r="L44" s="1587"/>
      <c r="M44" s="1587"/>
      <c r="N44" s="1587"/>
      <c r="O44" s="1587"/>
      <c r="P44" s="1587"/>
    </row>
    <row r="45" spans="1:18" ht="45" customHeight="1" x14ac:dyDescent="0.35">
      <c r="A45" s="16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8" x14ac:dyDescent="0.35">
      <c r="A46" s="1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5">
    <mergeCell ref="A43:P43"/>
    <mergeCell ref="A44:P44"/>
    <mergeCell ref="N5:P5"/>
    <mergeCell ref="B6:D6"/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topLeftCell="A4" zoomScale="50" zoomScaleNormal="50" zoomScaleSheetLayoutView="50" workbookViewId="0">
      <selection activeCell="R23" sqref="R2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600"/>
      <c r="B1" s="1600"/>
      <c r="C1" s="1600"/>
      <c r="D1" s="1600"/>
      <c r="E1" s="1600"/>
      <c r="F1" s="1600"/>
      <c r="G1" s="1600"/>
      <c r="H1" s="1600"/>
      <c r="I1" s="1600"/>
      <c r="J1" s="1600"/>
      <c r="K1" s="1600"/>
      <c r="L1" s="1600"/>
      <c r="M1" s="1600"/>
      <c r="N1" s="1600"/>
      <c r="O1" s="1600"/>
      <c r="P1" s="1600"/>
      <c r="Q1" s="469"/>
      <c r="R1" s="469"/>
      <c r="S1" s="469"/>
      <c r="T1" s="469"/>
    </row>
    <row r="2" spans="1:42" ht="55.5" customHeight="1" x14ac:dyDescent="0.35">
      <c r="A2" s="1577" t="s">
        <v>80</v>
      </c>
      <c r="B2" s="1578"/>
      <c r="C2" s="1578"/>
      <c r="D2" s="1578"/>
      <c r="E2" s="1578"/>
      <c r="F2" s="1578"/>
      <c r="G2" s="1578"/>
      <c r="H2" s="1578"/>
      <c r="I2" s="1578"/>
      <c r="J2" s="1578"/>
      <c r="K2" s="1578"/>
      <c r="L2" s="1578"/>
      <c r="M2" s="1578"/>
      <c r="N2" s="1578"/>
      <c r="O2" s="1578"/>
      <c r="P2" s="157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601" t="s">
        <v>134</v>
      </c>
      <c r="B3" s="1601"/>
      <c r="C3" s="1601"/>
      <c r="D3" s="1601"/>
      <c r="E3" s="1601"/>
      <c r="F3" s="1601"/>
      <c r="G3" s="1601"/>
      <c r="H3" s="1601"/>
      <c r="I3" s="1601"/>
      <c r="J3" s="1601"/>
      <c r="K3" s="1601"/>
      <c r="L3" s="1601"/>
      <c r="M3" s="1601"/>
      <c r="N3" s="1601"/>
      <c r="O3" s="1601"/>
      <c r="P3" s="1601"/>
      <c r="Q3" s="504"/>
      <c r="R3" s="504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605" t="s">
        <v>7</v>
      </c>
      <c r="B5" s="1602" t="s">
        <v>0</v>
      </c>
      <c r="C5" s="1603"/>
      <c r="D5" s="1604"/>
      <c r="E5" s="1602" t="s">
        <v>1</v>
      </c>
      <c r="F5" s="1603"/>
      <c r="G5" s="1604"/>
      <c r="H5" s="1602" t="s">
        <v>2</v>
      </c>
      <c r="I5" s="1603"/>
      <c r="J5" s="1604"/>
      <c r="K5" s="1602" t="s">
        <v>3</v>
      </c>
      <c r="L5" s="1603"/>
      <c r="M5" s="1604"/>
      <c r="N5" s="1597" t="s">
        <v>22</v>
      </c>
      <c r="O5" s="1598"/>
      <c r="P5" s="1599"/>
      <c r="Q5" s="470"/>
      <c r="R5" s="470"/>
    </row>
    <row r="6" spans="1:42" ht="72" customHeight="1" thickBot="1" x14ac:dyDescent="0.4">
      <c r="A6" s="1582"/>
      <c r="B6" s="505" t="s">
        <v>16</v>
      </c>
      <c r="C6" s="505" t="s">
        <v>17</v>
      </c>
      <c r="D6" s="506" t="s">
        <v>4</v>
      </c>
      <c r="E6" s="505" t="s">
        <v>16</v>
      </c>
      <c r="F6" s="505" t="s">
        <v>17</v>
      </c>
      <c r="G6" s="506" t="s">
        <v>4</v>
      </c>
      <c r="H6" s="505" t="s">
        <v>16</v>
      </c>
      <c r="I6" s="505" t="s">
        <v>17</v>
      </c>
      <c r="J6" s="506" t="s">
        <v>4</v>
      </c>
      <c r="K6" s="505" t="s">
        <v>16</v>
      </c>
      <c r="L6" s="505" t="s">
        <v>17</v>
      </c>
      <c r="M6" s="506" t="s">
        <v>4</v>
      </c>
      <c r="N6" s="505" t="s">
        <v>16</v>
      </c>
      <c r="O6" s="505" t="s">
        <v>17</v>
      </c>
      <c r="P6" s="471" t="s">
        <v>4</v>
      </c>
      <c r="Q6" s="470"/>
      <c r="R6" s="470"/>
    </row>
    <row r="7" spans="1:42" ht="27" customHeight="1" thickBot="1" x14ac:dyDescent="0.4">
      <c r="A7" s="911"/>
      <c r="B7" s="1249"/>
      <c r="C7" s="1250"/>
      <c r="D7" s="1251"/>
      <c r="E7" s="474"/>
      <c r="F7" s="472"/>
      <c r="G7" s="473"/>
      <c r="H7" s="1249"/>
      <c r="I7" s="1283"/>
      <c r="J7" s="1284"/>
      <c r="K7" s="474"/>
      <c r="L7" s="472"/>
      <c r="M7" s="473"/>
      <c r="N7" s="475"/>
      <c r="O7" s="507"/>
      <c r="P7" s="508"/>
      <c r="Q7" s="470"/>
      <c r="R7" s="470"/>
    </row>
    <row r="8" spans="1:42" ht="25.5" customHeight="1" thickBot="1" x14ac:dyDescent="0.4">
      <c r="A8" s="995" t="s">
        <v>13</v>
      </c>
      <c r="B8" s="1226"/>
      <c r="C8" s="1227"/>
      <c r="D8" s="1228"/>
      <c r="E8" s="1005"/>
      <c r="F8" s="509"/>
      <c r="G8" s="1277"/>
      <c r="H8" s="1226"/>
      <c r="I8" s="1227"/>
      <c r="J8" s="1228"/>
      <c r="K8" s="1282"/>
      <c r="L8" s="509"/>
      <c r="M8" s="510"/>
      <c r="N8" s="511"/>
      <c r="O8" s="509"/>
      <c r="P8" s="512"/>
      <c r="Q8" s="470"/>
      <c r="R8" s="470"/>
    </row>
    <row r="9" spans="1:42" ht="24.95" customHeight="1" x14ac:dyDescent="0.35">
      <c r="A9" s="1246" t="s">
        <v>50</v>
      </c>
      <c r="B9" s="1252">
        <v>0</v>
      </c>
      <c r="C9" s="1247">
        <v>16</v>
      </c>
      <c r="D9" s="1248">
        <v>16</v>
      </c>
      <c r="E9" s="1247">
        <v>0</v>
      </c>
      <c r="F9" s="1247">
        <v>25</v>
      </c>
      <c r="G9" s="1278">
        <v>25</v>
      </c>
      <c r="H9" s="1252">
        <v>15</v>
      </c>
      <c r="I9" s="1247">
        <v>12</v>
      </c>
      <c r="J9" s="1256">
        <v>27</v>
      </c>
      <c r="K9" s="1257">
        <v>11</v>
      </c>
      <c r="L9" s="1247">
        <v>3</v>
      </c>
      <c r="M9" s="1278">
        <v>14</v>
      </c>
      <c r="N9" s="1258">
        <v>26</v>
      </c>
      <c r="O9" s="1259">
        <v>56</v>
      </c>
      <c r="P9" s="1260">
        <v>82</v>
      </c>
      <c r="Q9" s="470"/>
      <c r="R9" s="470"/>
    </row>
    <row r="10" spans="1:42" ht="24.95" customHeight="1" x14ac:dyDescent="0.35">
      <c r="A10" s="998" t="s">
        <v>18</v>
      </c>
      <c r="B10" s="981">
        <v>0</v>
      </c>
      <c r="C10" s="447">
        <v>11</v>
      </c>
      <c r="D10" s="758">
        <v>11</v>
      </c>
      <c r="E10" s="447">
        <v>0</v>
      </c>
      <c r="F10" s="447">
        <v>16</v>
      </c>
      <c r="G10" s="1006">
        <v>16</v>
      </c>
      <c r="H10" s="981">
        <v>15</v>
      </c>
      <c r="I10" s="447">
        <v>3</v>
      </c>
      <c r="J10" s="755">
        <v>18</v>
      </c>
      <c r="K10" s="756">
        <v>11</v>
      </c>
      <c r="L10" s="447">
        <v>3</v>
      </c>
      <c r="M10" s="1006">
        <v>14</v>
      </c>
      <c r="N10" s="332">
        <v>26</v>
      </c>
      <c r="O10" s="333">
        <v>33</v>
      </c>
      <c r="P10" s="979">
        <v>59</v>
      </c>
      <c r="Q10" s="470"/>
      <c r="R10" s="470"/>
    </row>
    <row r="11" spans="1:42" ht="24.95" customHeight="1" x14ac:dyDescent="0.35">
      <c r="A11" s="513" t="s">
        <v>66</v>
      </c>
      <c r="B11" s="981">
        <v>0</v>
      </c>
      <c r="C11" s="447">
        <v>5</v>
      </c>
      <c r="D11" s="758">
        <v>5</v>
      </c>
      <c r="E11" s="447">
        <v>0</v>
      </c>
      <c r="F11" s="447">
        <v>9</v>
      </c>
      <c r="G11" s="1006">
        <v>9</v>
      </c>
      <c r="H11" s="981">
        <v>0</v>
      </c>
      <c r="I11" s="447">
        <v>9</v>
      </c>
      <c r="J11" s="755">
        <v>9</v>
      </c>
      <c r="K11" s="756">
        <v>0</v>
      </c>
      <c r="L11" s="447">
        <v>0</v>
      </c>
      <c r="M11" s="1006">
        <v>0</v>
      </c>
      <c r="N11" s="332">
        <v>0</v>
      </c>
      <c r="O11" s="333">
        <v>23</v>
      </c>
      <c r="P11" s="979">
        <v>23</v>
      </c>
      <c r="Q11" s="470"/>
      <c r="R11" s="470"/>
    </row>
    <row r="12" spans="1:42" ht="24.95" customHeight="1" x14ac:dyDescent="0.35">
      <c r="A12" s="999" t="s">
        <v>51</v>
      </c>
      <c r="B12" s="981">
        <v>0</v>
      </c>
      <c r="C12" s="446">
        <v>13</v>
      </c>
      <c r="D12" s="448">
        <v>13</v>
      </c>
      <c r="E12" s="447">
        <v>0</v>
      </c>
      <c r="F12" s="447">
        <v>26</v>
      </c>
      <c r="G12" s="1006">
        <v>26</v>
      </c>
      <c r="H12" s="981">
        <v>0</v>
      </c>
      <c r="I12" s="447">
        <v>15</v>
      </c>
      <c r="J12" s="755">
        <v>15</v>
      </c>
      <c r="K12" s="756">
        <v>0</v>
      </c>
      <c r="L12" s="447">
        <v>0</v>
      </c>
      <c r="M12" s="1006">
        <v>0</v>
      </c>
      <c r="N12" s="332">
        <v>0</v>
      </c>
      <c r="O12" s="333">
        <v>54</v>
      </c>
      <c r="P12" s="979">
        <v>54</v>
      </c>
      <c r="Q12" s="470"/>
      <c r="R12" s="470"/>
    </row>
    <row r="13" spans="1:42" ht="24.95" customHeight="1" x14ac:dyDescent="0.35">
      <c r="A13" s="1000" t="s">
        <v>18</v>
      </c>
      <c r="B13" s="981">
        <v>0</v>
      </c>
      <c r="C13" s="447">
        <v>6</v>
      </c>
      <c r="D13" s="758">
        <v>6</v>
      </c>
      <c r="E13" s="447">
        <v>0</v>
      </c>
      <c r="F13" s="447">
        <v>14</v>
      </c>
      <c r="G13" s="1006">
        <v>14</v>
      </c>
      <c r="H13" s="981">
        <v>0</v>
      </c>
      <c r="I13" s="447">
        <v>15</v>
      </c>
      <c r="J13" s="755">
        <v>15</v>
      </c>
      <c r="K13" s="756">
        <v>0</v>
      </c>
      <c r="L13" s="447">
        <v>0</v>
      </c>
      <c r="M13" s="1006">
        <v>0</v>
      </c>
      <c r="N13" s="332">
        <v>0</v>
      </c>
      <c r="O13" s="333">
        <v>35</v>
      </c>
      <c r="P13" s="979">
        <v>35</v>
      </c>
      <c r="Q13" s="470"/>
      <c r="R13" s="470"/>
    </row>
    <row r="14" spans="1:42" ht="29.25" customHeight="1" thickBot="1" x14ac:dyDescent="0.4">
      <c r="A14" s="1001" t="s">
        <v>66</v>
      </c>
      <c r="B14" s="937">
        <v>0</v>
      </c>
      <c r="C14" s="449">
        <v>7</v>
      </c>
      <c r="D14" s="760">
        <v>7</v>
      </c>
      <c r="E14" s="625">
        <v>0</v>
      </c>
      <c r="F14" s="625">
        <v>12</v>
      </c>
      <c r="G14" s="1008">
        <v>12</v>
      </c>
      <c r="H14" s="929">
        <v>0</v>
      </c>
      <c r="I14" s="625">
        <v>0</v>
      </c>
      <c r="J14" s="757">
        <v>0</v>
      </c>
      <c r="K14" s="694">
        <v>0</v>
      </c>
      <c r="L14" s="625">
        <v>0</v>
      </c>
      <c r="M14" s="1008">
        <v>0</v>
      </c>
      <c r="N14" s="1254">
        <v>0</v>
      </c>
      <c r="O14" s="932">
        <v>19</v>
      </c>
      <c r="P14" s="980">
        <v>19</v>
      </c>
      <c r="Q14" s="470"/>
      <c r="R14" s="470"/>
    </row>
    <row r="15" spans="1:42" ht="24.95" customHeight="1" thickBot="1" x14ac:dyDescent="0.4">
      <c r="A15" s="1261" t="s">
        <v>10</v>
      </c>
      <c r="B15" s="913">
        <v>0</v>
      </c>
      <c r="C15" s="626">
        <v>29</v>
      </c>
      <c r="D15" s="914">
        <v>29</v>
      </c>
      <c r="E15" s="971">
        <v>0</v>
      </c>
      <c r="F15" s="707">
        <v>51</v>
      </c>
      <c r="G15" s="1281">
        <v>51</v>
      </c>
      <c r="H15" s="971">
        <v>15</v>
      </c>
      <c r="I15" s="626">
        <v>27</v>
      </c>
      <c r="J15" s="1273">
        <v>42</v>
      </c>
      <c r="K15" s="1255">
        <v>11</v>
      </c>
      <c r="L15" s="707">
        <v>3</v>
      </c>
      <c r="M15" s="1281">
        <v>14</v>
      </c>
      <c r="N15" s="971">
        <v>26</v>
      </c>
      <c r="O15" s="915">
        <v>110</v>
      </c>
      <c r="P15" s="1274">
        <v>136</v>
      </c>
      <c r="Q15" s="470"/>
      <c r="R15" s="470"/>
    </row>
    <row r="16" spans="1:42" ht="24.95" customHeight="1" thickBot="1" x14ac:dyDescent="0.4">
      <c r="A16" s="761" t="s">
        <v>14</v>
      </c>
      <c r="B16" s="946"/>
      <c r="C16" s="1262"/>
      <c r="D16" s="1263"/>
      <c r="E16" s="1262"/>
      <c r="F16" s="1262"/>
      <c r="G16" s="1279"/>
      <c r="H16" s="946"/>
      <c r="I16" s="1262"/>
      <c r="J16" s="1263"/>
      <c r="K16" s="944"/>
      <c r="L16" s="1262"/>
      <c r="M16" s="1279"/>
      <c r="N16" s="946"/>
      <c r="O16" s="1262"/>
      <c r="P16" s="1263"/>
      <c r="Q16" s="470"/>
      <c r="R16" s="470"/>
    </row>
    <row r="17" spans="1:18" ht="24.95" customHeight="1" x14ac:dyDescent="0.35">
      <c r="A17" s="1264" t="s">
        <v>9</v>
      </c>
      <c r="B17" s="1265"/>
      <c r="C17" s="1266"/>
      <c r="D17" s="1267"/>
      <c r="E17" s="1266"/>
      <c r="F17" s="1266"/>
      <c r="G17" s="1280"/>
      <c r="H17" s="1265"/>
      <c r="I17" s="1266"/>
      <c r="J17" s="1268"/>
      <c r="K17" s="1269"/>
      <c r="L17" s="1266"/>
      <c r="M17" s="1280"/>
      <c r="N17" s="1258"/>
      <c r="O17" s="1259"/>
      <c r="P17" s="1260"/>
      <c r="Q17" s="476"/>
      <c r="R17" s="476"/>
    </row>
    <row r="18" spans="1:18" ht="24.95" customHeight="1" x14ac:dyDescent="0.35">
      <c r="A18" s="1270" t="s">
        <v>50</v>
      </c>
      <c r="B18" s="924">
        <v>0</v>
      </c>
      <c r="C18" s="446">
        <v>16</v>
      </c>
      <c r="D18" s="448">
        <v>16</v>
      </c>
      <c r="E18" s="446">
        <v>0</v>
      </c>
      <c r="F18" s="446">
        <v>25</v>
      </c>
      <c r="G18" s="952">
        <v>25</v>
      </c>
      <c r="H18" s="924">
        <v>15</v>
      </c>
      <c r="I18" s="446">
        <v>12</v>
      </c>
      <c r="J18" s="754">
        <v>27</v>
      </c>
      <c r="K18" s="621">
        <v>11</v>
      </c>
      <c r="L18" s="446">
        <v>3</v>
      </c>
      <c r="M18" s="952">
        <v>14</v>
      </c>
      <c r="N18" s="332">
        <v>26</v>
      </c>
      <c r="O18" s="333">
        <v>56</v>
      </c>
      <c r="P18" s="979">
        <v>82</v>
      </c>
      <c r="Q18" s="27"/>
      <c r="R18" s="27"/>
    </row>
    <row r="19" spans="1:18" ht="32.25" customHeight="1" x14ac:dyDescent="0.35">
      <c r="A19" s="998" t="s">
        <v>18</v>
      </c>
      <c r="B19" s="981">
        <v>0</v>
      </c>
      <c r="C19" s="447">
        <v>11</v>
      </c>
      <c r="D19" s="758">
        <v>11</v>
      </c>
      <c r="E19" s="447">
        <v>0</v>
      </c>
      <c r="F19" s="447">
        <v>16</v>
      </c>
      <c r="G19" s="1006">
        <v>16</v>
      </c>
      <c r="H19" s="981">
        <v>15</v>
      </c>
      <c r="I19" s="447">
        <v>3</v>
      </c>
      <c r="J19" s="755">
        <v>18</v>
      </c>
      <c r="K19" s="756">
        <v>11</v>
      </c>
      <c r="L19" s="447">
        <v>3</v>
      </c>
      <c r="M19" s="1006">
        <v>14</v>
      </c>
      <c r="N19" s="332">
        <v>26</v>
      </c>
      <c r="O19" s="333">
        <v>33</v>
      </c>
      <c r="P19" s="979">
        <v>59</v>
      </c>
      <c r="Q19" s="27"/>
      <c r="R19" s="27"/>
    </row>
    <row r="20" spans="1:18" ht="26.25" customHeight="1" x14ac:dyDescent="0.35">
      <c r="A20" s="513" t="s">
        <v>66</v>
      </c>
      <c r="B20" s="981">
        <v>0</v>
      </c>
      <c r="C20" s="447">
        <v>5</v>
      </c>
      <c r="D20" s="758">
        <v>5</v>
      </c>
      <c r="E20" s="447">
        <v>0</v>
      </c>
      <c r="F20" s="447">
        <v>9</v>
      </c>
      <c r="G20" s="1006">
        <v>9</v>
      </c>
      <c r="H20" s="981">
        <v>0</v>
      </c>
      <c r="I20" s="447">
        <v>9</v>
      </c>
      <c r="J20" s="755">
        <v>9</v>
      </c>
      <c r="K20" s="756">
        <v>0</v>
      </c>
      <c r="L20" s="447">
        <v>0</v>
      </c>
      <c r="M20" s="1006">
        <v>0</v>
      </c>
      <c r="N20" s="332">
        <v>0</v>
      </c>
      <c r="O20" s="333">
        <v>23</v>
      </c>
      <c r="P20" s="979">
        <v>23</v>
      </c>
      <c r="Q20" s="27"/>
      <c r="R20" s="27"/>
    </row>
    <row r="21" spans="1:18" ht="32.25" customHeight="1" x14ac:dyDescent="0.35">
      <c r="A21" s="999" t="s">
        <v>51</v>
      </c>
      <c r="B21" s="981">
        <v>0</v>
      </c>
      <c r="C21" s="446">
        <v>13</v>
      </c>
      <c r="D21" s="448">
        <v>13</v>
      </c>
      <c r="E21" s="447">
        <v>0</v>
      </c>
      <c r="F21" s="447">
        <v>26</v>
      </c>
      <c r="G21" s="1006">
        <v>26</v>
      </c>
      <c r="H21" s="981">
        <v>0</v>
      </c>
      <c r="I21" s="447">
        <v>15</v>
      </c>
      <c r="J21" s="755">
        <v>15</v>
      </c>
      <c r="K21" s="756">
        <v>0</v>
      </c>
      <c r="L21" s="447">
        <v>0</v>
      </c>
      <c r="M21" s="1006">
        <v>0</v>
      </c>
      <c r="N21" s="332">
        <v>0</v>
      </c>
      <c r="O21" s="333">
        <v>54</v>
      </c>
      <c r="P21" s="979">
        <v>54</v>
      </c>
      <c r="Q21" s="27"/>
      <c r="R21" s="27"/>
    </row>
    <row r="22" spans="1:18" ht="26.25" customHeight="1" x14ac:dyDescent="0.35">
      <c r="A22" s="1000" t="s">
        <v>18</v>
      </c>
      <c r="B22" s="981">
        <v>0</v>
      </c>
      <c r="C22" s="447">
        <v>6</v>
      </c>
      <c r="D22" s="758">
        <v>6</v>
      </c>
      <c r="E22" s="447">
        <v>0</v>
      </c>
      <c r="F22" s="447">
        <v>14</v>
      </c>
      <c r="G22" s="1006">
        <v>14</v>
      </c>
      <c r="H22" s="981">
        <v>0</v>
      </c>
      <c r="I22" s="447">
        <v>15</v>
      </c>
      <c r="J22" s="755">
        <v>15</v>
      </c>
      <c r="K22" s="756">
        <v>0</v>
      </c>
      <c r="L22" s="447">
        <v>0</v>
      </c>
      <c r="M22" s="1006">
        <v>0</v>
      </c>
      <c r="N22" s="332">
        <v>0</v>
      </c>
      <c r="O22" s="333">
        <v>35</v>
      </c>
      <c r="P22" s="979">
        <v>35</v>
      </c>
      <c r="Q22" s="27"/>
      <c r="R22" s="27"/>
    </row>
    <row r="23" spans="1:18" ht="30.6" customHeight="1" thickBot="1" x14ac:dyDescent="0.4">
      <c r="A23" s="1001" t="s">
        <v>66</v>
      </c>
      <c r="B23" s="937">
        <v>0</v>
      </c>
      <c r="C23" s="449">
        <v>7</v>
      </c>
      <c r="D23" s="760">
        <v>7</v>
      </c>
      <c r="E23" s="449">
        <v>0</v>
      </c>
      <c r="F23" s="449">
        <v>12</v>
      </c>
      <c r="G23" s="1007">
        <v>12</v>
      </c>
      <c r="H23" s="937">
        <v>0</v>
      </c>
      <c r="I23" s="449">
        <v>0</v>
      </c>
      <c r="J23" s="984">
        <v>0</v>
      </c>
      <c r="K23" s="759">
        <v>0</v>
      </c>
      <c r="L23" s="449">
        <v>0</v>
      </c>
      <c r="M23" s="1007">
        <v>0</v>
      </c>
      <c r="N23" s="1271">
        <v>0</v>
      </c>
      <c r="O23" s="940">
        <v>19</v>
      </c>
      <c r="P23" s="985">
        <v>19</v>
      </c>
      <c r="Q23" s="27"/>
      <c r="R23" s="27"/>
    </row>
    <row r="24" spans="1:18" ht="30.6" customHeight="1" thickBot="1" x14ac:dyDescent="0.4">
      <c r="A24" s="955" t="s">
        <v>6</v>
      </c>
      <c r="B24" s="913">
        <v>0</v>
      </c>
      <c r="C24" s="626">
        <v>29</v>
      </c>
      <c r="D24" s="914">
        <v>29</v>
      </c>
      <c r="E24" s="707">
        <v>0</v>
      </c>
      <c r="F24" s="707">
        <v>51</v>
      </c>
      <c r="G24" s="1281">
        <v>51</v>
      </c>
      <c r="H24" s="971">
        <v>15</v>
      </c>
      <c r="I24" s="626">
        <v>27</v>
      </c>
      <c r="J24" s="1273">
        <v>42</v>
      </c>
      <c r="K24" s="1255">
        <v>11</v>
      </c>
      <c r="L24" s="707">
        <v>3</v>
      </c>
      <c r="M24" s="1281">
        <v>14</v>
      </c>
      <c r="N24" s="971">
        <v>26</v>
      </c>
      <c r="O24" s="915">
        <v>110</v>
      </c>
      <c r="P24" s="1274">
        <v>136</v>
      </c>
      <c r="Q24" s="27"/>
      <c r="R24" s="27"/>
    </row>
    <row r="25" spans="1:18" ht="30.75" customHeight="1" thickBot="1" x14ac:dyDescent="0.4">
      <c r="A25" s="996" t="s">
        <v>15</v>
      </c>
      <c r="B25" s="989"/>
      <c r="C25" s="990"/>
      <c r="D25" s="991"/>
      <c r="E25" s="1275"/>
      <c r="F25" s="990"/>
      <c r="G25" s="1276"/>
      <c r="H25" s="989"/>
      <c r="I25" s="990"/>
      <c r="J25" s="991"/>
      <c r="K25" s="1275"/>
      <c r="L25" s="990"/>
      <c r="M25" s="1276"/>
      <c r="N25" s="992"/>
      <c r="O25" s="993"/>
      <c r="P25" s="994"/>
      <c r="Q25" s="477"/>
      <c r="R25" s="477"/>
    </row>
    <row r="26" spans="1:18" ht="24.95" customHeight="1" x14ac:dyDescent="0.35">
      <c r="A26" s="997" t="s">
        <v>50</v>
      </c>
      <c r="B26" s="986">
        <v>0</v>
      </c>
      <c r="C26" s="908">
        <v>0</v>
      </c>
      <c r="D26" s="987">
        <v>0</v>
      </c>
      <c r="E26" s="910">
        <v>0</v>
      </c>
      <c r="F26" s="908">
        <v>0</v>
      </c>
      <c r="G26" s="910">
        <v>0</v>
      </c>
      <c r="H26" s="988">
        <v>0</v>
      </c>
      <c r="I26" s="908">
        <v>0</v>
      </c>
      <c r="J26" s="909">
        <v>0</v>
      </c>
      <c r="K26" s="910">
        <v>0</v>
      </c>
      <c r="L26" s="908">
        <v>0</v>
      </c>
      <c r="M26" s="910">
        <v>0</v>
      </c>
      <c r="N26" s="1272">
        <v>0</v>
      </c>
      <c r="O26" s="921">
        <v>0</v>
      </c>
      <c r="P26" s="983">
        <v>0</v>
      </c>
      <c r="Q26" s="478"/>
      <c r="R26" s="478"/>
    </row>
    <row r="27" spans="1:18" ht="30" customHeight="1" x14ac:dyDescent="0.35">
      <c r="A27" s="998" t="s">
        <v>18</v>
      </c>
      <c r="B27" s="981">
        <v>0</v>
      </c>
      <c r="C27" s="447">
        <v>0</v>
      </c>
      <c r="D27" s="758">
        <v>0</v>
      </c>
      <c r="E27" s="692">
        <v>0</v>
      </c>
      <c r="F27" s="447">
        <v>0</v>
      </c>
      <c r="G27" s="692">
        <v>0</v>
      </c>
      <c r="H27" s="982">
        <v>0</v>
      </c>
      <c r="I27" s="447">
        <v>0</v>
      </c>
      <c r="J27" s="755">
        <v>0</v>
      </c>
      <c r="K27" s="692">
        <v>0</v>
      </c>
      <c r="L27" s="447">
        <v>0</v>
      </c>
      <c r="M27" s="692">
        <v>0</v>
      </c>
      <c r="N27" s="332">
        <v>0</v>
      </c>
      <c r="O27" s="333">
        <v>0</v>
      </c>
      <c r="P27" s="979">
        <v>0</v>
      </c>
      <c r="Q27" s="478"/>
      <c r="R27" s="478"/>
    </row>
    <row r="28" spans="1:18" ht="30.75" customHeight="1" x14ac:dyDescent="0.35">
      <c r="A28" s="513" t="s">
        <v>66</v>
      </c>
      <c r="B28" s="981">
        <v>0</v>
      </c>
      <c r="C28" s="447">
        <v>0</v>
      </c>
      <c r="D28" s="758">
        <v>0</v>
      </c>
      <c r="E28" s="692">
        <v>0</v>
      </c>
      <c r="F28" s="447">
        <v>0</v>
      </c>
      <c r="G28" s="692">
        <v>0</v>
      </c>
      <c r="H28" s="982">
        <v>0</v>
      </c>
      <c r="I28" s="447">
        <v>0</v>
      </c>
      <c r="J28" s="755">
        <v>0</v>
      </c>
      <c r="K28" s="692">
        <v>0</v>
      </c>
      <c r="L28" s="447">
        <v>0</v>
      </c>
      <c r="M28" s="692">
        <v>0</v>
      </c>
      <c r="N28" s="332">
        <v>0</v>
      </c>
      <c r="O28" s="333">
        <v>0</v>
      </c>
      <c r="P28" s="979">
        <v>0</v>
      </c>
      <c r="Q28" s="477"/>
      <c r="R28" s="477"/>
    </row>
    <row r="29" spans="1:18" ht="29.25" customHeight="1" x14ac:dyDescent="0.35">
      <c r="A29" s="999" t="s">
        <v>51</v>
      </c>
      <c r="B29" s="981">
        <v>0</v>
      </c>
      <c r="C29" s="447">
        <v>0</v>
      </c>
      <c r="D29" s="758">
        <v>0</v>
      </c>
      <c r="E29" s="692">
        <v>0</v>
      </c>
      <c r="F29" s="447">
        <v>0</v>
      </c>
      <c r="G29" s="692">
        <v>0</v>
      </c>
      <c r="H29" s="982">
        <v>0</v>
      </c>
      <c r="I29" s="447">
        <v>0</v>
      </c>
      <c r="J29" s="755">
        <v>0</v>
      </c>
      <c r="K29" s="692">
        <v>0</v>
      </c>
      <c r="L29" s="447">
        <v>0</v>
      </c>
      <c r="M29" s="692">
        <v>0</v>
      </c>
      <c r="N29" s="332">
        <v>0</v>
      </c>
      <c r="O29" s="333">
        <v>0</v>
      </c>
      <c r="P29" s="979">
        <v>0</v>
      </c>
      <c r="Q29" s="477"/>
      <c r="R29" s="477"/>
    </row>
    <row r="30" spans="1:18" ht="36.75" customHeight="1" x14ac:dyDescent="0.35">
      <c r="A30" s="1000" t="s">
        <v>18</v>
      </c>
      <c r="B30" s="981">
        <v>0</v>
      </c>
      <c r="C30" s="447">
        <v>0</v>
      </c>
      <c r="D30" s="758">
        <v>0</v>
      </c>
      <c r="E30" s="692">
        <v>0</v>
      </c>
      <c r="F30" s="447">
        <v>0</v>
      </c>
      <c r="G30" s="692">
        <v>0</v>
      </c>
      <c r="H30" s="982">
        <v>0</v>
      </c>
      <c r="I30" s="447">
        <v>0</v>
      </c>
      <c r="J30" s="755">
        <v>0</v>
      </c>
      <c r="K30" s="692">
        <v>0</v>
      </c>
      <c r="L30" s="447">
        <v>0</v>
      </c>
      <c r="M30" s="692">
        <v>0</v>
      </c>
      <c r="N30" s="332">
        <v>0</v>
      </c>
      <c r="O30" s="333">
        <v>0</v>
      </c>
      <c r="P30" s="979">
        <v>0</v>
      </c>
      <c r="Q30" s="477"/>
      <c r="R30" s="477"/>
    </row>
    <row r="31" spans="1:18" ht="29.25" customHeight="1" thickBot="1" x14ac:dyDescent="0.4">
      <c r="A31" s="1001" t="s">
        <v>66</v>
      </c>
      <c r="B31" s="981">
        <v>0</v>
      </c>
      <c r="C31" s="447">
        <v>0</v>
      </c>
      <c r="D31" s="758">
        <v>0</v>
      </c>
      <c r="E31" s="692">
        <v>0</v>
      </c>
      <c r="F31" s="447">
        <v>0</v>
      </c>
      <c r="G31" s="692">
        <v>0</v>
      </c>
      <c r="H31" s="982">
        <v>0</v>
      </c>
      <c r="I31" s="447">
        <v>0</v>
      </c>
      <c r="J31" s="755">
        <v>0</v>
      </c>
      <c r="K31" s="692">
        <v>0</v>
      </c>
      <c r="L31" s="447">
        <v>0</v>
      </c>
      <c r="M31" s="692">
        <v>0</v>
      </c>
      <c r="N31" s="332">
        <v>0</v>
      </c>
      <c r="O31" s="333">
        <v>0</v>
      </c>
      <c r="P31" s="979">
        <v>0</v>
      </c>
      <c r="Q31" s="27"/>
      <c r="R31" s="27"/>
    </row>
    <row r="32" spans="1:18" ht="33" customHeight="1" thickBot="1" x14ac:dyDescent="0.4">
      <c r="A32" s="1002" t="s">
        <v>11</v>
      </c>
      <c r="B32" s="913">
        <v>0</v>
      </c>
      <c r="C32" s="626">
        <v>0</v>
      </c>
      <c r="D32" s="914">
        <v>0</v>
      </c>
      <c r="E32" s="578">
        <v>0</v>
      </c>
      <c r="F32" s="578">
        <v>0</v>
      </c>
      <c r="G32" s="578">
        <v>0</v>
      </c>
      <c r="H32" s="578">
        <v>0</v>
      </c>
      <c r="I32" s="578">
        <v>0</v>
      </c>
      <c r="J32" s="969">
        <v>0</v>
      </c>
      <c r="K32" s="1244">
        <v>0</v>
      </c>
      <c r="L32" s="578">
        <v>0</v>
      </c>
      <c r="M32" s="578">
        <v>0</v>
      </c>
      <c r="N32" s="578">
        <v>0</v>
      </c>
      <c r="O32" s="578">
        <v>0</v>
      </c>
      <c r="P32" s="969">
        <v>0</v>
      </c>
      <c r="Q32" s="5"/>
      <c r="R32" s="5"/>
    </row>
    <row r="33" spans="1:18" ht="27" thickBot="1" x14ac:dyDescent="0.4">
      <c r="A33" s="1003" t="s">
        <v>8</v>
      </c>
      <c r="B33" s="981">
        <v>0</v>
      </c>
      <c r="C33" s="447">
        <v>29</v>
      </c>
      <c r="D33" s="758">
        <v>29</v>
      </c>
      <c r="E33" s="447">
        <v>0</v>
      </c>
      <c r="F33" s="447">
        <v>51</v>
      </c>
      <c r="G33" s="1006">
        <v>51</v>
      </c>
      <c r="H33" s="981">
        <v>15</v>
      </c>
      <c r="I33" s="447">
        <v>27</v>
      </c>
      <c r="J33" s="755">
        <v>42</v>
      </c>
      <c r="K33" s="756">
        <v>11</v>
      </c>
      <c r="L33" s="447">
        <v>3</v>
      </c>
      <c r="M33" s="1006">
        <v>14</v>
      </c>
      <c r="N33" s="332">
        <v>26</v>
      </c>
      <c r="O33" s="333">
        <v>110</v>
      </c>
      <c r="P33" s="979">
        <v>136</v>
      </c>
      <c r="Q33" s="3"/>
      <c r="R33" s="3"/>
    </row>
    <row r="34" spans="1:18" ht="34.5" customHeight="1" thickBot="1" x14ac:dyDescent="0.4">
      <c r="A34" s="1004" t="s">
        <v>15</v>
      </c>
      <c r="B34" s="971">
        <v>0</v>
      </c>
      <c r="C34" s="707">
        <v>0</v>
      </c>
      <c r="D34" s="1253">
        <v>0</v>
      </c>
      <c r="E34" s="1255">
        <v>0</v>
      </c>
      <c r="F34" s="971">
        <v>0</v>
      </c>
      <c r="G34" s="972">
        <v>0</v>
      </c>
      <c r="H34" s="971">
        <v>0</v>
      </c>
      <c r="I34" s="971">
        <v>0</v>
      </c>
      <c r="J34" s="973">
        <v>0</v>
      </c>
      <c r="K34" s="1255">
        <v>0</v>
      </c>
      <c r="L34" s="971">
        <v>0</v>
      </c>
      <c r="M34" s="972">
        <v>0</v>
      </c>
      <c r="N34" s="971">
        <v>0</v>
      </c>
      <c r="O34" s="971">
        <v>0</v>
      </c>
      <c r="P34" s="973">
        <v>0</v>
      </c>
      <c r="Q34" s="3"/>
      <c r="R34" s="3"/>
    </row>
    <row r="35" spans="1:18" ht="39.75" customHeight="1" thickBot="1" x14ac:dyDescent="0.4">
      <c r="A35" s="762" t="s">
        <v>12</v>
      </c>
      <c r="B35" s="763">
        <f>SUM(B33:B34)</f>
        <v>0</v>
      </c>
      <c r="C35" s="763">
        <f>SUM(C33:C34)</f>
        <v>29</v>
      </c>
      <c r="D35" s="746">
        <f>B35+C35</f>
        <v>29</v>
      </c>
      <c r="E35" s="764">
        <f>SUM(E33:E34)</f>
        <v>0</v>
      </c>
      <c r="F35" s="763">
        <f>SUM(F33:F34)</f>
        <v>51</v>
      </c>
      <c r="G35" s="978">
        <f>SUM(G33:G34)</f>
        <v>51</v>
      </c>
      <c r="H35" s="1285">
        <f>H34+H33</f>
        <v>15</v>
      </c>
      <c r="I35" s="1286">
        <f>SUM(I33:I34)</f>
        <v>27</v>
      </c>
      <c r="J35" s="1286">
        <f>SUM(J33:J34)</f>
        <v>42</v>
      </c>
      <c r="K35" s="746">
        <f>SUM(K33:K34)</f>
        <v>11</v>
      </c>
      <c r="L35" s="1286">
        <f>SUM(L33:L34)</f>
        <v>3</v>
      </c>
      <c r="M35" s="1286">
        <f>L35+K35</f>
        <v>14</v>
      </c>
      <c r="N35" s="763">
        <f>SUM(N33:N34)</f>
        <v>26</v>
      </c>
      <c r="O35" s="763">
        <f>SUM(O33:O34)</f>
        <v>110</v>
      </c>
      <c r="P35" s="746">
        <f>SUM(P33:P34)</f>
        <v>136</v>
      </c>
      <c r="Q35" s="3"/>
      <c r="R35" s="3"/>
    </row>
    <row r="36" spans="1:18" x14ac:dyDescent="0.35">
      <c r="A36" s="45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"/>
    </row>
    <row r="37" spans="1:18" x14ac:dyDescent="0.35">
      <c r="A37" s="1596"/>
      <c r="B37" s="1596"/>
      <c r="C37" s="1596"/>
      <c r="D37" s="1596"/>
      <c r="E37" s="1596"/>
      <c r="F37" s="1596"/>
      <c r="G37" s="1596"/>
      <c r="H37" s="1596"/>
      <c r="I37" s="1596"/>
      <c r="J37" s="1596"/>
      <c r="K37" s="1596"/>
      <c r="L37" s="1596"/>
      <c r="M37" s="1596"/>
      <c r="N37" s="1596"/>
      <c r="O37" s="1596"/>
      <c r="P37" s="1596"/>
    </row>
    <row r="38" spans="1:18" x14ac:dyDescent="0.35">
      <c r="A38" s="1595"/>
      <c r="B38" s="1595"/>
      <c r="C38" s="1595"/>
      <c r="D38" s="1595"/>
      <c r="E38" s="1595"/>
      <c r="F38" s="1595"/>
      <c r="G38" s="1595"/>
      <c r="H38" s="1595"/>
      <c r="I38" s="1595"/>
      <c r="J38" s="1595"/>
      <c r="K38" s="1595"/>
      <c r="L38" s="1595"/>
      <c r="M38" s="1595"/>
      <c r="N38" s="1595"/>
      <c r="O38" s="1595"/>
      <c r="P38" s="1595"/>
    </row>
    <row r="39" spans="1:18" x14ac:dyDescent="0.35">
      <c r="A39" s="514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</row>
    <row r="40" spans="1:18" x14ac:dyDescent="0.35">
      <c r="A40" s="1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8"/>
  <sheetViews>
    <sheetView view="pageBreakPreview" zoomScale="35" zoomScaleNormal="40" zoomScaleSheetLayoutView="35" workbookViewId="0">
      <selection activeCell="M17" sqref="M17"/>
    </sheetView>
  </sheetViews>
  <sheetFormatPr defaultRowHeight="5.65" customHeight="1" x14ac:dyDescent="0.35"/>
  <cols>
    <col min="1" max="1" width="102.42578125" style="135" customWidth="1"/>
    <col min="2" max="2" width="21.28515625" style="135" customWidth="1"/>
    <col min="3" max="3" width="20" style="135" customWidth="1"/>
    <col min="4" max="4" width="17" style="135" customWidth="1"/>
    <col min="5" max="5" width="19" style="135" customWidth="1"/>
    <col min="6" max="6" width="17.28515625" style="135" customWidth="1"/>
    <col min="7" max="7" width="19.85546875" style="135" customWidth="1"/>
    <col min="8" max="8" width="20.42578125" style="135" customWidth="1"/>
    <col min="9" max="9" width="20.7109375" style="135" customWidth="1"/>
    <col min="10" max="10" width="20.85546875" style="135" customWidth="1"/>
    <col min="11" max="11" width="20.140625" style="135" customWidth="1"/>
    <col min="12" max="12" width="17" style="135" customWidth="1"/>
    <col min="13" max="13" width="19.28515625" style="135" customWidth="1"/>
    <col min="14" max="14" width="21.140625" style="135" customWidth="1"/>
    <col min="15" max="15" width="22.140625" style="135" customWidth="1"/>
    <col min="16" max="16" width="21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91.85546875" style="135" customWidth="1"/>
    <col min="258" max="258" width="21.28515625" style="135" customWidth="1"/>
    <col min="259" max="259" width="20" style="135" customWidth="1"/>
    <col min="260" max="260" width="17" style="135" customWidth="1"/>
    <col min="261" max="261" width="19" style="135" customWidth="1"/>
    <col min="262" max="262" width="17.28515625" style="135" customWidth="1"/>
    <col min="263" max="263" width="15" style="135" customWidth="1"/>
    <col min="264" max="264" width="17.140625" style="135" customWidth="1"/>
    <col min="265" max="265" width="24" style="135" customWidth="1"/>
    <col min="266" max="266" width="20.85546875" style="135" customWidth="1"/>
    <col min="267" max="267" width="20.140625" style="135" customWidth="1"/>
    <col min="268" max="268" width="17" style="135" customWidth="1"/>
    <col min="269" max="269" width="19.28515625" style="135" customWidth="1"/>
    <col min="270" max="270" width="19.140625" style="135" customWidth="1"/>
    <col min="271" max="271" width="20.140625" style="135" customWidth="1"/>
    <col min="272" max="272" width="21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91.85546875" style="135" customWidth="1"/>
    <col min="514" max="514" width="21.28515625" style="135" customWidth="1"/>
    <col min="515" max="515" width="20" style="135" customWidth="1"/>
    <col min="516" max="516" width="17" style="135" customWidth="1"/>
    <col min="517" max="517" width="19" style="135" customWidth="1"/>
    <col min="518" max="518" width="17.28515625" style="135" customWidth="1"/>
    <col min="519" max="519" width="15" style="135" customWidth="1"/>
    <col min="520" max="520" width="17.140625" style="135" customWidth="1"/>
    <col min="521" max="521" width="24" style="135" customWidth="1"/>
    <col min="522" max="522" width="20.85546875" style="135" customWidth="1"/>
    <col min="523" max="523" width="20.140625" style="135" customWidth="1"/>
    <col min="524" max="524" width="17" style="135" customWidth="1"/>
    <col min="525" max="525" width="19.28515625" style="135" customWidth="1"/>
    <col min="526" max="526" width="19.140625" style="135" customWidth="1"/>
    <col min="527" max="527" width="20.140625" style="135" customWidth="1"/>
    <col min="528" max="528" width="21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91.85546875" style="135" customWidth="1"/>
    <col min="770" max="770" width="21.28515625" style="135" customWidth="1"/>
    <col min="771" max="771" width="20" style="135" customWidth="1"/>
    <col min="772" max="772" width="17" style="135" customWidth="1"/>
    <col min="773" max="773" width="19" style="135" customWidth="1"/>
    <col min="774" max="774" width="17.28515625" style="135" customWidth="1"/>
    <col min="775" max="775" width="15" style="135" customWidth="1"/>
    <col min="776" max="776" width="17.140625" style="135" customWidth="1"/>
    <col min="777" max="777" width="24" style="135" customWidth="1"/>
    <col min="778" max="778" width="20.85546875" style="135" customWidth="1"/>
    <col min="779" max="779" width="20.140625" style="135" customWidth="1"/>
    <col min="780" max="780" width="17" style="135" customWidth="1"/>
    <col min="781" max="781" width="19.28515625" style="135" customWidth="1"/>
    <col min="782" max="782" width="19.140625" style="135" customWidth="1"/>
    <col min="783" max="783" width="20.140625" style="135" customWidth="1"/>
    <col min="784" max="784" width="21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91.85546875" style="135" customWidth="1"/>
    <col min="1026" max="1026" width="21.28515625" style="135" customWidth="1"/>
    <col min="1027" max="1027" width="20" style="135" customWidth="1"/>
    <col min="1028" max="1028" width="17" style="135" customWidth="1"/>
    <col min="1029" max="1029" width="19" style="135" customWidth="1"/>
    <col min="1030" max="1030" width="17.28515625" style="135" customWidth="1"/>
    <col min="1031" max="1031" width="15" style="135" customWidth="1"/>
    <col min="1032" max="1032" width="17.140625" style="135" customWidth="1"/>
    <col min="1033" max="1033" width="24" style="135" customWidth="1"/>
    <col min="1034" max="1034" width="20.85546875" style="135" customWidth="1"/>
    <col min="1035" max="1035" width="20.140625" style="135" customWidth="1"/>
    <col min="1036" max="1036" width="17" style="135" customWidth="1"/>
    <col min="1037" max="1037" width="19.28515625" style="135" customWidth="1"/>
    <col min="1038" max="1038" width="19.140625" style="135" customWidth="1"/>
    <col min="1039" max="1039" width="20.140625" style="135" customWidth="1"/>
    <col min="1040" max="1040" width="21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91.85546875" style="135" customWidth="1"/>
    <col min="1282" max="1282" width="21.28515625" style="135" customWidth="1"/>
    <col min="1283" max="1283" width="20" style="135" customWidth="1"/>
    <col min="1284" max="1284" width="17" style="135" customWidth="1"/>
    <col min="1285" max="1285" width="19" style="135" customWidth="1"/>
    <col min="1286" max="1286" width="17.28515625" style="135" customWidth="1"/>
    <col min="1287" max="1287" width="15" style="135" customWidth="1"/>
    <col min="1288" max="1288" width="17.140625" style="135" customWidth="1"/>
    <col min="1289" max="1289" width="24" style="135" customWidth="1"/>
    <col min="1290" max="1290" width="20.85546875" style="135" customWidth="1"/>
    <col min="1291" max="1291" width="20.140625" style="135" customWidth="1"/>
    <col min="1292" max="1292" width="17" style="135" customWidth="1"/>
    <col min="1293" max="1293" width="19.28515625" style="135" customWidth="1"/>
    <col min="1294" max="1294" width="19.140625" style="135" customWidth="1"/>
    <col min="1295" max="1295" width="20.140625" style="135" customWidth="1"/>
    <col min="1296" max="1296" width="21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91.85546875" style="135" customWidth="1"/>
    <col min="1538" max="1538" width="21.28515625" style="135" customWidth="1"/>
    <col min="1539" max="1539" width="20" style="135" customWidth="1"/>
    <col min="1540" max="1540" width="17" style="135" customWidth="1"/>
    <col min="1541" max="1541" width="19" style="135" customWidth="1"/>
    <col min="1542" max="1542" width="17.28515625" style="135" customWidth="1"/>
    <col min="1543" max="1543" width="15" style="135" customWidth="1"/>
    <col min="1544" max="1544" width="17.140625" style="135" customWidth="1"/>
    <col min="1545" max="1545" width="24" style="135" customWidth="1"/>
    <col min="1546" max="1546" width="20.85546875" style="135" customWidth="1"/>
    <col min="1547" max="1547" width="20.140625" style="135" customWidth="1"/>
    <col min="1548" max="1548" width="17" style="135" customWidth="1"/>
    <col min="1549" max="1549" width="19.28515625" style="135" customWidth="1"/>
    <col min="1550" max="1550" width="19.140625" style="135" customWidth="1"/>
    <col min="1551" max="1551" width="20.140625" style="135" customWidth="1"/>
    <col min="1552" max="1552" width="21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91.85546875" style="135" customWidth="1"/>
    <col min="1794" max="1794" width="21.28515625" style="135" customWidth="1"/>
    <col min="1795" max="1795" width="20" style="135" customWidth="1"/>
    <col min="1796" max="1796" width="17" style="135" customWidth="1"/>
    <col min="1797" max="1797" width="19" style="135" customWidth="1"/>
    <col min="1798" max="1798" width="17.28515625" style="135" customWidth="1"/>
    <col min="1799" max="1799" width="15" style="135" customWidth="1"/>
    <col min="1800" max="1800" width="17.140625" style="135" customWidth="1"/>
    <col min="1801" max="1801" width="24" style="135" customWidth="1"/>
    <col min="1802" max="1802" width="20.85546875" style="135" customWidth="1"/>
    <col min="1803" max="1803" width="20.140625" style="135" customWidth="1"/>
    <col min="1804" max="1804" width="17" style="135" customWidth="1"/>
    <col min="1805" max="1805" width="19.28515625" style="135" customWidth="1"/>
    <col min="1806" max="1806" width="19.140625" style="135" customWidth="1"/>
    <col min="1807" max="1807" width="20.140625" style="135" customWidth="1"/>
    <col min="1808" max="1808" width="21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91.85546875" style="135" customWidth="1"/>
    <col min="2050" max="2050" width="21.28515625" style="135" customWidth="1"/>
    <col min="2051" max="2051" width="20" style="135" customWidth="1"/>
    <col min="2052" max="2052" width="17" style="135" customWidth="1"/>
    <col min="2053" max="2053" width="19" style="135" customWidth="1"/>
    <col min="2054" max="2054" width="17.28515625" style="135" customWidth="1"/>
    <col min="2055" max="2055" width="15" style="135" customWidth="1"/>
    <col min="2056" max="2056" width="17.140625" style="135" customWidth="1"/>
    <col min="2057" max="2057" width="24" style="135" customWidth="1"/>
    <col min="2058" max="2058" width="20.85546875" style="135" customWidth="1"/>
    <col min="2059" max="2059" width="20.140625" style="135" customWidth="1"/>
    <col min="2060" max="2060" width="17" style="135" customWidth="1"/>
    <col min="2061" max="2061" width="19.28515625" style="135" customWidth="1"/>
    <col min="2062" max="2062" width="19.140625" style="135" customWidth="1"/>
    <col min="2063" max="2063" width="20.140625" style="135" customWidth="1"/>
    <col min="2064" max="2064" width="21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91.85546875" style="135" customWidth="1"/>
    <col min="2306" max="2306" width="21.28515625" style="135" customWidth="1"/>
    <col min="2307" max="2307" width="20" style="135" customWidth="1"/>
    <col min="2308" max="2308" width="17" style="135" customWidth="1"/>
    <col min="2309" max="2309" width="19" style="135" customWidth="1"/>
    <col min="2310" max="2310" width="17.28515625" style="135" customWidth="1"/>
    <col min="2311" max="2311" width="15" style="135" customWidth="1"/>
    <col min="2312" max="2312" width="17.140625" style="135" customWidth="1"/>
    <col min="2313" max="2313" width="24" style="135" customWidth="1"/>
    <col min="2314" max="2314" width="20.85546875" style="135" customWidth="1"/>
    <col min="2315" max="2315" width="20.140625" style="135" customWidth="1"/>
    <col min="2316" max="2316" width="17" style="135" customWidth="1"/>
    <col min="2317" max="2317" width="19.28515625" style="135" customWidth="1"/>
    <col min="2318" max="2318" width="19.140625" style="135" customWidth="1"/>
    <col min="2319" max="2319" width="20.140625" style="135" customWidth="1"/>
    <col min="2320" max="2320" width="21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91.85546875" style="135" customWidth="1"/>
    <col min="2562" max="2562" width="21.28515625" style="135" customWidth="1"/>
    <col min="2563" max="2563" width="20" style="135" customWidth="1"/>
    <col min="2564" max="2564" width="17" style="135" customWidth="1"/>
    <col min="2565" max="2565" width="19" style="135" customWidth="1"/>
    <col min="2566" max="2566" width="17.28515625" style="135" customWidth="1"/>
    <col min="2567" max="2567" width="15" style="135" customWidth="1"/>
    <col min="2568" max="2568" width="17.140625" style="135" customWidth="1"/>
    <col min="2569" max="2569" width="24" style="135" customWidth="1"/>
    <col min="2570" max="2570" width="20.85546875" style="135" customWidth="1"/>
    <col min="2571" max="2571" width="20.140625" style="135" customWidth="1"/>
    <col min="2572" max="2572" width="17" style="135" customWidth="1"/>
    <col min="2573" max="2573" width="19.28515625" style="135" customWidth="1"/>
    <col min="2574" max="2574" width="19.140625" style="135" customWidth="1"/>
    <col min="2575" max="2575" width="20.140625" style="135" customWidth="1"/>
    <col min="2576" max="2576" width="21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91.85546875" style="135" customWidth="1"/>
    <col min="2818" max="2818" width="21.28515625" style="135" customWidth="1"/>
    <col min="2819" max="2819" width="20" style="135" customWidth="1"/>
    <col min="2820" max="2820" width="17" style="135" customWidth="1"/>
    <col min="2821" max="2821" width="19" style="135" customWidth="1"/>
    <col min="2822" max="2822" width="17.28515625" style="135" customWidth="1"/>
    <col min="2823" max="2823" width="15" style="135" customWidth="1"/>
    <col min="2824" max="2824" width="17.140625" style="135" customWidth="1"/>
    <col min="2825" max="2825" width="24" style="135" customWidth="1"/>
    <col min="2826" max="2826" width="20.85546875" style="135" customWidth="1"/>
    <col min="2827" max="2827" width="20.140625" style="135" customWidth="1"/>
    <col min="2828" max="2828" width="17" style="135" customWidth="1"/>
    <col min="2829" max="2829" width="19.28515625" style="135" customWidth="1"/>
    <col min="2830" max="2830" width="19.140625" style="135" customWidth="1"/>
    <col min="2831" max="2831" width="20.140625" style="135" customWidth="1"/>
    <col min="2832" max="2832" width="21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91.85546875" style="135" customWidth="1"/>
    <col min="3074" max="3074" width="21.28515625" style="135" customWidth="1"/>
    <col min="3075" max="3075" width="20" style="135" customWidth="1"/>
    <col min="3076" max="3076" width="17" style="135" customWidth="1"/>
    <col min="3077" max="3077" width="19" style="135" customWidth="1"/>
    <col min="3078" max="3078" width="17.28515625" style="135" customWidth="1"/>
    <col min="3079" max="3079" width="15" style="135" customWidth="1"/>
    <col min="3080" max="3080" width="17.140625" style="135" customWidth="1"/>
    <col min="3081" max="3081" width="24" style="135" customWidth="1"/>
    <col min="3082" max="3082" width="20.85546875" style="135" customWidth="1"/>
    <col min="3083" max="3083" width="20.140625" style="135" customWidth="1"/>
    <col min="3084" max="3084" width="17" style="135" customWidth="1"/>
    <col min="3085" max="3085" width="19.28515625" style="135" customWidth="1"/>
    <col min="3086" max="3086" width="19.140625" style="135" customWidth="1"/>
    <col min="3087" max="3087" width="20.140625" style="135" customWidth="1"/>
    <col min="3088" max="3088" width="21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91.85546875" style="135" customWidth="1"/>
    <col min="3330" max="3330" width="21.28515625" style="135" customWidth="1"/>
    <col min="3331" max="3331" width="20" style="135" customWidth="1"/>
    <col min="3332" max="3332" width="17" style="135" customWidth="1"/>
    <col min="3333" max="3333" width="19" style="135" customWidth="1"/>
    <col min="3334" max="3334" width="17.28515625" style="135" customWidth="1"/>
    <col min="3335" max="3335" width="15" style="135" customWidth="1"/>
    <col min="3336" max="3336" width="17.140625" style="135" customWidth="1"/>
    <col min="3337" max="3337" width="24" style="135" customWidth="1"/>
    <col min="3338" max="3338" width="20.85546875" style="135" customWidth="1"/>
    <col min="3339" max="3339" width="20.140625" style="135" customWidth="1"/>
    <col min="3340" max="3340" width="17" style="135" customWidth="1"/>
    <col min="3341" max="3341" width="19.28515625" style="135" customWidth="1"/>
    <col min="3342" max="3342" width="19.140625" style="135" customWidth="1"/>
    <col min="3343" max="3343" width="20.140625" style="135" customWidth="1"/>
    <col min="3344" max="3344" width="21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91.85546875" style="135" customWidth="1"/>
    <col min="3586" max="3586" width="21.28515625" style="135" customWidth="1"/>
    <col min="3587" max="3587" width="20" style="135" customWidth="1"/>
    <col min="3588" max="3588" width="17" style="135" customWidth="1"/>
    <col min="3589" max="3589" width="19" style="135" customWidth="1"/>
    <col min="3590" max="3590" width="17.28515625" style="135" customWidth="1"/>
    <col min="3591" max="3591" width="15" style="135" customWidth="1"/>
    <col min="3592" max="3592" width="17.140625" style="135" customWidth="1"/>
    <col min="3593" max="3593" width="24" style="135" customWidth="1"/>
    <col min="3594" max="3594" width="20.85546875" style="135" customWidth="1"/>
    <col min="3595" max="3595" width="20.140625" style="135" customWidth="1"/>
    <col min="3596" max="3596" width="17" style="135" customWidth="1"/>
    <col min="3597" max="3597" width="19.28515625" style="135" customWidth="1"/>
    <col min="3598" max="3598" width="19.140625" style="135" customWidth="1"/>
    <col min="3599" max="3599" width="20.140625" style="135" customWidth="1"/>
    <col min="3600" max="3600" width="21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91.85546875" style="135" customWidth="1"/>
    <col min="3842" max="3842" width="21.28515625" style="135" customWidth="1"/>
    <col min="3843" max="3843" width="20" style="135" customWidth="1"/>
    <col min="3844" max="3844" width="17" style="135" customWidth="1"/>
    <col min="3845" max="3845" width="19" style="135" customWidth="1"/>
    <col min="3846" max="3846" width="17.28515625" style="135" customWidth="1"/>
    <col min="3847" max="3847" width="15" style="135" customWidth="1"/>
    <col min="3848" max="3848" width="17.140625" style="135" customWidth="1"/>
    <col min="3849" max="3849" width="24" style="135" customWidth="1"/>
    <col min="3850" max="3850" width="20.85546875" style="135" customWidth="1"/>
    <col min="3851" max="3851" width="20.140625" style="135" customWidth="1"/>
    <col min="3852" max="3852" width="17" style="135" customWidth="1"/>
    <col min="3853" max="3853" width="19.28515625" style="135" customWidth="1"/>
    <col min="3854" max="3854" width="19.140625" style="135" customWidth="1"/>
    <col min="3855" max="3855" width="20.140625" style="135" customWidth="1"/>
    <col min="3856" max="3856" width="21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91.85546875" style="135" customWidth="1"/>
    <col min="4098" max="4098" width="21.28515625" style="135" customWidth="1"/>
    <col min="4099" max="4099" width="20" style="135" customWidth="1"/>
    <col min="4100" max="4100" width="17" style="135" customWidth="1"/>
    <col min="4101" max="4101" width="19" style="135" customWidth="1"/>
    <col min="4102" max="4102" width="17.28515625" style="135" customWidth="1"/>
    <col min="4103" max="4103" width="15" style="135" customWidth="1"/>
    <col min="4104" max="4104" width="17.140625" style="135" customWidth="1"/>
    <col min="4105" max="4105" width="24" style="135" customWidth="1"/>
    <col min="4106" max="4106" width="20.85546875" style="135" customWidth="1"/>
    <col min="4107" max="4107" width="20.140625" style="135" customWidth="1"/>
    <col min="4108" max="4108" width="17" style="135" customWidth="1"/>
    <col min="4109" max="4109" width="19.28515625" style="135" customWidth="1"/>
    <col min="4110" max="4110" width="19.140625" style="135" customWidth="1"/>
    <col min="4111" max="4111" width="20.140625" style="135" customWidth="1"/>
    <col min="4112" max="4112" width="21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91.85546875" style="135" customWidth="1"/>
    <col min="4354" max="4354" width="21.28515625" style="135" customWidth="1"/>
    <col min="4355" max="4355" width="20" style="135" customWidth="1"/>
    <col min="4356" max="4356" width="17" style="135" customWidth="1"/>
    <col min="4357" max="4357" width="19" style="135" customWidth="1"/>
    <col min="4358" max="4358" width="17.28515625" style="135" customWidth="1"/>
    <col min="4359" max="4359" width="15" style="135" customWidth="1"/>
    <col min="4360" max="4360" width="17.140625" style="135" customWidth="1"/>
    <col min="4361" max="4361" width="24" style="135" customWidth="1"/>
    <col min="4362" max="4362" width="20.85546875" style="135" customWidth="1"/>
    <col min="4363" max="4363" width="20.140625" style="135" customWidth="1"/>
    <col min="4364" max="4364" width="17" style="135" customWidth="1"/>
    <col min="4365" max="4365" width="19.28515625" style="135" customWidth="1"/>
    <col min="4366" max="4366" width="19.140625" style="135" customWidth="1"/>
    <col min="4367" max="4367" width="20.140625" style="135" customWidth="1"/>
    <col min="4368" max="4368" width="21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91.85546875" style="135" customWidth="1"/>
    <col min="4610" max="4610" width="21.28515625" style="135" customWidth="1"/>
    <col min="4611" max="4611" width="20" style="135" customWidth="1"/>
    <col min="4612" max="4612" width="17" style="135" customWidth="1"/>
    <col min="4613" max="4613" width="19" style="135" customWidth="1"/>
    <col min="4614" max="4614" width="17.28515625" style="135" customWidth="1"/>
    <col min="4615" max="4615" width="15" style="135" customWidth="1"/>
    <col min="4616" max="4616" width="17.140625" style="135" customWidth="1"/>
    <col min="4617" max="4617" width="24" style="135" customWidth="1"/>
    <col min="4618" max="4618" width="20.85546875" style="135" customWidth="1"/>
    <col min="4619" max="4619" width="20.140625" style="135" customWidth="1"/>
    <col min="4620" max="4620" width="17" style="135" customWidth="1"/>
    <col min="4621" max="4621" width="19.28515625" style="135" customWidth="1"/>
    <col min="4622" max="4622" width="19.140625" style="135" customWidth="1"/>
    <col min="4623" max="4623" width="20.140625" style="135" customWidth="1"/>
    <col min="4624" max="4624" width="21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91.85546875" style="135" customWidth="1"/>
    <col min="4866" max="4866" width="21.28515625" style="135" customWidth="1"/>
    <col min="4867" max="4867" width="20" style="135" customWidth="1"/>
    <col min="4868" max="4868" width="17" style="135" customWidth="1"/>
    <col min="4869" max="4869" width="19" style="135" customWidth="1"/>
    <col min="4870" max="4870" width="17.28515625" style="135" customWidth="1"/>
    <col min="4871" max="4871" width="15" style="135" customWidth="1"/>
    <col min="4872" max="4872" width="17.140625" style="135" customWidth="1"/>
    <col min="4873" max="4873" width="24" style="135" customWidth="1"/>
    <col min="4874" max="4874" width="20.85546875" style="135" customWidth="1"/>
    <col min="4875" max="4875" width="20.140625" style="135" customWidth="1"/>
    <col min="4876" max="4876" width="17" style="135" customWidth="1"/>
    <col min="4877" max="4877" width="19.28515625" style="135" customWidth="1"/>
    <col min="4878" max="4878" width="19.140625" style="135" customWidth="1"/>
    <col min="4879" max="4879" width="20.140625" style="135" customWidth="1"/>
    <col min="4880" max="4880" width="21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91.85546875" style="135" customWidth="1"/>
    <col min="5122" max="5122" width="21.28515625" style="135" customWidth="1"/>
    <col min="5123" max="5123" width="20" style="135" customWidth="1"/>
    <col min="5124" max="5124" width="17" style="135" customWidth="1"/>
    <col min="5125" max="5125" width="19" style="135" customWidth="1"/>
    <col min="5126" max="5126" width="17.28515625" style="135" customWidth="1"/>
    <col min="5127" max="5127" width="15" style="135" customWidth="1"/>
    <col min="5128" max="5128" width="17.140625" style="135" customWidth="1"/>
    <col min="5129" max="5129" width="24" style="135" customWidth="1"/>
    <col min="5130" max="5130" width="20.85546875" style="135" customWidth="1"/>
    <col min="5131" max="5131" width="20.140625" style="135" customWidth="1"/>
    <col min="5132" max="5132" width="17" style="135" customWidth="1"/>
    <col min="5133" max="5133" width="19.28515625" style="135" customWidth="1"/>
    <col min="5134" max="5134" width="19.140625" style="135" customWidth="1"/>
    <col min="5135" max="5135" width="20.140625" style="135" customWidth="1"/>
    <col min="5136" max="5136" width="21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91.85546875" style="135" customWidth="1"/>
    <col min="5378" max="5378" width="21.28515625" style="135" customWidth="1"/>
    <col min="5379" max="5379" width="20" style="135" customWidth="1"/>
    <col min="5380" max="5380" width="17" style="135" customWidth="1"/>
    <col min="5381" max="5381" width="19" style="135" customWidth="1"/>
    <col min="5382" max="5382" width="17.28515625" style="135" customWidth="1"/>
    <col min="5383" max="5383" width="15" style="135" customWidth="1"/>
    <col min="5384" max="5384" width="17.140625" style="135" customWidth="1"/>
    <col min="5385" max="5385" width="24" style="135" customWidth="1"/>
    <col min="5386" max="5386" width="20.85546875" style="135" customWidth="1"/>
    <col min="5387" max="5387" width="20.140625" style="135" customWidth="1"/>
    <col min="5388" max="5388" width="17" style="135" customWidth="1"/>
    <col min="5389" max="5389" width="19.28515625" style="135" customWidth="1"/>
    <col min="5390" max="5390" width="19.140625" style="135" customWidth="1"/>
    <col min="5391" max="5391" width="20.140625" style="135" customWidth="1"/>
    <col min="5392" max="5392" width="21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91.85546875" style="135" customWidth="1"/>
    <col min="5634" max="5634" width="21.28515625" style="135" customWidth="1"/>
    <col min="5635" max="5635" width="20" style="135" customWidth="1"/>
    <col min="5636" max="5636" width="17" style="135" customWidth="1"/>
    <col min="5637" max="5637" width="19" style="135" customWidth="1"/>
    <col min="5638" max="5638" width="17.28515625" style="135" customWidth="1"/>
    <col min="5639" max="5639" width="15" style="135" customWidth="1"/>
    <col min="5640" max="5640" width="17.140625" style="135" customWidth="1"/>
    <col min="5641" max="5641" width="24" style="135" customWidth="1"/>
    <col min="5642" max="5642" width="20.85546875" style="135" customWidth="1"/>
    <col min="5643" max="5643" width="20.140625" style="135" customWidth="1"/>
    <col min="5644" max="5644" width="17" style="135" customWidth="1"/>
    <col min="5645" max="5645" width="19.28515625" style="135" customWidth="1"/>
    <col min="5646" max="5646" width="19.140625" style="135" customWidth="1"/>
    <col min="5647" max="5647" width="20.140625" style="135" customWidth="1"/>
    <col min="5648" max="5648" width="21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91.85546875" style="135" customWidth="1"/>
    <col min="5890" max="5890" width="21.28515625" style="135" customWidth="1"/>
    <col min="5891" max="5891" width="20" style="135" customWidth="1"/>
    <col min="5892" max="5892" width="17" style="135" customWidth="1"/>
    <col min="5893" max="5893" width="19" style="135" customWidth="1"/>
    <col min="5894" max="5894" width="17.28515625" style="135" customWidth="1"/>
    <col min="5895" max="5895" width="15" style="135" customWidth="1"/>
    <col min="5896" max="5896" width="17.140625" style="135" customWidth="1"/>
    <col min="5897" max="5897" width="24" style="135" customWidth="1"/>
    <col min="5898" max="5898" width="20.85546875" style="135" customWidth="1"/>
    <col min="5899" max="5899" width="20.140625" style="135" customWidth="1"/>
    <col min="5900" max="5900" width="17" style="135" customWidth="1"/>
    <col min="5901" max="5901" width="19.28515625" style="135" customWidth="1"/>
    <col min="5902" max="5902" width="19.140625" style="135" customWidth="1"/>
    <col min="5903" max="5903" width="20.140625" style="135" customWidth="1"/>
    <col min="5904" max="5904" width="21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91.85546875" style="135" customWidth="1"/>
    <col min="6146" max="6146" width="21.28515625" style="135" customWidth="1"/>
    <col min="6147" max="6147" width="20" style="135" customWidth="1"/>
    <col min="6148" max="6148" width="17" style="135" customWidth="1"/>
    <col min="6149" max="6149" width="19" style="135" customWidth="1"/>
    <col min="6150" max="6150" width="17.28515625" style="135" customWidth="1"/>
    <col min="6151" max="6151" width="15" style="135" customWidth="1"/>
    <col min="6152" max="6152" width="17.140625" style="135" customWidth="1"/>
    <col min="6153" max="6153" width="24" style="135" customWidth="1"/>
    <col min="6154" max="6154" width="20.85546875" style="135" customWidth="1"/>
    <col min="6155" max="6155" width="20.140625" style="135" customWidth="1"/>
    <col min="6156" max="6156" width="17" style="135" customWidth="1"/>
    <col min="6157" max="6157" width="19.28515625" style="135" customWidth="1"/>
    <col min="6158" max="6158" width="19.140625" style="135" customWidth="1"/>
    <col min="6159" max="6159" width="20.140625" style="135" customWidth="1"/>
    <col min="6160" max="6160" width="21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91.85546875" style="135" customWidth="1"/>
    <col min="6402" max="6402" width="21.28515625" style="135" customWidth="1"/>
    <col min="6403" max="6403" width="20" style="135" customWidth="1"/>
    <col min="6404" max="6404" width="17" style="135" customWidth="1"/>
    <col min="6405" max="6405" width="19" style="135" customWidth="1"/>
    <col min="6406" max="6406" width="17.28515625" style="135" customWidth="1"/>
    <col min="6407" max="6407" width="15" style="135" customWidth="1"/>
    <col min="6408" max="6408" width="17.140625" style="135" customWidth="1"/>
    <col min="6409" max="6409" width="24" style="135" customWidth="1"/>
    <col min="6410" max="6410" width="20.85546875" style="135" customWidth="1"/>
    <col min="6411" max="6411" width="20.140625" style="135" customWidth="1"/>
    <col min="6412" max="6412" width="17" style="135" customWidth="1"/>
    <col min="6413" max="6413" width="19.28515625" style="135" customWidth="1"/>
    <col min="6414" max="6414" width="19.140625" style="135" customWidth="1"/>
    <col min="6415" max="6415" width="20.140625" style="135" customWidth="1"/>
    <col min="6416" max="6416" width="21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91.85546875" style="135" customWidth="1"/>
    <col min="6658" max="6658" width="21.28515625" style="135" customWidth="1"/>
    <col min="6659" max="6659" width="20" style="135" customWidth="1"/>
    <col min="6660" max="6660" width="17" style="135" customWidth="1"/>
    <col min="6661" max="6661" width="19" style="135" customWidth="1"/>
    <col min="6662" max="6662" width="17.28515625" style="135" customWidth="1"/>
    <col min="6663" max="6663" width="15" style="135" customWidth="1"/>
    <col min="6664" max="6664" width="17.140625" style="135" customWidth="1"/>
    <col min="6665" max="6665" width="24" style="135" customWidth="1"/>
    <col min="6666" max="6666" width="20.85546875" style="135" customWidth="1"/>
    <col min="6667" max="6667" width="20.140625" style="135" customWidth="1"/>
    <col min="6668" max="6668" width="17" style="135" customWidth="1"/>
    <col min="6669" max="6669" width="19.28515625" style="135" customWidth="1"/>
    <col min="6670" max="6670" width="19.140625" style="135" customWidth="1"/>
    <col min="6671" max="6671" width="20.140625" style="135" customWidth="1"/>
    <col min="6672" max="6672" width="21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91.85546875" style="135" customWidth="1"/>
    <col min="6914" max="6914" width="21.28515625" style="135" customWidth="1"/>
    <col min="6915" max="6915" width="20" style="135" customWidth="1"/>
    <col min="6916" max="6916" width="17" style="135" customWidth="1"/>
    <col min="6917" max="6917" width="19" style="135" customWidth="1"/>
    <col min="6918" max="6918" width="17.28515625" style="135" customWidth="1"/>
    <col min="6919" max="6919" width="15" style="135" customWidth="1"/>
    <col min="6920" max="6920" width="17.140625" style="135" customWidth="1"/>
    <col min="6921" max="6921" width="24" style="135" customWidth="1"/>
    <col min="6922" max="6922" width="20.85546875" style="135" customWidth="1"/>
    <col min="6923" max="6923" width="20.140625" style="135" customWidth="1"/>
    <col min="6924" max="6924" width="17" style="135" customWidth="1"/>
    <col min="6925" max="6925" width="19.28515625" style="135" customWidth="1"/>
    <col min="6926" max="6926" width="19.140625" style="135" customWidth="1"/>
    <col min="6927" max="6927" width="20.140625" style="135" customWidth="1"/>
    <col min="6928" max="6928" width="21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91.85546875" style="135" customWidth="1"/>
    <col min="7170" max="7170" width="21.28515625" style="135" customWidth="1"/>
    <col min="7171" max="7171" width="20" style="135" customWidth="1"/>
    <col min="7172" max="7172" width="17" style="135" customWidth="1"/>
    <col min="7173" max="7173" width="19" style="135" customWidth="1"/>
    <col min="7174" max="7174" width="17.28515625" style="135" customWidth="1"/>
    <col min="7175" max="7175" width="15" style="135" customWidth="1"/>
    <col min="7176" max="7176" width="17.140625" style="135" customWidth="1"/>
    <col min="7177" max="7177" width="24" style="135" customWidth="1"/>
    <col min="7178" max="7178" width="20.85546875" style="135" customWidth="1"/>
    <col min="7179" max="7179" width="20.140625" style="135" customWidth="1"/>
    <col min="7180" max="7180" width="17" style="135" customWidth="1"/>
    <col min="7181" max="7181" width="19.28515625" style="135" customWidth="1"/>
    <col min="7182" max="7182" width="19.140625" style="135" customWidth="1"/>
    <col min="7183" max="7183" width="20.140625" style="135" customWidth="1"/>
    <col min="7184" max="7184" width="21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91.85546875" style="135" customWidth="1"/>
    <col min="7426" max="7426" width="21.28515625" style="135" customWidth="1"/>
    <col min="7427" max="7427" width="20" style="135" customWidth="1"/>
    <col min="7428" max="7428" width="17" style="135" customWidth="1"/>
    <col min="7429" max="7429" width="19" style="135" customWidth="1"/>
    <col min="7430" max="7430" width="17.28515625" style="135" customWidth="1"/>
    <col min="7431" max="7431" width="15" style="135" customWidth="1"/>
    <col min="7432" max="7432" width="17.140625" style="135" customWidth="1"/>
    <col min="7433" max="7433" width="24" style="135" customWidth="1"/>
    <col min="7434" max="7434" width="20.85546875" style="135" customWidth="1"/>
    <col min="7435" max="7435" width="20.140625" style="135" customWidth="1"/>
    <col min="7436" max="7436" width="17" style="135" customWidth="1"/>
    <col min="7437" max="7437" width="19.28515625" style="135" customWidth="1"/>
    <col min="7438" max="7438" width="19.140625" style="135" customWidth="1"/>
    <col min="7439" max="7439" width="20.140625" style="135" customWidth="1"/>
    <col min="7440" max="7440" width="21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91.85546875" style="135" customWidth="1"/>
    <col min="7682" max="7682" width="21.28515625" style="135" customWidth="1"/>
    <col min="7683" max="7683" width="20" style="135" customWidth="1"/>
    <col min="7684" max="7684" width="17" style="135" customWidth="1"/>
    <col min="7685" max="7685" width="19" style="135" customWidth="1"/>
    <col min="7686" max="7686" width="17.28515625" style="135" customWidth="1"/>
    <col min="7687" max="7687" width="15" style="135" customWidth="1"/>
    <col min="7688" max="7688" width="17.140625" style="135" customWidth="1"/>
    <col min="7689" max="7689" width="24" style="135" customWidth="1"/>
    <col min="7690" max="7690" width="20.85546875" style="135" customWidth="1"/>
    <col min="7691" max="7691" width="20.140625" style="135" customWidth="1"/>
    <col min="7692" max="7692" width="17" style="135" customWidth="1"/>
    <col min="7693" max="7693" width="19.28515625" style="135" customWidth="1"/>
    <col min="7694" max="7694" width="19.140625" style="135" customWidth="1"/>
    <col min="7695" max="7695" width="20.140625" style="135" customWidth="1"/>
    <col min="7696" max="7696" width="21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91.85546875" style="135" customWidth="1"/>
    <col min="7938" max="7938" width="21.28515625" style="135" customWidth="1"/>
    <col min="7939" max="7939" width="20" style="135" customWidth="1"/>
    <col min="7940" max="7940" width="17" style="135" customWidth="1"/>
    <col min="7941" max="7941" width="19" style="135" customWidth="1"/>
    <col min="7942" max="7942" width="17.28515625" style="135" customWidth="1"/>
    <col min="7943" max="7943" width="15" style="135" customWidth="1"/>
    <col min="7944" max="7944" width="17.140625" style="135" customWidth="1"/>
    <col min="7945" max="7945" width="24" style="135" customWidth="1"/>
    <col min="7946" max="7946" width="20.85546875" style="135" customWidth="1"/>
    <col min="7947" max="7947" width="20.140625" style="135" customWidth="1"/>
    <col min="7948" max="7948" width="17" style="135" customWidth="1"/>
    <col min="7949" max="7949" width="19.28515625" style="135" customWidth="1"/>
    <col min="7950" max="7950" width="19.140625" style="135" customWidth="1"/>
    <col min="7951" max="7951" width="20.140625" style="135" customWidth="1"/>
    <col min="7952" max="7952" width="21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91.85546875" style="135" customWidth="1"/>
    <col min="8194" max="8194" width="21.28515625" style="135" customWidth="1"/>
    <col min="8195" max="8195" width="20" style="135" customWidth="1"/>
    <col min="8196" max="8196" width="17" style="135" customWidth="1"/>
    <col min="8197" max="8197" width="19" style="135" customWidth="1"/>
    <col min="8198" max="8198" width="17.28515625" style="135" customWidth="1"/>
    <col min="8199" max="8199" width="15" style="135" customWidth="1"/>
    <col min="8200" max="8200" width="17.140625" style="135" customWidth="1"/>
    <col min="8201" max="8201" width="24" style="135" customWidth="1"/>
    <col min="8202" max="8202" width="20.85546875" style="135" customWidth="1"/>
    <col min="8203" max="8203" width="20.140625" style="135" customWidth="1"/>
    <col min="8204" max="8204" width="17" style="135" customWidth="1"/>
    <col min="8205" max="8205" width="19.28515625" style="135" customWidth="1"/>
    <col min="8206" max="8206" width="19.140625" style="135" customWidth="1"/>
    <col min="8207" max="8207" width="20.140625" style="135" customWidth="1"/>
    <col min="8208" max="8208" width="21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91.85546875" style="135" customWidth="1"/>
    <col min="8450" max="8450" width="21.28515625" style="135" customWidth="1"/>
    <col min="8451" max="8451" width="20" style="135" customWidth="1"/>
    <col min="8452" max="8452" width="17" style="135" customWidth="1"/>
    <col min="8453" max="8453" width="19" style="135" customWidth="1"/>
    <col min="8454" max="8454" width="17.28515625" style="135" customWidth="1"/>
    <col min="8455" max="8455" width="15" style="135" customWidth="1"/>
    <col min="8456" max="8456" width="17.140625" style="135" customWidth="1"/>
    <col min="8457" max="8457" width="24" style="135" customWidth="1"/>
    <col min="8458" max="8458" width="20.85546875" style="135" customWidth="1"/>
    <col min="8459" max="8459" width="20.140625" style="135" customWidth="1"/>
    <col min="8460" max="8460" width="17" style="135" customWidth="1"/>
    <col min="8461" max="8461" width="19.28515625" style="135" customWidth="1"/>
    <col min="8462" max="8462" width="19.140625" style="135" customWidth="1"/>
    <col min="8463" max="8463" width="20.140625" style="135" customWidth="1"/>
    <col min="8464" max="8464" width="21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91.85546875" style="135" customWidth="1"/>
    <col min="8706" max="8706" width="21.28515625" style="135" customWidth="1"/>
    <col min="8707" max="8707" width="20" style="135" customWidth="1"/>
    <col min="8708" max="8708" width="17" style="135" customWidth="1"/>
    <col min="8709" max="8709" width="19" style="135" customWidth="1"/>
    <col min="8710" max="8710" width="17.28515625" style="135" customWidth="1"/>
    <col min="8711" max="8711" width="15" style="135" customWidth="1"/>
    <col min="8712" max="8712" width="17.140625" style="135" customWidth="1"/>
    <col min="8713" max="8713" width="24" style="135" customWidth="1"/>
    <col min="8714" max="8714" width="20.85546875" style="135" customWidth="1"/>
    <col min="8715" max="8715" width="20.140625" style="135" customWidth="1"/>
    <col min="8716" max="8716" width="17" style="135" customWidth="1"/>
    <col min="8717" max="8717" width="19.28515625" style="135" customWidth="1"/>
    <col min="8718" max="8718" width="19.140625" style="135" customWidth="1"/>
    <col min="8719" max="8719" width="20.140625" style="135" customWidth="1"/>
    <col min="8720" max="8720" width="21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91.85546875" style="135" customWidth="1"/>
    <col min="8962" max="8962" width="21.28515625" style="135" customWidth="1"/>
    <col min="8963" max="8963" width="20" style="135" customWidth="1"/>
    <col min="8964" max="8964" width="17" style="135" customWidth="1"/>
    <col min="8965" max="8965" width="19" style="135" customWidth="1"/>
    <col min="8966" max="8966" width="17.28515625" style="135" customWidth="1"/>
    <col min="8967" max="8967" width="15" style="135" customWidth="1"/>
    <col min="8968" max="8968" width="17.140625" style="135" customWidth="1"/>
    <col min="8969" max="8969" width="24" style="135" customWidth="1"/>
    <col min="8970" max="8970" width="20.85546875" style="135" customWidth="1"/>
    <col min="8971" max="8971" width="20.140625" style="135" customWidth="1"/>
    <col min="8972" max="8972" width="17" style="135" customWidth="1"/>
    <col min="8973" max="8973" width="19.28515625" style="135" customWidth="1"/>
    <col min="8974" max="8974" width="19.140625" style="135" customWidth="1"/>
    <col min="8975" max="8975" width="20.140625" style="135" customWidth="1"/>
    <col min="8976" max="8976" width="21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91.85546875" style="135" customWidth="1"/>
    <col min="9218" max="9218" width="21.28515625" style="135" customWidth="1"/>
    <col min="9219" max="9219" width="20" style="135" customWidth="1"/>
    <col min="9220" max="9220" width="17" style="135" customWidth="1"/>
    <col min="9221" max="9221" width="19" style="135" customWidth="1"/>
    <col min="9222" max="9222" width="17.28515625" style="135" customWidth="1"/>
    <col min="9223" max="9223" width="15" style="135" customWidth="1"/>
    <col min="9224" max="9224" width="17.140625" style="135" customWidth="1"/>
    <col min="9225" max="9225" width="24" style="135" customWidth="1"/>
    <col min="9226" max="9226" width="20.85546875" style="135" customWidth="1"/>
    <col min="9227" max="9227" width="20.140625" style="135" customWidth="1"/>
    <col min="9228" max="9228" width="17" style="135" customWidth="1"/>
    <col min="9229" max="9229" width="19.28515625" style="135" customWidth="1"/>
    <col min="9230" max="9230" width="19.140625" style="135" customWidth="1"/>
    <col min="9231" max="9231" width="20.140625" style="135" customWidth="1"/>
    <col min="9232" max="9232" width="21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91.85546875" style="135" customWidth="1"/>
    <col min="9474" max="9474" width="21.28515625" style="135" customWidth="1"/>
    <col min="9475" max="9475" width="20" style="135" customWidth="1"/>
    <col min="9476" max="9476" width="17" style="135" customWidth="1"/>
    <col min="9477" max="9477" width="19" style="135" customWidth="1"/>
    <col min="9478" max="9478" width="17.28515625" style="135" customWidth="1"/>
    <col min="9479" max="9479" width="15" style="135" customWidth="1"/>
    <col min="9480" max="9480" width="17.140625" style="135" customWidth="1"/>
    <col min="9481" max="9481" width="24" style="135" customWidth="1"/>
    <col min="9482" max="9482" width="20.85546875" style="135" customWidth="1"/>
    <col min="9483" max="9483" width="20.140625" style="135" customWidth="1"/>
    <col min="9484" max="9484" width="17" style="135" customWidth="1"/>
    <col min="9485" max="9485" width="19.28515625" style="135" customWidth="1"/>
    <col min="9486" max="9486" width="19.140625" style="135" customWidth="1"/>
    <col min="9487" max="9487" width="20.140625" style="135" customWidth="1"/>
    <col min="9488" max="9488" width="21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91.85546875" style="135" customWidth="1"/>
    <col min="9730" max="9730" width="21.28515625" style="135" customWidth="1"/>
    <col min="9731" max="9731" width="20" style="135" customWidth="1"/>
    <col min="9732" max="9732" width="17" style="135" customWidth="1"/>
    <col min="9733" max="9733" width="19" style="135" customWidth="1"/>
    <col min="9734" max="9734" width="17.28515625" style="135" customWidth="1"/>
    <col min="9735" max="9735" width="15" style="135" customWidth="1"/>
    <col min="9736" max="9736" width="17.140625" style="135" customWidth="1"/>
    <col min="9737" max="9737" width="24" style="135" customWidth="1"/>
    <col min="9738" max="9738" width="20.85546875" style="135" customWidth="1"/>
    <col min="9739" max="9739" width="20.140625" style="135" customWidth="1"/>
    <col min="9740" max="9740" width="17" style="135" customWidth="1"/>
    <col min="9741" max="9741" width="19.28515625" style="135" customWidth="1"/>
    <col min="9742" max="9742" width="19.140625" style="135" customWidth="1"/>
    <col min="9743" max="9743" width="20.140625" style="135" customWidth="1"/>
    <col min="9744" max="9744" width="21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91.85546875" style="135" customWidth="1"/>
    <col min="9986" max="9986" width="21.28515625" style="135" customWidth="1"/>
    <col min="9987" max="9987" width="20" style="135" customWidth="1"/>
    <col min="9988" max="9988" width="17" style="135" customWidth="1"/>
    <col min="9989" max="9989" width="19" style="135" customWidth="1"/>
    <col min="9990" max="9990" width="17.28515625" style="135" customWidth="1"/>
    <col min="9991" max="9991" width="15" style="135" customWidth="1"/>
    <col min="9992" max="9992" width="17.140625" style="135" customWidth="1"/>
    <col min="9993" max="9993" width="24" style="135" customWidth="1"/>
    <col min="9994" max="9994" width="20.85546875" style="135" customWidth="1"/>
    <col min="9995" max="9995" width="20.140625" style="135" customWidth="1"/>
    <col min="9996" max="9996" width="17" style="135" customWidth="1"/>
    <col min="9997" max="9997" width="19.28515625" style="135" customWidth="1"/>
    <col min="9998" max="9998" width="19.140625" style="135" customWidth="1"/>
    <col min="9999" max="9999" width="20.140625" style="135" customWidth="1"/>
    <col min="10000" max="10000" width="21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91.85546875" style="135" customWidth="1"/>
    <col min="10242" max="10242" width="21.28515625" style="135" customWidth="1"/>
    <col min="10243" max="10243" width="20" style="135" customWidth="1"/>
    <col min="10244" max="10244" width="17" style="135" customWidth="1"/>
    <col min="10245" max="10245" width="19" style="135" customWidth="1"/>
    <col min="10246" max="10246" width="17.28515625" style="135" customWidth="1"/>
    <col min="10247" max="10247" width="15" style="135" customWidth="1"/>
    <col min="10248" max="10248" width="17.140625" style="135" customWidth="1"/>
    <col min="10249" max="10249" width="24" style="135" customWidth="1"/>
    <col min="10250" max="10250" width="20.85546875" style="135" customWidth="1"/>
    <col min="10251" max="10251" width="20.140625" style="135" customWidth="1"/>
    <col min="10252" max="10252" width="17" style="135" customWidth="1"/>
    <col min="10253" max="10253" width="19.28515625" style="135" customWidth="1"/>
    <col min="10254" max="10254" width="19.140625" style="135" customWidth="1"/>
    <col min="10255" max="10255" width="20.140625" style="135" customWidth="1"/>
    <col min="10256" max="10256" width="21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91.85546875" style="135" customWidth="1"/>
    <col min="10498" max="10498" width="21.28515625" style="135" customWidth="1"/>
    <col min="10499" max="10499" width="20" style="135" customWidth="1"/>
    <col min="10500" max="10500" width="17" style="135" customWidth="1"/>
    <col min="10501" max="10501" width="19" style="135" customWidth="1"/>
    <col min="10502" max="10502" width="17.28515625" style="135" customWidth="1"/>
    <col min="10503" max="10503" width="15" style="135" customWidth="1"/>
    <col min="10504" max="10504" width="17.140625" style="135" customWidth="1"/>
    <col min="10505" max="10505" width="24" style="135" customWidth="1"/>
    <col min="10506" max="10506" width="20.85546875" style="135" customWidth="1"/>
    <col min="10507" max="10507" width="20.140625" style="135" customWidth="1"/>
    <col min="10508" max="10508" width="17" style="135" customWidth="1"/>
    <col min="10509" max="10509" width="19.28515625" style="135" customWidth="1"/>
    <col min="10510" max="10510" width="19.140625" style="135" customWidth="1"/>
    <col min="10511" max="10511" width="20.140625" style="135" customWidth="1"/>
    <col min="10512" max="10512" width="21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91.85546875" style="135" customWidth="1"/>
    <col min="10754" max="10754" width="21.28515625" style="135" customWidth="1"/>
    <col min="10755" max="10755" width="20" style="135" customWidth="1"/>
    <col min="10756" max="10756" width="17" style="135" customWidth="1"/>
    <col min="10757" max="10757" width="19" style="135" customWidth="1"/>
    <col min="10758" max="10758" width="17.28515625" style="135" customWidth="1"/>
    <col min="10759" max="10759" width="15" style="135" customWidth="1"/>
    <col min="10760" max="10760" width="17.140625" style="135" customWidth="1"/>
    <col min="10761" max="10761" width="24" style="135" customWidth="1"/>
    <col min="10762" max="10762" width="20.85546875" style="135" customWidth="1"/>
    <col min="10763" max="10763" width="20.140625" style="135" customWidth="1"/>
    <col min="10764" max="10764" width="17" style="135" customWidth="1"/>
    <col min="10765" max="10765" width="19.28515625" style="135" customWidth="1"/>
    <col min="10766" max="10766" width="19.140625" style="135" customWidth="1"/>
    <col min="10767" max="10767" width="20.140625" style="135" customWidth="1"/>
    <col min="10768" max="10768" width="21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91.85546875" style="135" customWidth="1"/>
    <col min="11010" max="11010" width="21.28515625" style="135" customWidth="1"/>
    <col min="11011" max="11011" width="20" style="135" customWidth="1"/>
    <col min="11012" max="11012" width="17" style="135" customWidth="1"/>
    <col min="11013" max="11013" width="19" style="135" customWidth="1"/>
    <col min="11014" max="11014" width="17.28515625" style="135" customWidth="1"/>
    <col min="11015" max="11015" width="15" style="135" customWidth="1"/>
    <col min="11016" max="11016" width="17.140625" style="135" customWidth="1"/>
    <col min="11017" max="11017" width="24" style="135" customWidth="1"/>
    <col min="11018" max="11018" width="20.85546875" style="135" customWidth="1"/>
    <col min="11019" max="11019" width="20.140625" style="135" customWidth="1"/>
    <col min="11020" max="11020" width="17" style="135" customWidth="1"/>
    <col min="11021" max="11021" width="19.28515625" style="135" customWidth="1"/>
    <col min="11022" max="11022" width="19.140625" style="135" customWidth="1"/>
    <col min="11023" max="11023" width="20.140625" style="135" customWidth="1"/>
    <col min="11024" max="11024" width="21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91.85546875" style="135" customWidth="1"/>
    <col min="11266" max="11266" width="21.28515625" style="135" customWidth="1"/>
    <col min="11267" max="11267" width="20" style="135" customWidth="1"/>
    <col min="11268" max="11268" width="17" style="135" customWidth="1"/>
    <col min="11269" max="11269" width="19" style="135" customWidth="1"/>
    <col min="11270" max="11270" width="17.28515625" style="135" customWidth="1"/>
    <col min="11271" max="11271" width="15" style="135" customWidth="1"/>
    <col min="11272" max="11272" width="17.140625" style="135" customWidth="1"/>
    <col min="11273" max="11273" width="24" style="135" customWidth="1"/>
    <col min="11274" max="11274" width="20.85546875" style="135" customWidth="1"/>
    <col min="11275" max="11275" width="20.140625" style="135" customWidth="1"/>
    <col min="11276" max="11276" width="17" style="135" customWidth="1"/>
    <col min="11277" max="11277" width="19.28515625" style="135" customWidth="1"/>
    <col min="11278" max="11278" width="19.140625" style="135" customWidth="1"/>
    <col min="11279" max="11279" width="20.140625" style="135" customWidth="1"/>
    <col min="11280" max="11280" width="21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91.85546875" style="135" customWidth="1"/>
    <col min="11522" max="11522" width="21.28515625" style="135" customWidth="1"/>
    <col min="11523" max="11523" width="20" style="135" customWidth="1"/>
    <col min="11524" max="11524" width="17" style="135" customWidth="1"/>
    <col min="11525" max="11525" width="19" style="135" customWidth="1"/>
    <col min="11526" max="11526" width="17.28515625" style="135" customWidth="1"/>
    <col min="11527" max="11527" width="15" style="135" customWidth="1"/>
    <col min="11528" max="11528" width="17.140625" style="135" customWidth="1"/>
    <col min="11529" max="11529" width="24" style="135" customWidth="1"/>
    <col min="11530" max="11530" width="20.85546875" style="135" customWidth="1"/>
    <col min="11531" max="11531" width="20.140625" style="135" customWidth="1"/>
    <col min="11532" max="11532" width="17" style="135" customWidth="1"/>
    <col min="11533" max="11533" width="19.28515625" style="135" customWidth="1"/>
    <col min="11534" max="11534" width="19.140625" style="135" customWidth="1"/>
    <col min="11535" max="11535" width="20.140625" style="135" customWidth="1"/>
    <col min="11536" max="11536" width="21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91.85546875" style="135" customWidth="1"/>
    <col min="11778" max="11778" width="21.28515625" style="135" customWidth="1"/>
    <col min="11779" max="11779" width="20" style="135" customWidth="1"/>
    <col min="11780" max="11780" width="17" style="135" customWidth="1"/>
    <col min="11781" max="11781" width="19" style="135" customWidth="1"/>
    <col min="11782" max="11782" width="17.28515625" style="135" customWidth="1"/>
    <col min="11783" max="11783" width="15" style="135" customWidth="1"/>
    <col min="11784" max="11784" width="17.140625" style="135" customWidth="1"/>
    <col min="11785" max="11785" width="24" style="135" customWidth="1"/>
    <col min="11786" max="11786" width="20.85546875" style="135" customWidth="1"/>
    <col min="11787" max="11787" width="20.140625" style="135" customWidth="1"/>
    <col min="11788" max="11788" width="17" style="135" customWidth="1"/>
    <col min="11789" max="11789" width="19.28515625" style="135" customWidth="1"/>
    <col min="11790" max="11790" width="19.140625" style="135" customWidth="1"/>
    <col min="11791" max="11791" width="20.140625" style="135" customWidth="1"/>
    <col min="11792" max="11792" width="21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91.85546875" style="135" customWidth="1"/>
    <col min="12034" max="12034" width="21.28515625" style="135" customWidth="1"/>
    <col min="12035" max="12035" width="20" style="135" customWidth="1"/>
    <col min="12036" max="12036" width="17" style="135" customWidth="1"/>
    <col min="12037" max="12037" width="19" style="135" customWidth="1"/>
    <col min="12038" max="12038" width="17.28515625" style="135" customWidth="1"/>
    <col min="12039" max="12039" width="15" style="135" customWidth="1"/>
    <col min="12040" max="12040" width="17.140625" style="135" customWidth="1"/>
    <col min="12041" max="12041" width="24" style="135" customWidth="1"/>
    <col min="12042" max="12042" width="20.85546875" style="135" customWidth="1"/>
    <col min="12043" max="12043" width="20.140625" style="135" customWidth="1"/>
    <col min="12044" max="12044" width="17" style="135" customWidth="1"/>
    <col min="12045" max="12045" width="19.28515625" style="135" customWidth="1"/>
    <col min="12046" max="12046" width="19.140625" style="135" customWidth="1"/>
    <col min="12047" max="12047" width="20.140625" style="135" customWidth="1"/>
    <col min="12048" max="12048" width="21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91.85546875" style="135" customWidth="1"/>
    <col min="12290" max="12290" width="21.28515625" style="135" customWidth="1"/>
    <col min="12291" max="12291" width="20" style="135" customWidth="1"/>
    <col min="12292" max="12292" width="17" style="135" customWidth="1"/>
    <col min="12293" max="12293" width="19" style="135" customWidth="1"/>
    <col min="12294" max="12294" width="17.28515625" style="135" customWidth="1"/>
    <col min="12295" max="12295" width="15" style="135" customWidth="1"/>
    <col min="12296" max="12296" width="17.140625" style="135" customWidth="1"/>
    <col min="12297" max="12297" width="24" style="135" customWidth="1"/>
    <col min="12298" max="12298" width="20.85546875" style="135" customWidth="1"/>
    <col min="12299" max="12299" width="20.140625" style="135" customWidth="1"/>
    <col min="12300" max="12300" width="17" style="135" customWidth="1"/>
    <col min="12301" max="12301" width="19.28515625" style="135" customWidth="1"/>
    <col min="12302" max="12302" width="19.140625" style="135" customWidth="1"/>
    <col min="12303" max="12303" width="20.140625" style="135" customWidth="1"/>
    <col min="12304" max="12304" width="21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91.85546875" style="135" customWidth="1"/>
    <col min="12546" max="12546" width="21.28515625" style="135" customWidth="1"/>
    <col min="12547" max="12547" width="20" style="135" customWidth="1"/>
    <col min="12548" max="12548" width="17" style="135" customWidth="1"/>
    <col min="12549" max="12549" width="19" style="135" customWidth="1"/>
    <col min="12550" max="12550" width="17.28515625" style="135" customWidth="1"/>
    <col min="12551" max="12551" width="15" style="135" customWidth="1"/>
    <col min="12552" max="12552" width="17.140625" style="135" customWidth="1"/>
    <col min="12553" max="12553" width="24" style="135" customWidth="1"/>
    <col min="12554" max="12554" width="20.85546875" style="135" customWidth="1"/>
    <col min="12555" max="12555" width="20.140625" style="135" customWidth="1"/>
    <col min="12556" max="12556" width="17" style="135" customWidth="1"/>
    <col min="12557" max="12557" width="19.28515625" style="135" customWidth="1"/>
    <col min="12558" max="12558" width="19.140625" style="135" customWidth="1"/>
    <col min="12559" max="12559" width="20.140625" style="135" customWidth="1"/>
    <col min="12560" max="12560" width="21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91.85546875" style="135" customWidth="1"/>
    <col min="12802" max="12802" width="21.28515625" style="135" customWidth="1"/>
    <col min="12803" max="12803" width="20" style="135" customWidth="1"/>
    <col min="12804" max="12804" width="17" style="135" customWidth="1"/>
    <col min="12805" max="12805" width="19" style="135" customWidth="1"/>
    <col min="12806" max="12806" width="17.28515625" style="135" customWidth="1"/>
    <col min="12807" max="12807" width="15" style="135" customWidth="1"/>
    <col min="12808" max="12808" width="17.140625" style="135" customWidth="1"/>
    <col min="12809" max="12809" width="24" style="135" customWidth="1"/>
    <col min="12810" max="12810" width="20.85546875" style="135" customWidth="1"/>
    <col min="12811" max="12811" width="20.140625" style="135" customWidth="1"/>
    <col min="12812" max="12812" width="17" style="135" customWidth="1"/>
    <col min="12813" max="12813" width="19.28515625" style="135" customWidth="1"/>
    <col min="12814" max="12814" width="19.140625" style="135" customWidth="1"/>
    <col min="12815" max="12815" width="20.140625" style="135" customWidth="1"/>
    <col min="12816" max="12816" width="21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91.85546875" style="135" customWidth="1"/>
    <col min="13058" max="13058" width="21.28515625" style="135" customWidth="1"/>
    <col min="13059" max="13059" width="20" style="135" customWidth="1"/>
    <col min="13060" max="13060" width="17" style="135" customWidth="1"/>
    <col min="13061" max="13061" width="19" style="135" customWidth="1"/>
    <col min="13062" max="13062" width="17.28515625" style="135" customWidth="1"/>
    <col min="13063" max="13063" width="15" style="135" customWidth="1"/>
    <col min="13064" max="13064" width="17.140625" style="135" customWidth="1"/>
    <col min="13065" max="13065" width="24" style="135" customWidth="1"/>
    <col min="13066" max="13066" width="20.85546875" style="135" customWidth="1"/>
    <col min="13067" max="13067" width="20.140625" style="135" customWidth="1"/>
    <col min="13068" max="13068" width="17" style="135" customWidth="1"/>
    <col min="13069" max="13069" width="19.28515625" style="135" customWidth="1"/>
    <col min="13070" max="13070" width="19.140625" style="135" customWidth="1"/>
    <col min="13071" max="13071" width="20.140625" style="135" customWidth="1"/>
    <col min="13072" max="13072" width="21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91.85546875" style="135" customWidth="1"/>
    <col min="13314" max="13314" width="21.28515625" style="135" customWidth="1"/>
    <col min="13315" max="13315" width="20" style="135" customWidth="1"/>
    <col min="13316" max="13316" width="17" style="135" customWidth="1"/>
    <col min="13317" max="13317" width="19" style="135" customWidth="1"/>
    <col min="13318" max="13318" width="17.28515625" style="135" customWidth="1"/>
    <col min="13319" max="13319" width="15" style="135" customWidth="1"/>
    <col min="13320" max="13320" width="17.140625" style="135" customWidth="1"/>
    <col min="13321" max="13321" width="24" style="135" customWidth="1"/>
    <col min="13322" max="13322" width="20.85546875" style="135" customWidth="1"/>
    <col min="13323" max="13323" width="20.140625" style="135" customWidth="1"/>
    <col min="13324" max="13324" width="17" style="135" customWidth="1"/>
    <col min="13325" max="13325" width="19.28515625" style="135" customWidth="1"/>
    <col min="13326" max="13326" width="19.140625" style="135" customWidth="1"/>
    <col min="13327" max="13327" width="20.140625" style="135" customWidth="1"/>
    <col min="13328" max="13328" width="21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91.85546875" style="135" customWidth="1"/>
    <col min="13570" max="13570" width="21.28515625" style="135" customWidth="1"/>
    <col min="13571" max="13571" width="20" style="135" customWidth="1"/>
    <col min="13572" max="13572" width="17" style="135" customWidth="1"/>
    <col min="13573" max="13573" width="19" style="135" customWidth="1"/>
    <col min="13574" max="13574" width="17.28515625" style="135" customWidth="1"/>
    <col min="13575" max="13575" width="15" style="135" customWidth="1"/>
    <col min="13576" max="13576" width="17.140625" style="135" customWidth="1"/>
    <col min="13577" max="13577" width="24" style="135" customWidth="1"/>
    <col min="13578" max="13578" width="20.85546875" style="135" customWidth="1"/>
    <col min="13579" max="13579" width="20.140625" style="135" customWidth="1"/>
    <col min="13580" max="13580" width="17" style="135" customWidth="1"/>
    <col min="13581" max="13581" width="19.28515625" style="135" customWidth="1"/>
    <col min="13582" max="13582" width="19.140625" style="135" customWidth="1"/>
    <col min="13583" max="13583" width="20.140625" style="135" customWidth="1"/>
    <col min="13584" max="13584" width="21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91.85546875" style="135" customWidth="1"/>
    <col min="13826" max="13826" width="21.28515625" style="135" customWidth="1"/>
    <col min="13827" max="13827" width="20" style="135" customWidth="1"/>
    <col min="13828" max="13828" width="17" style="135" customWidth="1"/>
    <col min="13829" max="13829" width="19" style="135" customWidth="1"/>
    <col min="13830" max="13830" width="17.28515625" style="135" customWidth="1"/>
    <col min="13831" max="13831" width="15" style="135" customWidth="1"/>
    <col min="13832" max="13832" width="17.140625" style="135" customWidth="1"/>
    <col min="13833" max="13833" width="24" style="135" customWidth="1"/>
    <col min="13834" max="13834" width="20.85546875" style="135" customWidth="1"/>
    <col min="13835" max="13835" width="20.140625" style="135" customWidth="1"/>
    <col min="13836" max="13836" width="17" style="135" customWidth="1"/>
    <col min="13837" max="13837" width="19.28515625" style="135" customWidth="1"/>
    <col min="13838" max="13838" width="19.140625" style="135" customWidth="1"/>
    <col min="13839" max="13839" width="20.140625" style="135" customWidth="1"/>
    <col min="13840" max="13840" width="21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91.85546875" style="135" customWidth="1"/>
    <col min="14082" max="14082" width="21.28515625" style="135" customWidth="1"/>
    <col min="14083" max="14083" width="20" style="135" customWidth="1"/>
    <col min="14084" max="14084" width="17" style="135" customWidth="1"/>
    <col min="14085" max="14085" width="19" style="135" customWidth="1"/>
    <col min="14086" max="14086" width="17.28515625" style="135" customWidth="1"/>
    <col min="14087" max="14087" width="15" style="135" customWidth="1"/>
    <col min="14088" max="14088" width="17.140625" style="135" customWidth="1"/>
    <col min="14089" max="14089" width="24" style="135" customWidth="1"/>
    <col min="14090" max="14090" width="20.85546875" style="135" customWidth="1"/>
    <col min="14091" max="14091" width="20.140625" style="135" customWidth="1"/>
    <col min="14092" max="14092" width="17" style="135" customWidth="1"/>
    <col min="14093" max="14093" width="19.28515625" style="135" customWidth="1"/>
    <col min="14094" max="14094" width="19.140625" style="135" customWidth="1"/>
    <col min="14095" max="14095" width="20.140625" style="135" customWidth="1"/>
    <col min="14096" max="14096" width="21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91.85546875" style="135" customWidth="1"/>
    <col min="14338" max="14338" width="21.28515625" style="135" customWidth="1"/>
    <col min="14339" max="14339" width="20" style="135" customWidth="1"/>
    <col min="14340" max="14340" width="17" style="135" customWidth="1"/>
    <col min="14341" max="14341" width="19" style="135" customWidth="1"/>
    <col min="14342" max="14342" width="17.28515625" style="135" customWidth="1"/>
    <col min="14343" max="14343" width="15" style="135" customWidth="1"/>
    <col min="14344" max="14344" width="17.140625" style="135" customWidth="1"/>
    <col min="14345" max="14345" width="24" style="135" customWidth="1"/>
    <col min="14346" max="14346" width="20.85546875" style="135" customWidth="1"/>
    <col min="14347" max="14347" width="20.140625" style="135" customWidth="1"/>
    <col min="14348" max="14348" width="17" style="135" customWidth="1"/>
    <col min="14349" max="14349" width="19.28515625" style="135" customWidth="1"/>
    <col min="14350" max="14350" width="19.140625" style="135" customWidth="1"/>
    <col min="14351" max="14351" width="20.140625" style="135" customWidth="1"/>
    <col min="14352" max="14352" width="21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91.85546875" style="135" customWidth="1"/>
    <col min="14594" max="14594" width="21.28515625" style="135" customWidth="1"/>
    <col min="14595" max="14595" width="20" style="135" customWidth="1"/>
    <col min="14596" max="14596" width="17" style="135" customWidth="1"/>
    <col min="14597" max="14597" width="19" style="135" customWidth="1"/>
    <col min="14598" max="14598" width="17.28515625" style="135" customWidth="1"/>
    <col min="14599" max="14599" width="15" style="135" customWidth="1"/>
    <col min="14600" max="14600" width="17.140625" style="135" customWidth="1"/>
    <col min="14601" max="14601" width="24" style="135" customWidth="1"/>
    <col min="14602" max="14602" width="20.85546875" style="135" customWidth="1"/>
    <col min="14603" max="14603" width="20.140625" style="135" customWidth="1"/>
    <col min="14604" max="14604" width="17" style="135" customWidth="1"/>
    <col min="14605" max="14605" width="19.28515625" style="135" customWidth="1"/>
    <col min="14606" max="14606" width="19.140625" style="135" customWidth="1"/>
    <col min="14607" max="14607" width="20.140625" style="135" customWidth="1"/>
    <col min="14608" max="14608" width="21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91.85546875" style="135" customWidth="1"/>
    <col min="14850" max="14850" width="21.28515625" style="135" customWidth="1"/>
    <col min="14851" max="14851" width="20" style="135" customWidth="1"/>
    <col min="14852" max="14852" width="17" style="135" customWidth="1"/>
    <col min="14853" max="14853" width="19" style="135" customWidth="1"/>
    <col min="14854" max="14854" width="17.28515625" style="135" customWidth="1"/>
    <col min="14855" max="14855" width="15" style="135" customWidth="1"/>
    <col min="14856" max="14856" width="17.140625" style="135" customWidth="1"/>
    <col min="14857" max="14857" width="24" style="135" customWidth="1"/>
    <col min="14858" max="14858" width="20.85546875" style="135" customWidth="1"/>
    <col min="14859" max="14859" width="20.140625" style="135" customWidth="1"/>
    <col min="14860" max="14860" width="17" style="135" customWidth="1"/>
    <col min="14861" max="14861" width="19.28515625" style="135" customWidth="1"/>
    <col min="14862" max="14862" width="19.140625" style="135" customWidth="1"/>
    <col min="14863" max="14863" width="20.140625" style="135" customWidth="1"/>
    <col min="14864" max="14864" width="21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91.85546875" style="135" customWidth="1"/>
    <col min="15106" max="15106" width="21.28515625" style="135" customWidth="1"/>
    <col min="15107" max="15107" width="20" style="135" customWidth="1"/>
    <col min="15108" max="15108" width="17" style="135" customWidth="1"/>
    <col min="15109" max="15109" width="19" style="135" customWidth="1"/>
    <col min="15110" max="15110" width="17.28515625" style="135" customWidth="1"/>
    <col min="15111" max="15111" width="15" style="135" customWidth="1"/>
    <col min="15112" max="15112" width="17.140625" style="135" customWidth="1"/>
    <col min="15113" max="15113" width="24" style="135" customWidth="1"/>
    <col min="15114" max="15114" width="20.85546875" style="135" customWidth="1"/>
    <col min="15115" max="15115" width="20.140625" style="135" customWidth="1"/>
    <col min="15116" max="15116" width="17" style="135" customWidth="1"/>
    <col min="15117" max="15117" width="19.28515625" style="135" customWidth="1"/>
    <col min="15118" max="15118" width="19.140625" style="135" customWidth="1"/>
    <col min="15119" max="15119" width="20.140625" style="135" customWidth="1"/>
    <col min="15120" max="15120" width="21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91.85546875" style="135" customWidth="1"/>
    <col min="15362" max="15362" width="21.28515625" style="135" customWidth="1"/>
    <col min="15363" max="15363" width="20" style="135" customWidth="1"/>
    <col min="15364" max="15364" width="17" style="135" customWidth="1"/>
    <col min="15365" max="15365" width="19" style="135" customWidth="1"/>
    <col min="15366" max="15366" width="17.28515625" style="135" customWidth="1"/>
    <col min="15367" max="15367" width="15" style="135" customWidth="1"/>
    <col min="15368" max="15368" width="17.140625" style="135" customWidth="1"/>
    <col min="15369" max="15369" width="24" style="135" customWidth="1"/>
    <col min="15370" max="15370" width="20.85546875" style="135" customWidth="1"/>
    <col min="15371" max="15371" width="20.140625" style="135" customWidth="1"/>
    <col min="15372" max="15372" width="17" style="135" customWidth="1"/>
    <col min="15373" max="15373" width="19.28515625" style="135" customWidth="1"/>
    <col min="15374" max="15374" width="19.140625" style="135" customWidth="1"/>
    <col min="15375" max="15375" width="20.140625" style="135" customWidth="1"/>
    <col min="15376" max="15376" width="21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91.85546875" style="135" customWidth="1"/>
    <col min="15618" max="15618" width="21.28515625" style="135" customWidth="1"/>
    <col min="15619" max="15619" width="20" style="135" customWidth="1"/>
    <col min="15620" max="15620" width="17" style="135" customWidth="1"/>
    <col min="15621" max="15621" width="19" style="135" customWidth="1"/>
    <col min="15622" max="15622" width="17.28515625" style="135" customWidth="1"/>
    <col min="15623" max="15623" width="15" style="135" customWidth="1"/>
    <col min="15624" max="15624" width="17.140625" style="135" customWidth="1"/>
    <col min="15625" max="15625" width="24" style="135" customWidth="1"/>
    <col min="15626" max="15626" width="20.85546875" style="135" customWidth="1"/>
    <col min="15627" max="15627" width="20.140625" style="135" customWidth="1"/>
    <col min="15628" max="15628" width="17" style="135" customWidth="1"/>
    <col min="15629" max="15629" width="19.28515625" style="135" customWidth="1"/>
    <col min="15630" max="15630" width="19.140625" style="135" customWidth="1"/>
    <col min="15631" max="15631" width="20.140625" style="135" customWidth="1"/>
    <col min="15632" max="15632" width="21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91.85546875" style="135" customWidth="1"/>
    <col min="15874" max="15874" width="21.28515625" style="135" customWidth="1"/>
    <col min="15875" max="15875" width="20" style="135" customWidth="1"/>
    <col min="15876" max="15876" width="17" style="135" customWidth="1"/>
    <col min="15877" max="15877" width="19" style="135" customWidth="1"/>
    <col min="15878" max="15878" width="17.28515625" style="135" customWidth="1"/>
    <col min="15879" max="15879" width="15" style="135" customWidth="1"/>
    <col min="15880" max="15880" width="17.140625" style="135" customWidth="1"/>
    <col min="15881" max="15881" width="24" style="135" customWidth="1"/>
    <col min="15882" max="15882" width="20.85546875" style="135" customWidth="1"/>
    <col min="15883" max="15883" width="20.140625" style="135" customWidth="1"/>
    <col min="15884" max="15884" width="17" style="135" customWidth="1"/>
    <col min="15885" max="15885" width="19.28515625" style="135" customWidth="1"/>
    <col min="15886" max="15886" width="19.140625" style="135" customWidth="1"/>
    <col min="15887" max="15887" width="20.140625" style="135" customWidth="1"/>
    <col min="15888" max="15888" width="21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91.85546875" style="135" customWidth="1"/>
    <col min="16130" max="16130" width="21.28515625" style="135" customWidth="1"/>
    <col min="16131" max="16131" width="20" style="135" customWidth="1"/>
    <col min="16132" max="16132" width="17" style="135" customWidth="1"/>
    <col min="16133" max="16133" width="19" style="135" customWidth="1"/>
    <col min="16134" max="16134" width="17.28515625" style="135" customWidth="1"/>
    <col min="16135" max="16135" width="15" style="135" customWidth="1"/>
    <col min="16136" max="16136" width="17.140625" style="135" customWidth="1"/>
    <col min="16137" max="16137" width="24" style="135" customWidth="1"/>
    <col min="16138" max="16138" width="20.85546875" style="135" customWidth="1"/>
    <col min="16139" max="16139" width="20.140625" style="135" customWidth="1"/>
    <col min="16140" max="16140" width="17" style="135" customWidth="1"/>
    <col min="16141" max="16141" width="19.28515625" style="135" customWidth="1"/>
    <col min="16142" max="16142" width="19.140625" style="135" customWidth="1"/>
    <col min="16143" max="16143" width="20.140625" style="135" customWidth="1"/>
    <col min="16144" max="16144" width="21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33" customHeight="1" x14ac:dyDescent="0.35">
      <c r="A1" s="1611"/>
      <c r="B1" s="1611"/>
      <c r="C1" s="1611"/>
      <c r="D1" s="1611"/>
      <c r="E1" s="1611"/>
      <c r="F1" s="1611"/>
      <c r="G1" s="1611"/>
      <c r="H1" s="1611"/>
      <c r="I1" s="1611"/>
      <c r="J1" s="1611"/>
      <c r="K1" s="1611"/>
      <c r="L1" s="1611"/>
      <c r="M1" s="1611"/>
      <c r="N1" s="1611"/>
      <c r="O1" s="1611"/>
      <c r="P1" s="1611"/>
      <c r="Q1" s="134"/>
      <c r="R1" s="134"/>
      <c r="S1" s="134"/>
      <c r="T1" s="134"/>
    </row>
    <row r="2" spans="1:42" ht="47.25" customHeight="1" x14ac:dyDescent="0.35">
      <c r="A2" s="1612" t="s">
        <v>74</v>
      </c>
      <c r="B2" s="1613"/>
      <c r="C2" s="1613"/>
      <c r="D2" s="1613"/>
      <c r="E2" s="1613"/>
      <c r="F2" s="1613"/>
      <c r="G2" s="1613"/>
      <c r="H2" s="1613"/>
      <c r="I2" s="1613"/>
      <c r="J2" s="1613"/>
      <c r="K2" s="1613"/>
      <c r="L2" s="1613"/>
      <c r="M2" s="1613"/>
      <c r="N2" s="1613"/>
      <c r="O2" s="1613"/>
      <c r="P2" s="161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6.25" customHeight="1" x14ac:dyDescent="0.45">
      <c r="A3" s="1614" t="s">
        <v>133</v>
      </c>
      <c r="B3" s="1614"/>
      <c r="C3" s="1614"/>
      <c r="D3" s="1614"/>
      <c r="E3" s="1614"/>
      <c r="F3" s="1614"/>
      <c r="G3" s="1614"/>
      <c r="H3" s="1614"/>
      <c r="I3" s="1614"/>
      <c r="J3" s="1614"/>
      <c r="K3" s="1614"/>
      <c r="L3" s="1614"/>
      <c r="M3" s="1614"/>
      <c r="N3" s="1614"/>
      <c r="O3" s="1614"/>
      <c r="P3" s="1614"/>
      <c r="Q3" s="1056"/>
      <c r="R3" s="1056"/>
    </row>
    <row r="4" spans="1:42" ht="33" customHeight="1" thickBot="1" x14ac:dyDescent="0.4">
      <c r="A4" s="137"/>
    </row>
    <row r="5" spans="1:42" ht="66.75" customHeight="1" thickBot="1" x14ac:dyDescent="0.4">
      <c r="A5" s="1615" t="s">
        <v>7</v>
      </c>
      <c r="B5" s="1617" t="s">
        <v>0</v>
      </c>
      <c r="C5" s="1618"/>
      <c r="D5" s="1619"/>
      <c r="E5" s="1617" t="s">
        <v>1</v>
      </c>
      <c r="F5" s="1618"/>
      <c r="G5" s="1619"/>
      <c r="H5" s="1617" t="s">
        <v>2</v>
      </c>
      <c r="I5" s="1618"/>
      <c r="J5" s="1619"/>
      <c r="K5" s="1617" t="s">
        <v>3</v>
      </c>
      <c r="L5" s="1618"/>
      <c r="M5" s="1619"/>
      <c r="N5" s="1608" t="s">
        <v>22</v>
      </c>
      <c r="O5" s="1609"/>
      <c r="P5" s="1610"/>
      <c r="Q5" s="138"/>
      <c r="R5" s="138"/>
    </row>
    <row r="6" spans="1:42" ht="82.5" customHeight="1" thickBot="1" x14ac:dyDescent="0.4">
      <c r="A6" s="1616"/>
      <c r="B6" s="1068" t="s">
        <v>16</v>
      </c>
      <c r="C6" s="1068" t="s">
        <v>17</v>
      </c>
      <c r="D6" s="1069" t="s">
        <v>4</v>
      </c>
      <c r="E6" s="1068" t="s">
        <v>16</v>
      </c>
      <c r="F6" s="1068" t="s">
        <v>17</v>
      </c>
      <c r="G6" s="1069" t="s">
        <v>4</v>
      </c>
      <c r="H6" s="1068" t="s">
        <v>16</v>
      </c>
      <c r="I6" s="1068" t="s">
        <v>17</v>
      </c>
      <c r="J6" s="1069" t="s">
        <v>4</v>
      </c>
      <c r="K6" s="1068" t="s">
        <v>16</v>
      </c>
      <c r="L6" s="1068" t="s">
        <v>17</v>
      </c>
      <c r="M6" s="1069" t="s">
        <v>4</v>
      </c>
      <c r="N6" s="1068" t="s">
        <v>16</v>
      </c>
      <c r="O6" s="1068" t="s">
        <v>17</v>
      </c>
      <c r="P6" s="272" t="s">
        <v>4</v>
      </c>
      <c r="Q6" s="138"/>
      <c r="R6" s="138"/>
    </row>
    <row r="7" spans="1:42" ht="38.25" customHeight="1" thickBot="1" x14ac:dyDescent="0.4">
      <c r="A7" s="1057" t="s">
        <v>13</v>
      </c>
      <c r="B7" s="1058"/>
      <c r="C7" s="1059"/>
      <c r="D7" s="1060"/>
      <c r="E7" s="1061"/>
      <c r="F7" s="1059"/>
      <c r="G7" s="1062"/>
      <c r="H7" s="1058"/>
      <c r="I7" s="1059"/>
      <c r="J7" s="1060"/>
      <c r="K7" s="1061"/>
      <c r="L7" s="1059"/>
      <c r="M7" s="1062"/>
      <c r="N7" s="1063"/>
      <c r="O7" s="1059"/>
      <c r="P7" s="1064"/>
      <c r="Q7" s="138"/>
      <c r="R7" s="138"/>
    </row>
    <row r="8" spans="1:42" ht="38.25" customHeight="1" thickBot="1" x14ac:dyDescent="0.4">
      <c r="A8" s="1072" t="s">
        <v>50</v>
      </c>
      <c r="B8" s="622">
        <f>B13+B12+B11+B9+B10</f>
        <v>0</v>
      </c>
      <c r="C8" s="622">
        <f t="shared" ref="C8:P8" si="0">C13+C12+C11+C9+C10</f>
        <v>21</v>
      </c>
      <c r="D8" s="622">
        <f t="shared" si="0"/>
        <v>21</v>
      </c>
      <c r="E8" s="622">
        <f t="shared" si="0"/>
        <v>0</v>
      </c>
      <c r="F8" s="622">
        <f t="shared" si="0"/>
        <v>18</v>
      </c>
      <c r="G8" s="622">
        <f t="shared" si="0"/>
        <v>18</v>
      </c>
      <c r="H8" s="622">
        <f t="shared" si="0"/>
        <v>0</v>
      </c>
      <c r="I8" s="622">
        <f t="shared" si="0"/>
        <v>14</v>
      </c>
      <c r="J8" s="622">
        <f t="shared" si="0"/>
        <v>14</v>
      </c>
      <c r="K8" s="622">
        <f t="shared" si="0"/>
        <v>0</v>
      </c>
      <c r="L8" s="622">
        <f t="shared" si="0"/>
        <v>0</v>
      </c>
      <c r="M8" s="622">
        <f t="shared" si="0"/>
        <v>0</v>
      </c>
      <c r="N8" s="622">
        <f>N13+N12+N11+N9+N10</f>
        <v>0</v>
      </c>
      <c r="O8" s="622">
        <f t="shared" si="0"/>
        <v>53</v>
      </c>
      <c r="P8" s="622">
        <f t="shared" si="0"/>
        <v>53</v>
      </c>
      <c r="Q8" s="138"/>
      <c r="R8" s="138"/>
    </row>
    <row r="9" spans="1:42" ht="44.25" customHeight="1" x14ac:dyDescent="0.35">
      <c r="A9" s="1083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f>E9+F9</f>
        <v>2</v>
      </c>
      <c r="H9" s="69">
        <v>0</v>
      </c>
      <c r="I9" s="70">
        <v>2</v>
      </c>
      <c r="J9" s="71">
        <f>H9+I9</f>
        <v>2</v>
      </c>
      <c r="K9" s="72">
        <v>0</v>
      </c>
      <c r="L9" s="70">
        <v>0</v>
      </c>
      <c r="M9" s="74">
        <v>0</v>
      </c>
      <c r="N9" s="155">
        <f t="shared" ref="N9:N13" si="1">B9+E9+H9+K9</f>
        <v>0</v>
      </c>
      <c r="O9" s="155">
        <f>C9+F9+I9+L9</f>
        <v>7</v>
      </c>
      <c r="P9" s="360">
        <f>SUM(N9:O9)</f>
        <v>7</v>
      </c>
      <c r="Q9" s="138"/>
      <c r="R9" s="138"/>
    </row>
    <row r="10" spans="1:42" ht="78.75" customHeight="1" x14ac:dyDescent="0.35">
      <c r="A10" s="51" t="s">
        <v>87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0</v>
      </c>
      <c r="J10" s="71">
        <f>H10+I10</f>
        <v>0</v>
      </c>
      <c r="K10" s="72">
        <v>0</v>
      </c>
      <c r="L10" s="70">
        <v>0</v>
      </c>
      <c r="M10" s="74">
        <v>0</v>
      </c>
      <c r="N10" s="155">
        <f t="shared" si="1"/>
        <v>0</v>
      </c>
      <c r="O10" s="155">
        <f>C10+F10+I10+L10</f>
        <v>5</v>
      </c>
      <c r="P10" s="360">
        <f>SUM(N10:O10)</f>
        <v>5</v>
      </c>
      <c r="Q10" s="138"/>
      <c r="R10" s="138"/>
    </row>
    <row r="11" spans="1:42" ht="111.75" customHeight="1" x14ac:dyDescent="0.35">
      <c r="A11" s="51" t="s">
        <v>106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f>E11+F11</f>
        <v>1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55">
        <f t="shared" si="1"/>
        <v>0</v>
      </c>
      <c r="O11" s="155">
        <f>C11+F11+I11+L11</f>
        <v>2</v>
      </c>
      <c r="P11" s="360">
        <f>SUM(N11:O11)</f>
        <v>2</v>
      </c>
      <c r="Q11" s="138"/>
      <c r="R11" s="138"/>
    </row>
    <row r="12" spans="1:42" ht="44.25" customHeight="1" x14ac:dyDescent="0.35">
      <c r="A12" s="51" t="s">
        <v>20</v>
      </c>
      <c r="B12" s="69">
        <v>0</v>
      </c>
      <c r="C12" s="70">
        <v>13</v>
      </c>
      <c r="D12" s="71">
        <f>C12+B12</f>
        <v>13</v>
      </c>
      <c r="E12" s="72">
        <v>0</v>
      </c>
      <c r="F12" s="70">
        <v>13</v>
      </c>
      <c r="G12" s="73">
        <f>E12+F12</f>
        <v>13</v>
      </c>
      <c r="H12" s="69">
        <v>0</v>
      </c>
      <c r="I12" s="70">
        <v>12</v>
      </c>
      <c r="J12" s="71">
        <f>H12+I12</f>
        <v>12</v>
      </c>
      <c r="K12" s="72">
        <v>0</v>
      </c>
      <c r="L12" s="70">
        <v>0</v>
      </c>
      <c r="M12" s="74">
        <v>0</v>
      </c>
      <c r="N12" s="155">
        <f t="shared" si="1"/>
        <v>0</v>
      </c>
      <c r="O12" s="155">
        <f>C12+F12+I12+L12</f>
        <v>38</v>
      </c>
      <c r="P12" s="360">
        <f>SUM(N12:O12)</f>
        <v>38</v>
      </c>
      <c r="Q12" s="138"/>
      <c r="R12" s="138"/>
    </row>
    <row r="13" spans="1:42" ht="44.25" customHeight="1" thickBot="1" x14ac:dyDescent="0.4">
      <c r="A13" s="1065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f>E13+F13</f>
        <v>0</v>
      </c>
      <c r="H13" s="96">
        <v>0</v>
      </c>
      <c r="I13" s="97">
        <v>0</v>
      </c>
      <c r="J13" s="98">
        <f>H13+I13</f>
        <v>0</v>
      </c>
      <c r="K13" s="99">
        <v>0</v>
      </c>
      <c r="L13" s="97">
        <v>0</v>
      </c>
      <c r="M13" s="101">
        <v>0</v>
      </c>
      <c r="N13" s="156">
        <f t="shared" si="1"/>
        <v>0</v>
      </c>
      <c r="O13" s="156">
        <f>C13+F13+I13+L13</f>
        <v>1</v>
      </c>
      <c r="P13" s="157">
        <f>SUM(N13:O13)</f>
        <v>1</v>
      </c>
      <c r="Q13" s="138"/>
      <c r="R13" s="138"/>
    </row>
    <row r="14" spans="1:42" ht="38.25" customHeight="1" thickBot="1" x14ac:dyDescent="0.4">
      <c r="A14" s="1084" t="s">
        <v>51</v>
      </c>
      <c r="B14" s="622">
        <f>B15+B16+B17+B18+B19+B20</f>
        <v>85</v>
      </c>
      <c r="C14" s="622">
        <f>C15+C16+C17+C18+C19+C20</f>
        <v>71</v>
      </c>
      <c r="D14" s="622">
        <f>B14+C14</f>
        <v>156</v>
      </c>
      <c r="E14" s="622">
        <f>E20+E19+E18+E15+E17</f>
        <v>74</v>
      </c>
      <c r="F14" s="622">
        <f t="shared" ref="F14:M14" si="2">F20+F19+F18+F15+F17</f>
        <v>57</v>
      </c>
      <c r="G14" s="622">
        <f t="shared" si="2"/>
        <v>131</v>
      </c>
      <c r="H14" s="622">
        <f>H20+H19+H18+H15+H17</f>
        <v>115</v>
      </c>
      <c r="I14" s="622">
        <f t="shared" si="2"/>
        <v>28</v>
      </c>
      <c r="J14" s="622">
        <f t="shared" si="2"/>
        <v>143</v>
      </c>
      <c r="K14" s="622">
        <f>K20+K19+K18+K15+K17</f>
        <v>110</v>
      </c>
      <c r="L14" s="622">
        <f t="shared" si="2"/>
        <v>16</v>
      </c>
      <c r="M14" s="622">
        <f t="shared" si="2"/>
        <v>126</v>
      </c>
      <c r="N14" s="622">
        <f>N20+N19+N18+N15+N17</f>
        <v>384</v>
      </c>
      <c r="O14" s="622">
        <f>O15+O16+O17+O18+O19+O20</f>
        <v>172</v>
      </c>
      <c r="P14" s="622">
        <f>P15+P16+P17+P18+P19+P20</f>
        <v>556</v>
      </c>
      <c r="Q14" s="138"/>
      <c r="R14" s="138"/>
    </row>
    <row r="15" spans="1:42" ht="51.75" customHeight="1" x14ac:dyDescent="0.35">
      <c r="A15" s="1083" t="s">
        <v>18</v>
      </c>
      <c r="B15" s="69">
        <v>10</v>
      </c>
      <c r="C15" s="70">
        <v>2</v>
      </c>
      <c r="D15" s="71">
        <f t="shared" ref="D15:D20" si="3">C15+B15</f>
        <v>12</v>
      </c>
      <c r="E15" s="72">
        <v>13</v>
      </c>
      <c r="F15" s="70">
        <v>3</v>
      </c>
      <c r="G15" s="73">
        <f>E15+F15</f>
        <v>16</v>
      </c>
      <c r="H15" s="69">
        <v>22</v>
      </c>
      <c r="I15" s="70">
        <v>1</v>
      </c>
      <c r="J15" s="71">
        <f t="shared" ref="J15:J20" si="4">H15+I15</f>
        <v>23</v>
      </c>
      <c r="K15" s="72">
        <v>22</v>
      </c>
      <c r="L15" s="70">
        <v>0</v>
      </c>
      <c r="M15" s="74">
        <f>K15+L15</f>
        <v>22</v>
      </c>
      <c r="N15" s="360">
        <f t="shared" ref="N15:O20" si="5">B15+E15+H15+K15</f>
        <v>67</v>
      </c>
      <c r="O15" s="360">
        <f t="shared" si="5"/>
        <v>6</v>
      </c>
      <c r="P15" s="279">
        <f t="shared" ref="P15:P20" si="6">N15+O15</f>
        <v>73</v>
      </c>
      <c r="Q15" s="138"/>
      <c r="R15" s="138"/>
    </row>
    <row r="16" spans="1:42" ht="78" customHeight="1" x14ac:dyDescent="0.35">
      <c r="A16" s="51" t="s">
        <v>137</v>
      </c>
      <c r="B16" s="69">
        <v>0</v>
      </c>
      <c r="C16" s="70">
        <v>22</v>
      </c>
      <c r="D16" s="71">
        <f t="shared" si="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f t="shared" si="4"/>
        <v>0</v>
      </c>
      <c r="K16" s="72">
        <v>0</v>
      </c>
      <c r="L16" s="70">
        <v>0</v>
      </c>
      <c r="M16" s="74">
        <v>0</v>
      </c>
      <c r="N16" s="360">
        <f t="shared" si="5"/>
        <v>0</v>
      </c>
      <c r="O16" s="360">
        <f t="shared" si="5"/>
        <v>22</v>
      </c>
      <c r="P16" s="279">
        <f t="shared" si="6"/>
        <v>22</v>
      </c>
      <c r="Q16" s="138"/>
      <c r="R16" s="138"/>
    </row>
    <row r="17" spans="1:18" ht="75.75" customHeight="1" x14ac:dyDescent="0.35">
      <c r="A17" s="51" t="s">
        <v>87</v>
      </c>
      <c r="B17" s="69">
        <v>10</v>
      </c>
      <c r="C17" s="70">
        <v>3</v>
      </c>
      <c r="D17" s="71">
        <f t="shared" si="3"/>
        <v>13</v>
      </c>
      <c r="E17" s="72">
        <v>0</v>
      </c>
      <c r="F17" s="70">
        <v>10</v>
      </c>
      <c r="G17" s="73">
        <f>E17+F17</f>
        <v>10</v>
      </c>
      <c r="H17" s="69">
        <v>0</v>
      </c>
      <c r="I17" s="70">
        <v>20</v>
      </c>
      <c r="J17" s="71">
        <f t="shared" si="4"/>
        <v>20</v>
      </c>
      <c r="K17" s="72">
        <v>0</v>
      </c>
      <c r="L17" s="70">
        <v>0</v>
      </c>
      <c r="M17" s="74">
        <v>0</v>
      </c>
      <c r="N17" s="360">
        <f t="shared" si="5"/>
        <v>10</v>
      </c>
      <c r="O17" s="360">
        <f t="shared" si="5"/>
        <v>33</v>
      </c>
      <c r="P17" s="279">
        <f t="shared" si="6"/>
        <v>43</v>
      </c>
      <c r="Q17" s="138"/>
      <c r="R17" s="138"/>
    </row>
    <row r="18" spans="1:18" ht="108.75" customHeight="1" x14ac:dyDescent="0.35">
      <c r="A18" s="51" t="s">
        <v>106</v>
      </c>
      <c r="B18" s="69">
        <v>20</v>
      </c>
      <c r="C18" s="70">
        <v>6</v>
      </c>
      <c r="D18" s="71">
        <f t="shared" si="3"/>
        <v>26</v>
      </c>
      <c r="E18" s="72">
        <v>18</v>
      </c>
      <c r="F18" s="70">
        <v>3</v>
      </c>
      <c r="G18" s="73">
        <f>E18+F18</f>
        <v>21</v>
      </c>
      <c r="H18" s="69">
        <v>36</v>
      </c>
      <c r="I18" s="70">
        <v>6</v>
      </c>
      <c r="J18" s="71">
        <f t="shared" si="4"/>
        <v>42</v>
      </c>
      <c r="K18" s="72">
        <v>23</v>
      </c>
      <c r="L18" s="70">
        <v>7</v>
      </c>
      <c r="M18" s="74">
        <f>K18+L18</f>
        <v>30</v>
      </c>
      <c r="N18" s="360">
        <f t="shared" si="5"/>
        <v>97</v>
      </c>
      <c r="O18" s="360">
        <f t="shared" si="5"/>
        <v>22</v>
      </c>
      <c r="P18" s="279">
        <f t="shared" si="6"/>
        <v>119</v>
      </c>
      <c r="Q18" s="138"/>
      <c r="R18" s="138"/>
    </row>
    <row r="19" spans="1:18" ht="51.75" customHeight="1" x14ac:dyDescent="0.35">
      <c r="A19" s="51" t="s">
        <v>20</v>
      </c>
      <c r="B19" s="69">
        <v>30</v>
      </c>
      <c r="C19" s="70">
        <v>37</v>
      </c>
      <c r="D19" s="71">
        <f t="shared" si="3"/>
        <v>67</v>
      </c>
      <c r="E19" s="72">
        <v>30</v>
      </c>
      <c r="F19" s="70">
        <v>38</v>
      </c>
      <c r="G19" s="73">
        <f>E19+F19</f>
        <v>68</v>
      </c>
      <c r="H19" s="69">
        <v>38</v>
      </c>
      <c r="I19" s="70">
        <v>1</v>
      </c>
      <c r="J19" s="71">
        <f t="shared" si="4"/>
        <v>39</v>
      </c>
      <c r="K19" s="72">
        <v>48</v>
      </c>
      <c r="L19" s="70">
        <v>9</v>
      </c>
      <c r="M19" s="74">
        <f>K19+L19</f>
        <v>57</v>
      </c>
      <c r="N19" s="360">
        <f t="shared" si="5"/>
        <v>146</v>
      </c>
      <c r="O19" s="360">
        <f t="shared" si="5"/>
        <v>85</v>
      </c>
      <c r="P19" s="279">
        <f t="shared" si="6"/>
        <v>231</v>
      </c>
      <c r="Q19" s="138"/>
      <c r="R19" s="138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3"/>
        <v>16</v>
      </c>
      <c r="E20" s="280">
        <v>13</v>
      </c>
      <c r="F20" s="76">
        <v>3</v>
      </c>
      <c r="G20" s="281">
        <f>E20+F20</f>
        <v>16</v>
      </c>
      <c r="H20" s="75">
        <v>19</v>
      </c>
      <c r="I20" s="76">
        <v>0</v>
      </c>
      <c r="J20" s="282">
        <f t="shared" si="4"/>
        <v>19</v>
      </c>
      <c r="K20" s="280">
        <v>17</v>
      </c>
      <c r="L20" s="76">
        <v>0</v>
      </c>
      <c r="M20" s="283">
        <f>K20+L20</f>
        <v>17</v>
      </c>
      <c r="N20" s="360">
        <f t="shared" si="5"/>
        <v>64</v>
      </c>
      <c r="O20" s="360">
        <f t="shared" si="5"/>
        <v>4</v>
      </c>
      <c r="P20" s="279">
        <f t="shared" si="6"/>
        <v>68</v>
      </c>
      <c r="Q20" s="138"/>
      <c r="R20" s="138"/>
    </row>
    <row r="21" spans="1:18" ht="45.75" customHeight="1" thickBot="1" x14ac:dyDescent="0.4">
      <c r="A21" s="1066" t="s">
        <v>10</v>
      </c>
      <c r="B21" s="622">
        <f t="shared" ref="B21:P21" si="7">B8+B14</f>
        <v>85</v>
      </c>
      <c r="C21" s="622">
        <f t="shared" si="7"/>
        <v>92</v>
      </c>
      <c r="D21" s="622">
        <f t="shared" si="7"/>
        <v>177</v>
      </c>
      <c r="E21" s="622">
        <f t="shared" si="7"/>
        <v>74</v>
      </c>
      <c r="F21" s="622">
        <f t="shared" si="7"/>
        <v>75</v>
      </c>
      <c r="G21" s="622">
        <f t="shared" si="7"/>
        <v>149</v>
      </c>
      <c r="H21" s="622">
        <f t="shared" si="7"/>
        <v>115</v>
      </c>
      <c r="I21" s="622">
        <f t="shared" si="7"/>
        <v>42</v>
      </c>
      <c r="J21" s="622">
        <f t="shared" si="7"/>
        <v>157</v>
      </c>
      <c r="K21" s="622">
        <f t="shared" si="7"/>
        <v>110</v>
      </c>
      <c r="L21" s="622">
        <f t="shared" si="7"/>
        <v>16</v>
      </c>
      <c r="M21" s="622">
        <f t="shared" si="7"/>
        <v>126</v>
      </c>
      <c r="N21" s="623">
        <f>N8+N14</f>
        <v>384</v>
      </c>
      <c r="O21" s="623">
        <f t="shared" si="7"/>
        <v>225</v>
      </c>
      <c r="P21" s="623">
        <f t="shared" si="7"/>
        <v>609</v>
      </c>
      <c r="Q21" s="138"/>
      <c r="R21" s="138"/>
    </row>
    <row r="22" spans="1:18" ht="45.75" customHeight="1" thickBot="1" x14ac:dyDescent="0.4">
      <c r="A22" s="1066" t="s">
        <v>14</v>
      </c>
      <c r="B22" s="77"/>
      <c r="C22" s="1017"/>
      <c r="D22" s="1018"/>
      <c r="E22" s="78"/>
      <c r="F22" s="68"/>
      <c r="G22" s="67"/>
      <c r="H22" s="77"/>
      <c r="I22" s="1017"/>
      <c r="J22" s="1018"/>
      <c r="K22" s="78"/>
      <c r="L22" s="68"/>
      <c r="M22" s="68"/>
      <c r="N22" s="624"/>
      <c r="O22" s="1422"/>
      <c r="P22" s="79"/>
      <c r="Q22" s="138"/>
      <c r="R22" s="138"/>
    </row>
    <row r="23" spans="1:18" ht="40.5" customHeight="1" thickBot="1" x14ac:dyDescent="0.4">
      <c r="A23" s="1066" t="s">
        <v>9</v>
      </c>
      <c r="B23" s="80"/>
      <c r="C23" s="81"/>
      <c r="D23" s="82"/>
      <c r="E23" s="1423"/>
      <c r="F23" s="1424"/>
      <c r="G23" s="1425"/>
      <c r="H23" s="80"/>
      <c r="I23" s="83" t="s">
        <v>5</v>
      </c>
      <c r="J23" s="82"/>
      <c r="K23" s="1423"/>
      <c r="L23" s="1424"/>
      <c r="M23" s="1426"/>
      <c r="N23" s="1427"/>
      <c r="O23" s="1428"/>
      <c r="P23" s="1429"/>
      <c r="Q23" s="139"/>
      <c r="R23" s="139"/>
    </row>
    <row r="24" spans="1:18" ht="54.75" customHeight="1" thickBot="1" x14ac:dyDescent="0.4">
      <c r="A24" s="1070" t="s">
        <v>50</v>
      </c>
      <c r="B24" s="622">
        <f>B29+B28+B27+B25+B26</f>
        <v>0</v>
      </c>
      <c r="C24" s="622">
        <f t="shared" ref="C24:M24" si="8">C29+C28+C27+C25+C26</f>
        <v>21</v>
      </c>
      <c r="D24" s="622">
        <f t="shared" si="8"/>
        <v>21</v>
      </c>
      <c r="E24" s="622">
        <f t="shared" si="8"/>
        <v>0</v>
      </c>
      <c r="F24" s="622">
        <f t="shared" si="8"/>
        <v>18</v>
      </c>
      <c r="G24" s="622">
        <f t="shared" si="8"/>
        <v>18</v>
      </c>
      <c r="H24" s="622">
        <f t="shared" si="8"/>
        <v>0</v>
      </c>
      <c r="I24" s="622">
        <f t="shared" si="8"/>
        <v>14</v>
      </c>
      <c r="J24" s="622">
        <f t="shared" si="8"/>
        <v>14</v>
      </c>
      <c r="K24" s="622">
        <f t="shared" si="8"/>
        <v>0</v>
      </c>
      <c r="L24" s="622">
        <f t="shared" si="8"/>
        <v>0</v>
      </c>
      <c r="M24" s="622">
        <f t="shared" si="8"/>
        <v>0</v>
      </c>
      <c r="N24" s="622">
        <f>N29+N28+N27+N25+N26</f>
        <v>0</v>
      </c>
      <c r="O24" s="622">
        <f t="shared" ref="O24:P24" si="9">O29+O28+O27+O25+O26</f>
        <v>53</v>
      </c>
      <c r="P24" s="622">
        <f t="shared" si="9"/>
        <v>53</v>
      </c>
      <c r="Q24" s="116"/>
      <c r="R24" s="116"/>
    </row>
    <row r="25" spans="1:18" ht="32.25" customHeight="1" x14ac:dyDescent="0.35">
      <c r="A25" s="259" t="s">
        <v>18</v>
      </c>
      <c r="B25" s="69">
        <v>0</v>
      </c>
      <c r="C25" s="70">
        <v>3</v>
      </c>
      <c r="D25" s="71">
        <f>C25+B25</f>
        <v>3</v>
      </c>
      <c r="E25" s="72">
        <v>0</v>
      </c>
      <c r="F25" s="70">
        <v>2</v>
      </c>
      <c r="G25" s="73">
        <f>E25+F25</f>
        <v>2</v>
      </c>
      <c r="H25" s="69">
        <v>0</v>
      </c>
      <c r="I25" s="70">
        <v>2</v>
      </c>
      <c r="J25" s="71">
        <f>H25+I25</f>
        <v>2</v>
      </c>
      <c r="K25" s="72">
        <v>0</v>
      </c>
      <c r="L25" s="70">
        <v>0</v>
      </c>
      <c r="M25" s="74">
        <v>0</v>
      </c>
      <c r="N25" s="155">
        <f t="shared" ref="N25:N29" si="10">B25+E25+H25+K25</f>
        <v>0</v>
      </c>
      <c r="O25" s="155">
        <f>C25+F25+I25+L25</f>
        <v>7</v>
      </c>
      <c r="P25" s="360">
        <f>SUM(N25:O25)</f>
        <v>7</v>
      </c>
      <c r="Q25" s="116"/>
      <c r="R25" s="116"/>
    </row>
    <row r="26" spans="1:18" ht="83.25" customHeight="1" x14ac:dyDescent="0.35">
      <c r="A26" s="51" t="s">
        <v>87</v>
      </c>
      <c r="B26" s="69">
        <v>0</v>
      </c>
      <c r="C26" s="70">
        <v>3</v>
      </c>
      <c r="D26" s="71">
        <f>C26+B26</f>
        <v>3</v>
      </c>
      <c r="E26" s="72">
        <v>0</v>
      </c>
      <c r="F26" s="70">
        <v>2</v>
      </c>
      <c r="G26" s="73">
        <f>E26+F26</f>
        <v>2</v>
      </c>
      <c r="H26" s="69">
        <v>0</v>
      </c>
      <c r="I26" s="70">
        <v>0</v>
      </c>
      <c r="J26" s="71">
        <f>H26+I26</f>
        <v>0</v>
      </c>
      <c r="K26" s="72">
        <v>0</v>
      </c>
      <c r="L26" s="70">
        <v>0</v>
      </c>
      <c r="M26" s="74">
        <v>0</v>
      </c>
      <c r="N26" s="155">
        <f t="shared" si="10"/>
        <v>0</v>
      </c>
      <c r="O26" s="155">
        <f>C26+F26+I26+L26</f>
        <v>5</v>
      </c>
      <c r="P26" s="360">
        <f>SUM(N26:O26)</f>
        <v>5</v>
      </c>
      <c r="Q26" s="116"/>
      <c r="R26" s="116"/>
    </row>
    <row r="27" spans="1:18" ht="102" customHeight="1" x14ac:dyDescent="0.35">
      <c r="A27" s="51" t="s">
        <v>106</v>
      </c>
      <c r="B27" s="69">
        <v>0</v>
      </c>
      <c r="C27" s="70">
        <v>1</v>
      </c>
      <c r="D27" s="71">
        <f>C27+B27</f>
        <v>1</v>
      </c>
      <c r="E27" s="72">
        <v>0</v>
      </c>
      <c r="F27" s="70">
        <v>1</v>
      </c>
      <c r="G27" s="73">
        <f>E27+F27</f>
        <v>1</v>
      </c>
      <c r="H27" s="69">
        <v>0</v>
      </c>
      <c r="I27" s="70">
        <v>0</v>
      </c>
      <c r="J27" s="71">
        <f>H27+I27</f>
        <v>0</v>
      </c>
      <c r="K27" s="72">
        <v>0</v>
      </c>
      <c r="L27" s="70">
        <v>0</v>
      </c>
      <c r="M27" s="74">
        <v>0</v>
      </c>
      <c r="N27" s="155">
        <f t="shared" si="10"/>
        <v>0</v>
      </c>
      <c r="O27" s="155">
        <f>C27+F27+I27+L27</f>
        <v>2</v>
      </c>
      <c r="P27" s="360">
        <f>SUM(N27:O27)</f>
        <v>2</v>
      </c>
      <c r="Q27" s="116"/>
      <c r="R27" s="116"/>
    </row>
    <row r="28" spans="1:18" ht="45.75" customHeight="1" x14ac:dyDescent="0.35">
      <c r="A28" s="51" t="s">
        <v>20</v>
      </c>
      <c r="B28" s="69">
        <v>0</v>
      </c>
      <c r="C28" s="70">
        <v>13</v>
      </c>
      <c r="D28" s="71">
        <f>C28+B28</f>
        <v>13</v>
      </c>
      <c r="E28" s="72">
        <v>0</v>
      </c>
      <c r="F28" s="70">
        <v>13</v>
      </c>
      <c r="G28" s="73">
        <f>E28+F28</f>
        <v>13</v>
      </c>
      <c r="H28" s="69">
        <v>0</v>
      </c>
      <c r="I28" s="70">
        <v>12</v>
      </c>
      <c r="J28" s="71">
        <f>H28+I28</f>
        <v>12</v>
      </c>
      <c r="K28" s="72">
        <v>0</v>
      </c>
      <c r="L28" s="70">
        <v>0</v>
      </c>
      <c r="M28" s="74">
        <v>0</v>
      </c>
      <c r="N28" s="155">
        <f t="shared" si="10"/>
        <v>0</v>
      </c>
      <c r="O28" s="155">
        <f>C28+F28+I28+L28</f>
        <v>38</v>
      </c>
      <c r="P28" s="360">
        <f>SUM(N28:O28)</f>
        <v>38</v>
      </c>
      <c r="Q28" s="116"/>
      <c r="R28" s="116"/>
    </row>
    <row r="29" spans="1:18" ht="43.5" customHeight="1" thickBot="1" x14ac:dyDescent="0.4">
      <c r="A29" s="51" t="s">
        <v>21</v>
      </c>
      <c r="B29" s="96">
        <v>0</v>
      </c>
      <c r="C29" s="97">
        <v>1</v>
      </c>
      <c r="D29" s="98">
        <f>C29+B29</f>
        <v>1</v>
      </c>
      <c r="E29" s="99">
        <v>0</v>
      </c>
      <c r="F29" s="97">
        <v>0</v>
      </c>
      <c r="G29" s="100">
        <f>E29+F29</f>
        <v>0</v>
      </c>
      <c r="H29" s="96">
        <v>0</v>
      </c>
      <c r="I29" s="97">
        <v>0</v>
      </c>
      <c r="J29" s="98">
        <f>H29+I29</f>
        <v>0</v>
      </c>
      <c r="K29" s="99">
        <v>0</v>
      </c>
      <c r="L29" s="97">
        <v>0</v>
      </c>
      <c r="M29" s="101">
        <v>0</v>
      </c>
      <c r="N29" s="156">
        <f t="shared" si="10"/>
        <v>0</v>
      </c>
      <c r="O29" s="156">
        <f>C29+F29+I29+L29</f>
        <v>1</v>
      </c>
      <c r="P29" s="157">
        <f>SUM(N29:O29)</f>
        <v>1</v>
      </c>
      <c r="Q29" s="116"/>
      <c r="R29" s="116"/>
    </row>
    <row r="30" spans="1:18" ht="48" customHeight="1" thickBot="1" x14ac:dyDescent="0.4">
      <c r="A30" s="1071" t="s">
        <v>51</v>
      </c>
      <c r="B30" s="622">
        <f>B31+B32+B33+B34+B35+B36</f>
        <v>85</v>
      </c>
      <c r="C30" s="622">
        <f>C31+C32+C33+C34+C35+C36</f>
        <v>71</v>
      </c>
      <c r="D30" s="622">
        <f>B30+C30</f>
        <v>156</v>
      </c>
      <c r="E30" s="622">
        <f>E36+E35+E34+E31+E33</f>
        <v>74</v>
      </c>
      <c r="F30" s="622">
        <f t="shared" ref="F30:G30" si="11">F36+F35+F34+F31+F33</f>
        <v>57</v>
      </c>
      <c r="G30" s="622">
        <f t="shared" si="11"/>
        <v>131</v>
      </c>
      <c r="H30" s="622">
        <f>H36+H35+H34+H31+H33</f>
        <v>115</v>
      </c>
      <c r="I30" s="622">
        <f t="shared" ref="I30:J30" si="12">I36+I35+I34+I31+I33</f>
        <v>28</v>
      </c>
      <c r="J30" s="622">
        <f t="shared" si="12"/>
        <v>143</v>
      </c>
      <c r="K30" s="622">
        <f>K36+K35+K34+K31+K33</f>
        <v>110</v>
      </c>
      <c r="L30" s="622">
        <f t="shared" ref="L30:N30" si="13">L36+L35+L34+L31+L33</f>
        <v>16</v>
      </c>
      <c r="M30" s="622">
        <f t="shared" si="13"/>
        <v>126</v>
      </c>
      <c r="N30" s="622">
        <f t="shared" si="13"/>
        <v>384</v>
      </c>
      <c r="O30" s="622">
        <f>O31+O32+O33+O34+O35+O36</f>
        <v>172</v>
      </c>
      <c r="P30" s="622">
        <f>P31+P32+P33+P34+P35+P36</f>
        <v>556</v>
      </c>
      <c r="Q30" s="116"/>
      <c r="R30" s="116"/>
    </row>
    <row r="31" spans="1:18" ht="48" customHeight="1" x14ac:dyDescent="0.35">
      <c r="A31" s="259" t="s">
        <v>18</v>
      </c>
      <c r="B31" s="69">
        <v>10</v>
      </c>
      <c r="C31" s="70">
        <v>2</v>
      </c>
      <c r="D31" s="71">
        <f t="shared" ref="D31:D36" si="14">C31+B31</f>
        <v>12</v>
      </c>
      <c r="E31" s="72">
        <v>13</v>
      </c>
      <c r="F31" s="70">
        <v>3</v>
      </c>
      <c r="G31" s="73">
        <f>E31+F31</f>
        <v>16</v>
      </c>
      <c r="H31" s="69">
        <v>22</v>
      </c>
      <c r="I31" s="70">
        <v>1</v>
      </c>
      <c r="J31" s="71">
        <f t="shared" ref="J31:J36" si="15">H31+I31</f>
        <v>23</v>
      </c>
      <c r="K31" s="72">
        <v>22</v>
      </c>
      <c r="L31" s="70">
        <v>0</v>
      </c>
      <c r="M31" s="74">
        <f>K31+L31</f>
        <v>22</v>
      </c>
      <c r="N31" s="360">
        <f t="shared" ref="N31:N36" si="16">B31+E31+H31+K31</f>
        <v>67</v>
      </c>
      <c r="O31" s="360">
        <f t="shared" ref="O31:O36" si="17">C31+F31+I31+L31</f>
        <v>6</v>
      </c>
      <c r="P31" s="279">
        <f t="shared" ref="P31:P36" si="18">N31+O31</f>
        <v>73</v>
      </c>
      <c r="Q31" s="116"/>
      <c r="R31" s="116"/>
    </row>
    <row r="32" spans="1:18" ht="67.5" customHeight="1" x14ac:dyDescent="0.35">
      <c r="A32" s="51" t="s">
        <v>125</v>
      </c>
      <c r="B32" s="69">
        <v>0</v>
      </c>
      <c r="C32" s="70">
        <v>22</v>
      </c>
      <c r="D32" s="71">
        <f t="shared" si="14"/>
        <v>22</v>
      </c>
      <c r="E32" s="72">
        <v>0</v>
      </c>
      <c r="F32" s="70">
        <v>0</v>
      </c>
      <c r="G32" s="73">
        <v>0</v>
      </c>
      <c r="H32" s="69">
        <v>0</v>
      </c>
      <c r="I32" s="70">
        <v>0</v>
      </c>
      <c r="J32" s="71">
        <f t="shared" si="15"/>
        <v>0</v>
      </c>
      <c r="K32" s="72">
        <v>0</v>
      </c>
      <c r="L32" s="70">
        <v>0</v>
      </c>
      <c r="M32" s="74">
        <v>0</v>
      </c>
      <c r="N32" s="360">
        <f t="shared" si="16"/>
        <v>0</v>
      </c>
      <c r="O32" s="360">
        <f t="shared" si="17"/>
        <v>22</v>
      </c>
      <c r="P32" s="279">
        <f t="shared" si="18"/>
        <v>22</v>
      </c>
      <c r="Q32" s="116"/>
      <c r="R32" s="116"/>
    </row>
    <row r="33" spans="1:18" ht="89.25" customHeight="1" x14ac:dyDescent="0.35">
      <c r="A33" s="51" t="s">
        <v>87</v>
      </c>
      <c r="B33" s="69">
        <v>10</v>
      </c>
      <c r="C33" s="70">
        <v>3</v>
      </c>
      <c r="D33" s="71">
        <f t="shared" si="14"/>
        <v>13</v>
      </c>
      <c r="E33" s="72">
        <v>0</v>
      </c>
      <c r="F33" s="70">
        <v>10</v>
      </c>
      <c r="G33" s="73">
        <f>E33+F33</f>
        <v>10</v>
      </c>
      <c r="H33" s="69">
        <v>0</v>
      </c>
      <c r="I33" s="70">
        <v>20</v>
      </c>
      <c r="J33" s="71">
        <f t="shared" si="15"/>
        <v>20</v>
      </c>
      <c r="K33" s="72">
        <v>0</v>
      </c>
      <c r="L33" s="70">
        <v>0</v>
      </c>
      <c r="M33" s="74">
        <v>0</v>
      </c>
      <c r="N33" s="360">
        <f t="shared" si="16"/>
        <v>10</v>
      </c>
      <c r="O33" s="360">
        <f t="shared" si="17"/>
        <v>33</v>
      </c>
      <c r="P33" s="279">
        <f t="shared" si="18"/>
        <v>43</v>
      </c>
      <c r="Q33" s="116"/>
      <c r="R33" s="116"/>
    </row>
    <row r="34" spans="1:18" ht="123" customHeight="1" x14ac:dyDescent="0.35">
      <c r="A34" s="51" t="s">
        <v>106</v>
      </c>
      <c r="B34" s="69">
        <v>20</v>
      </c>
      <c r="C34" s="70">
        <v>6</v>
      </c>
      <c r="D34" s="71">
        <f t="shared" si="14"/>
        <v>26</v>
      </c>
      <c r="E34" s="72">
        <v>18</v>
      </c>
      <c r="F34" s="70">
        <v>3</v>
      </c>
      <c r="G34" s="73">
        <f>E34+F34</f>
        <v>21</v>
      </c>
      <c r="H34" s="69">
        <v>36</v>
      </c>
      <c r="I34" s="70">
        <v>6</v>
      </c>
      <c r="J34" s="71">
        <f t="shared" si="15"/>
        <v>42</v>
      </c>
      <c r="K34" s="72">
        <v>23</v>
      </c>
      <c r="L34" s="70">
        <v>7</v>
      </c>
      <c r="M34" s="74">
        <f>K34+L34</f>
        <v>30</v>
      </c>
      <c r="N34" s="360">
        <f t="shared" si="16"/>
        <v>97</v>
      </c>
      <c r="O34" s="360">
        <f t="shared" si="17"/>
        <v>22</v>
      </c>
      <c r="P34" s="279">
        <f t="shared" si="18"/>
        <v>119</v>
      </c>
      <c r="Q34" s="116"/>
      <c r="R34" s="116"/>
    </row>
    <row r="35" spans="1:18" ht="43.5" customHeight="1" x14ac:dyDescent="0.35">
      <c r="A35" s="51" t="s">
        <v>20</v>
      </c>
      <c r="B35" s="69">
        <v>30</v>
      </c>
      <c r="C35" s="70">
        <v>37</v>
      </c>
      <c r="D35" s="71">
        <f t="shared" si="14"/>
        <v>67</v>
      </c>
      <c r="E35" s="72">
        <v>30</v>
      </c>
      <c r="F35" s="70">
        <v>38</v>
      </c>
      <c r="G35" s="73">
        <f>E35+F35</f>
        <v>68</v>
      </c>
      <c r="H35" s="69">
        <v>38</v>
      </c>
      <c r="I35" s="70">
        <v>1</v>
      </c>
      <c r="J35" s="71">
        <f t="shared" si="15"/>
        <v>39</v>
      </c>
      <c r="K35" s="72">
        <v>48</v>
      </c>
      <c r="L35" s="70">
        <v>9</v>
      </c>
      <c r="M35" s="74">
        <f>K35+L35</f>
        <v>57</v>
      </c>
      <c r="N35" s="360">
        <f t="shared" si="16"/>
        <v>146</v>
      </c>
      <c r="O35" s="360">
        <f t="shared" si="17"/>
        <v>85</v>
      </c>
      <c r="P35" s="279">
        <f t="shared" si="18"/>
        <v>231</v>
      </c>
      <c r="Q35" s="116"/>
      <c r="R35" s="116"/>
    </row>
    <row r="36" spans="1:18" ht="60.75" customHeight="1" thickBot="1" x14ac:dyDescent="0.4">
      <c r="A36" s="51" t="s">
        <v>21</v>
      </c>
      <c r="B36" s="75">
        <v>15</v>
      </c>
      <c r="C36" s="76">
        <v>1</v>
      </c>
      <c r="D36" s="71">
        <f t="shared" si="14"/>
        <v>16</v>
      </c>
      <c r="E36" s="280">
        <v>13</v>
      </c>
      <c r="F36" s="76">
        <v>3</v>
      </c>
      <c r="G36" s="281">
        <f>E36+F36</f>
        <v>16</v>
      </c>
      <c r="H36" s="75">
        <v>19</v>
      </c>
      <c r="I36" s="76">
        <v>0</v>
      </c>
      <c r="J36" s="282">
        <f t="shared" si="15"/>
        <v>19</v>
      </c>
      <c r="K36" s="280">
        <v>17</v>
      </c>
      <c r="L36" s="76">
        <v>0</v>
      </c>
      <c r="M36" s="283">
        <f>K36+L36</f>
        <v>17</v>
      </c>
      <c r="N36" s="360">
        <f t="shared" si="16"/>
        <v>64</v>
      </c>
      <c r="O36" s="360">
        <f t="shared" si="17"/>
        <v>4</v>
      </c>
      <c r="P36" s="279">
        <f t="shared" si="18"/>
        <v>68</v>
      </c>
      <c r="Q36" s="116"/>
      <c r="R36" s="116"/>
    </row>
    <row r="37" spans="1:18" ht="39.75" customHeight="1" thickBot="1" x14ac:dyDescent="0.4">
      <c r="A37" s="687" t="s">
        <v>6</v>
      </c>
      <c r="B37" s="622">
        <f t="shared" ref="B37:P37" si="19">B30+B24</f>
        <v>85</v>
      </c>
      <c r="C37" s="1430">
        <f t="shared" si="19"/>
        <v>92</v>
      </c>
      <c r="D37" s="1431">
        <f t="shared" si="19"/>
        <v>177</v>
      </c>
      <c r="E37" s="622">
        <f t="shared" si="19"/>
        <v>74</v>
      </c>
      <c r="F37" s="1430">
        <f t="shared" si="19"/>
        <v>75</v>
      </c>
      <c r="G37" s="1432">
        <f t="shared" si="19"/>
        <v>149</v>
      </c>
      <c r="H37" s="622">
        <f t="shared" si="19"/>
        <v>115</v>
      </c>
      <c r="I37" s="1433">
        <f t="shared" si="19"/>
        <v>42</v>
      </c>
      <c r="J37" s="1434">
        <f t="shared" si="19"/>
        <v>157</v>
      </c>
      <c r="K37" s="622">
        <f t="shared" si="19"/>
        <v>110</v>
      </c>
      <c r="L37" s="1433">
        <f t="shared" si="19"/>
        <v>16</v>
      </c>
      <c r="M37" s="1435">
        <f t="shared" si="19"/>
        <v>126</v>
      </c>
      <c r="N37" s="622">
        <f t="shared" si="19"/>
        <v>384</v>
      </c>
      <c r="O37" s="1430">
        <f t="shared" si="19"/>
        <v>225</v>
      </c>
      <c r="P37" s="1432">
        <f t="shared" si="19"/>
        <v>609</v>
      </c>
      <c r="Q37" s="116"/>
      <c r="R37" s="116"/>
    </row>
    <row r="38" spans="1:18" ht="84.75" customHeight="1" thickBot="1" x14ac:dyDescent="0.4">
      <c r="A38" s="258" t="s">
        <v>15</v>
      </c>
      <c r="B38" s="80"/>
      <c r="C38" s="81"/>
      <c r="D38" s="103"/>
      <c r="E38" s="104"/>
      <c r="F38" s="81"/>
      <c r="G38" s="236"/>
      <c r="H38" s="1436"/>
      <c r="I38" s="1424"/>
      <c r="J38" s="1437"/>
      <c r="K38" s="1423"/>
      <c r="L38" s="1424"/>
      <c r="M38" s="1438"/>
      <c r="N38" s="159"/>
      <c r="O38" s="105"/>
      <c r="P38" s="160"/>
      <c r="Q38" s="140"/>
      <c r="R38" s="140"/>
    </row>
    <row r="39" spans="1:18" ht="42.75" customHeight="1" thickBot="1" x14ac:dyDescent="0.4">
      <c r="A39" s="1072" t="s">
        <v>50</v>
      </c>
      <c r="B39" s="622">
        <f>B8-B24</f>
        <v>0</v>
      </c>
      <c r="C39" s="1430">
        <f>C8-C24</f>
        <v>0</v>
      </c>
      <c r="D39" s="1431">
        <f t="shared" ref="D39:D44" si="20">D8-D24</f>
        <v>0</v>
      </c>
      <c r="E39" s="622">
        <v>0</v>
      </c>
      <c r="F39" s="1430">
        <f>F8-F24</f>
        <v>0</v>
      </c>
      <c r="G39" s="1431">
        <v>0</v>
      </c>
      <c r="H39" s="622">
        <v>0</v>
      </c>
      <c r="I39" s="1430">
        <v>0</v>
      </c>
      <c r="J39" s="1431">
        <v>0</v>
      </c>
      <c r="K39" s="622">
        <f t="shared" ref="K39:M44" si="21">K8-K24</f>
        <v>0</v>
      </c>
      <c r="L39" s="1430">
        <v>0</v>
      </c>
      <c r="M39" s="1431">
        <v>0</v>
      </c>
      <c r="N39" s="623">
        <v>0</v>
      </c>
      <c r="O39" s="1439">
        <v>0</v>
      </c>
      <c r="P39" s="1440">
        <v>0</v>
      </c>
      <c r="Q39" s="141"/>
      <c r="R39" s="141"/>
    </row>
    <row r="40" spans="1:18" ht="47.25" customHeight="1" x14ac:dyDescent="0.35">
      <c r="A40" s="259" t="s">
        <v>18</v>
      </c>
      <c r="B40" s="69">
        <f>B9-B25</f>
        <v>0</v>
      </c>
      <c r="C40" s="70">
        <v>0</v>
      </c>
      <c r="D40" s="67">
        <f t="shared" si="20"/>
        <v>0</v>
      </c>
      <c r="E40" s="69">
        <v>0</v>
      </c>
      <c r="F40" s="70">
        <f>F9-F25</f>
        <v>0</v>
      </c>
      <c r="G40" s="67">
        <f t="shared" ref="G40:G49" si="22">E40+F40</f>
        <v>0</v>
      </c>
      <c r="H40" s="69">
        <f>H9-H25</f>
        <v>0</v>
      </c>
      <c r="I40" s="70">
        <f>I9-I25</f>
        <v>0</v>
      </c>
      <c r="J40" s="67">
        <f>J9-J25</f>
        <v>0</v>
      </c>
      <c r="K40" s="69">
        <f t="shared" si="21"/>
        <v>0</v>
      </c>
      <c r="L40" s="70">
        <f t="shared" si="21"/>
        <v>0</v>
      </c>
      <c r="M40" s="67">
        <f t="shared" si="21"/>
        <v>0</v>
      </c>
      <c r="N40" s="154">
        <f t="shared" ref="N40:O43" si="23">B40+E40+H40+K40</f>
        <v>0</v>
      </c>
      <c r="O40" s="102">
        <f t="shared" si="23"/>
        <v>0</v>
      </c>
      <c r="P40" s="158">
        <f t="shared" ref="P40:P49" si="24">N40+O40</f>
        <v>0</v>
      </c>
      <c r="Q40" s="140"/>
      <c r="R40" s="140"/>
    </row>
    <row r="41" spans="1:18" ht="62.25" customHeight="1" x14ac:dyDescent="0.35">
      <c r="A41" s="51" t="s">
        <v>75</v>
      </c>
      <c r="B41" s="69">
        <f>B10-B26</f>
        <v>0</v>
      </c>
      <c r="C41" s="70">
        <f>C10-C26</f>
        <v>0</v>
      </c>
      <c r="D41" s="67">
        <f t="shared" si="20"/>
        <v>0</v>
      </c>
      <c r="E41" s="69">
        <v>0</v>
      </c>
      <c r="F41" s="70">
        <v>0</v>
      </c>
      <c r="G41" s="67">
        <f t="shared" si="22"/>
        <v>0</v>
      </c>
      <c r="H41" s="69">
        <v>0</v>
      </c>
      <c r="I41" s="70">
        <v>0</v>
      </c>
      <c r="J41" s="67">
        <v>0</v>
      </c>
      <c r="K41" s="69">
        <f t="shared" si="21"/>
        <v>0</v>
      </c>
      <c r="L41" s="70">
        <f t="shared" si="21"/>
        <v>0</v>
      </c>
      <c r="M41" s="67">
        <f t="shared" si="21"/>
        <v>0</v>
      </c>
      <c r="N41" s="154">
        <f t="shared" si="23"/>
        <v>0</v>
      </c>
      <c r="O41" s="102">
        <f t="shared" si="23"/>
        <v>0</v>
      </c>
      <c r="P41" s="158">
        <f t="shared" si="24"/>
        <v>0</v>
      </c>
      <c r="Q41" s="140"/>
      <c r="R41" s="140"/>
    </row>
    <row r="42" spans="1:18" ht="62.25" customHeight="1" x14ac:dyDescent="0.35">
      <c r="A42" s="51" t="s">
        <v>76</v>
      </c>
      <c r="B42" s="69">
        <v>0</v>
      </c>
      <c r="C42" s="70">
        <v>0</v>
      </c>
      <c r="D42" s="67">
        <f t="shared" si="20"/>
        <v>0</v>
      </c>
      <c r="E42" s="69">
        <v>0</v>
      </c>
      <c r="F42" s="70">
        <v>0</v>
      </c>
      <c r="G42" s="67">
        <f t="shared" si="22"/>
        <v>0</v>
      </c>
      <c r="H42" s="69">
        <v>0</v>
      </c>
      <c r="I42" s="70">
        <v>0</v>
      </c>
      <c r="J42" s="67">
        <v>0</v>
      </c>
      <c r="K42" s="69">
        <f t="shared" si="21"/>
        <v>0</v>
      </c>
      <c r="L42" s="70">
        <f t="shared" si="21"/>
        <v>0</v>
      </c>
      <c r="M42" s="67">
        <f t="shared" si="21"/>
        <v>0</v>
      </c>
      <c r="N42" s="154">
        <f t="shared" si="23"/>
        <v>0</v>
      </c>
      <c r="O42" s="102">
        <f t="shared" si="23"/>
        <v>0</v>
      </c>
      <c r="P42" s="158">
        <f t="shared" si="24"/>
        <v>0</v>
      </c>
      <c r="Q42" s="140"/>
      <c r="R42" s="140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 t="shared" si="20"/>
        <v>0</v>
      </c>
      <c r="E43" s="69">
        <v>0</v>
      </c>
      <c r="F43" s="70">
        <v>0</v>
      </c>
      <c r="G43" s="67">
        <f t="shared" si="22"/>
        <v>0</v>
      </c>
      <c r="H43" s="69">
        <v>0</v>
      </c>
      <c r="I43" s="70">
        <v>0</v>
      </c>
      <c r="J43" s="67">
        <v>0</v>
      </c>
      <c r="K43" s="69">
        <f t="shared" si="21"/>
        <v>0</v>
      </c>
      <c r="L43" s="70">
        <f t="shared" si="21"/>
        <v>0</v>
      </c>
      <c r="M43" s="67">
        <f t="shared" si="21"/>
        <v>0</v>
      </c>
      <c r="N43" s="154">
        <f t="shared" si="23"/>
        <v>0</v>
      </c>
      <c r="O43" s="102">
        <f t="shared" si="23"/>
        <v>0</v>
      </c>
      <c r="P43" s="158">
        <f t="shared" si="24"/>
        <v>0</v>
      </c>
      <c r="Q43" s="140"/>
      <c r="R43" s="140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 t="shared" si="20"/>
        <v>0</v>
      </c>
      <c r="E44" s="75">
        <v>0</v>
      </c>
      <c r="F44" s="76">
        <v>0</v>
      </c>
      <c r="G44" s="67">
        <f t="shared" si="22"/>
        <v>0</v>
      </c>
      <c r="H44" s="75">
        <v>0</v>
      </c>
      <c r="I44" s="76">
        <f>I13-I29</f>
        <v>0</v>
      </c>
      <c r="J44" s="67">
        <v>0</v>
      </c>
      <c r="K44" s="75">
        <f t="shared" si="21"/>
        <v>0</v>
      </c>
      <c r="L44" s="76">
        <v>0</v>
      </c>
      <c r="M44" s="67">
        <f>M13-M29</f>
        <v>0</v>
      </c>
      <c r="N44" s="284">
        <v>0</v>
      </c>
      <c r="O44" s="285">
        <f>O13-O29</f>
        <v>0</v>
      </c>
      <c r="P44" s="158">
        <f t="shared" si="24"/>
        <v>0</v>
      </c>
      <c r="Q44" s="140"/>
      <c r="R44" s="140"/>
    </row>
    <row r="45" spans="1:18" ht="52.5" customHeight="1" thickBot="1" x14ac:dyDescent="0.4">
      <c r="A45" s="1073" t="s">
        <v>51</v>
      </c>
      <c r="B45" s="622">
        <f>B14-B30</f>
        <v>0</v>
      </c>
      <c r="C45" s="1430">
        <v>0</v>
      </c>
      <c r="D45" s="1431">
        <v>0</v>
      </c>
      <c r="E45" s="622">
        <v>0</v>
      </c>
      <c r="F45" s="1430">
        <v>0</v>
      </c>
      <c r="G45" s="1431">
        <f t="shared" si="22"/>
        <v>0</v>
      </c>
      <c r="H45" s="622">
        <v>0</v>
      </c>
      <c r="I45" s="1430"/>
      <c r="J45" s="1431">
        <v>0</v>
      </c>
      <c r="K45" s="622">
        <v>0</v>
      </c>
      <c r="L45" s="1430">
        <v>0</v>
      </c>
      <c r="M45" s="1431">
        <v>0</v>
      </c>
      <c r="N45" s="623">
        <v>0</v>
      </c>
      <c r="O45" s="1439">
        <v>0</v>
      </c>
      <c r="P45" s="1440">
        <f t="shared" si="24"/>
        <v>0</v>
      </c>
      <c r="Q45" s="140"/>
      <c r="R45" s="140"/>
    </row>
    <row r="46" spans="1:18" ht="59.25" customHeight="1" x14ac:dyDescent="0.35">
      <c r="A46" s="259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f t="shared" si="22"/>
        <v>0</v>
      </c>
      <c r="H46" s="69">
        <v>0</v>
      </c>
      <c r="I46" s="70">
        <f>I15-I31</f>
        <v>0</v>
      </c>
      <c r="J46" s="67">
        <f>H46+I46</f>
        <v>0</v>
      </c>
      <c r="K46" s="69">
        <v>0</v>
      </c>
      <c r="L46" s="70">
        <f>L15-L31</f>
        <v>0</v>
      </c>
      <c r="M46" s="67">
        <f>K46+L46</f>
        <v>0</v>
      </c>
      <c r="N46" s="154">
        <f t="shared" ref="N46:O49" si="25">B46+E46+H46+K46</f>
        <v>0</v>
      </c>
      <c r="O46" s="102">
        <f t="shared" si="25"/>
        <v>0</v>
      </c>
      <c r="P46" s="158">
        <f t="shared" si="24"/>
        <v>0</v>
      </c>
      <c r="Q46" s="116"/>
      <c r="R46" s="116"/>
    </row>
    <row r="47" spans="1:18" ht="61.5" customHeight="1" x14ac:dyDescent="0.35">
      <c r="A47" s="51" t="s">
        <v>76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f t="shared" si="22"/>
        <v>0</v>
      </c>
      <c r="H47" s="69">
        <v>0</v>
      </c>
      <c r="I47" s="70">
        <v>0</v>
      </c>
      <c r="J47" s="67">
        <f>H47+I47</f>
        <v>0</v>
      </c>
      <c r="K47" s="69">
        <v>0</v>
      </c>
      <c r="L47" s="70">
        <v>0</v>
      </c>
      <c r="M47" s="67">
        <f>K47+L47</f>
        <v>0</v>
      </c>
      <c r="N47" s="154">
        <f t="shared" si="25"/>
        <v>0</v>
      </c>
      <c r="O47" s="102">
        <f t="shared" si="25"/>
        <v>0</v>
      </c>
      <c r="P47" s="158">
        <f t="shared" si="24"/>
        <v>0</v>
      </c>
      <c r="Q47" s="116"/>
      <c r="R47" s="116"/>
    </row>
    <row r="48" spans="1:18" ht="59.2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f t="shared" si="22"/>
        <v>0</v>
      </c>
      <c r="H48" s="69">
        <v>0</v>
      </c>
      <c r="I48" s="70">
        <v>0</v>
      </c>
      <c r="J48" s="67">
        <f>H48+I48</f>
        <v>0</v>
      </c>
      <c r="K48" s="69">
        <v>0</v>
      </c>
      <c r="L48" s="70">
        <v>0</v>
      </c>
      <c r="M48" s="67">
        <f>K48+L48</f>
        <v>0</v>
      </c>
      <c r="N48" s="154">
        <f t="shared" si="25"/>
        <v>0</v>
      </c>
      <c r="O48" s="102">
        <f t="shared" si="25"/>
        <v>0</v>
      </c>
      <c r="P48" s="158">
        <f t="shared" si="24"/>
        <v>0</v>
      </c>
      <c r="Q48" s="116"/>
      <c r="R48" s="116"/>
    </row>
    <row r="49" spans="1:18" ht="39.75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f>F20-F36</f>
        <v>0</v>
      </c>
      <c r="G49" s="67">
        <f t="shared" si="22"/>
        <v>0</v>
      </c>
      <c r="H49" s="75">
        <v>0</v>
      </c>
      <c r="I49" s="76">
        <f>I20-I36</f>
        <v>0</v>
      </c>
      <c r="J49" s="67">
        <f>H49+I49</f>
        <v>0</v>
      </c>
      <c r="K49" s="96">
        <v>0</v>
      </c>
      <c r="L49" s="97">
        <f>L20-L36</f>
        <v>0</v>
      </c>
      <c r="M49" s="67">
        <f>K49+L49</f>
        <v>0</v>
      </c>
      <c r="N49" s="154">
        <f t="shared" si="25"/>
        <v>0</v>
      </c>
      <c r="O49" s="102">
        <f t="shared" si="25"/>
        <v>0</v>
      </c>
      <c r="P49" s="158">
        <f t="shared" si="24"/>
        <v>0</v>
      </c>
      <c r="Q49" s="116"/>
      <c r="R49" s="116"/>
    </row>
    <row r="50" spans="1:18" ht="48" customHeight="1" thickBot="1" x14ac:dyDescent="0.4">
      <c r="A50" s="687" t="s">
        <v>11</v>
      </c>
      <c r="B50" s="161">
        <f>B21-B37</f>
        <v>0</v>
      </c>
      <c r="C50" s="161">
        <v>0</v>
      </c>
      <c r="D50" s="161">
        <v>0</v>
      </c>
      <c r="E50" s="161">
        <v>0</v>
      </c>
      <c r="F50" s="161">
        <f>F45</f>
        <v>0</v>
      </c>
      <c r="G50" s="161">
        <f>G45</f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42"/>
      <c r="R50" s="142"/>
    </row>
    <row r="51" spans="1:18" ht="66.75" thickBot="1" x14ac:dyDescent="0.4">
      <c r="A51" s="688" t="s">
        <v>8</v>
      </c>
      <c r="B51" s="156">
        <f>B37</f>
        <v>85</v>
      </c>
      <c r="C51" s="156">
        <f t="shared" ref="C51:P51" si="26">C37</f>
        <v>92</v>
      </c>
      <c r="D51" s="156">
        <f t="shared" si="26"/>
        <v>177</v>
      </c>
      <c r="E51" s="623">
        <f t="shared" si="26"/>
        <v>74</v>
      </c>
      <c r="F51" s="623">
        <f t="shared" si="26"/>
        <v>75</v>
      </c>
      <c r="G51" s="623">
        <f t="shared" si="26"/>
        <v>149</v>
      </c>
      <c r="H51" s="156">
        <f t="shared" si="26"/>
        <v>115</v>
      </c>
      <c r="I51" s="156">
        <f t="shared" si="26"/>
        <v>42</v>
      </c>
      <c r="J51" s="156">
        <f t="shared" si="26"/>
        <v>157</v>
      </c>
      <c r="K51" s="156">
        <f t="shared" si="26"/>
        <v>110</v>
      </c>
      <c r="L51" s="156">
        <f t="shared" si="26"/>
        <v>16</v>
      </c>
      <c r="M51" s="156">
        <f t="shared" si="26"/>
        <v>126</v>
      </c>
      <c r="N51" s="156">
        <f t="shared" si="26"/>
        <v>384</v>
      </c>
      <c r="O51" s="156">
        <f t="shared" si="26"/>
        <v>225</v>
      </c>
      <c r="P51" s="157">
        <f t="shared" si="26"/>
        <v>609</v>
      </c>
      <c r="Q51" s="120"/>
      <c r="R51" s="120"/>
    </row>
    <row r="52" spans="1:18" ht="71.25" customHeight="1" thickBot="1" x14ac:dyDescent="0.4">
      <c r="A52" s="258" t="s">
        <v>15</v>
      </c>
      <c r="B52" s="623">
        <f>B50</f>
        <v>0</v>
      </c>
      <c r="C52" s="623">
        <f t="shared" ref="C52:M52" si="27">C50</f>
        <v>0</v>
      </c>
      <c r="D52" s="623">
        <f t="shared" si="27"/>
        <v>0</v>
      </c>
      <c r="E52" s="623">
        <f t="shared" si="27"/>
        <v>0</v>
      </c>
      <c r="F52" s="623">
        <f t="shared" si="27"/>
        <v>0</v>
      </c>
      <c r="G52" s="623">
        <f t="shared" si="27"/>
        <v>0</v>
      </c>
      <c r="H52" s="623">
        <f t="shared" si="27"/>
        <v>0</v>
      </c>
      <c r="I52" s="623">
        <f t="shared" si="27"/>
        <v>0</v>
      </c>
      <c r="J52" s="623">
        <f t="shared" si="27"/>
        <v>0</v>
      </c>
      <c r="K52" s="623">
        <f t="shared" si="27"/>
        <v>0</v>
      </c>
      <c r="L52" s="623">
        <f t="shared" si="27"/>
        <v>0</v>
      </c>
      <c r="M52" s="623">
        <f t="shared" si="27"/>
        <v>0</v>
      </c>
      <c r="N52" s="623">
        <f>B52+E52+H52+K52</f>
        <v>0</v>
      </c>
      <c r="O52" s="623">
        <f>C52+F52+I52+L52</f>
        <v>0</v>
      </c>
      <c r="P52" s="153">
        <f>N52+O52</f>
        <v>0</v>
      </c>
      <c r="Q52" s="120"/>
      <c r="R52" s="120"/>
    </row>
    <row r="53" spans="1:18" ht="44.25" customHeight="1" thickBot="1" x14ac:dyDescent="0.4">
      <c r="A53" s="1067" t="s">
        <v>12</v>
      </c>
      <c r="B53" s="627">
        <f>B51+B52</f>
        <v>85</v>
      </c>
      <c r="C53" s="627">
        <f t="shared" ref="C53:P53" si="28">C51+C52</f>
        <v>92</v>
      </c>
      <c r="D53" s="627">
        <f t="shared" si="28"/>
        <v>177</v>
      </c>
      <c r="E53" s="627">
        <f t="shared" si="28"/>
        <v>74</v>
      </c>
      <c r="F53" s="627">
        <f t="shared" si="28"/>
        <v>75</v>
      </c>
      <c r="G53" s="627">
        <f t="shared" si="28"/>
        <v>149</v>
      </c>
      <c r="H53" s="627">
        <f t="shared" si="28"/>
        <v>115</v>
      </c>
      <c r="I53" s="627">
        <f t="shared" si="28"/>
        <v>42</v>
      </c>
      <c r="J53" s="627">
        <f t="shared" si="28"/>
        <v>157</v>
      </c>
      <c r="K53" s="627">
        <f t="shared" si="28"/>
        <v>110</v>
      </c>
      <c r="L53" s="627">
        <f t="shared" si="28"/>
        <v>16</v>
      </c>
      <c r="M53" s="627">
        <f t="shared" si="28"/>
        <v>126</v>
      </c>
      <c r="N53" s="627">
        <f t="shared" si="28"/>
        <v>384</v>
      </c>
      <c r="O53" s="627">
        <f t="shared" si="28"/>
        <v>225</v>
      </c>
      <c r="P53" s="627">
        <f t="shared" si="28"/>
        <v>609</v>
      </c>
      <c r="Q53" s="120"/>
      <c r="R53" s="120"/>
    </row>
    <row r="54" spans="1:18" ht="9.75" customHeight="1" x14ac:dyDescent="0.35">
      <c r="A54" s="116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43"/>
    </row>
    <row r="55" spans="1:18" ht="45" customHeight="1" x14ac:dyDescent="0.35">
      <c r="A55" s="1606"/>
      <c r="B55" s="1606"/>
      <c r="C55" s="1606"/>
      <c r="D55" s="1606"/>
      <c r="E55" s="1606"/>
      <c r="F55" s="1606"/>
      <c r="G55" s="1606"/>
      <c r="H55" s="1606"/>
      <c r="I55" s="1606"/>
      <c r="J55" s="1606"/>
      <c r="K55" s="1606"/>
      <c r="L55" s="1606"/>
      <c r="M55" s="1606"/>
      <c r="N55" s="1606"/>
      <c r="O55" s="1606"/>
      <c r="P55" s="1606"/>
    </row>
    <row r="56" spans="1:18" ht="50.25" customHeight="1" x14ac:dyDescent="0.35">
      <c r="A56" s="1607"/>
      <c r="B56" s="1607"/>
      <c r="C56" s="1607"/>
      <c r="D56" s="1607"/>
      <c r="E56" s="1607"/>
      <c r="F56" s="1607"/>
      <c r="G56" s="1607"/>
      <c r="H56" s="1607"/>
      <c r="I56" s="1607"/>
      <c r="J56" s="1607"/>
      <c r="K56" s="1607"/>
      <c r="L56" s="1607"/>
      <c r="M56" s="1607"/>
      <c r="N56" s="1607"/>
      <c r="O56" s="1607"/>
      <c r="P56" s="1607"/>
    </row>
    <row r="57" spans="1:18" ht="45" customHeight="1" x14ac:dyDescent="0.35">
      <c r="A57" s="144"/>
      <c r="B57" s="143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  <c r="O57" s="143"/>
      <c r="P57" s="143"/>
    </row>
    <row r="58" spans="1:18" ht="25.5" x14ac:dyDescent="0.35">
      <c r="A58" s="144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</row>
  </sheetData>
  <protectedRanges>
    <protectedRange sqref="A56:P56" name="Диапазон8"/>
    <protectedRange sqref="B9:C13 E9:F13 H9:I13 K9:L13 B25:C29 E25:F29 H25:I29 K25:L29" name="Диапазон1"/>
    <protectedRange sqref="A3:P3" name="Диапазон7"/>
    <protectedRange sqref="K46:L49 H46:I49 E46:F49 B46:C49" name="Диапазон6_2"/>
    <protectedRange sqref="K15:L20 H15:I20 E15:F20 B15:C20 K31:L36 H31:I36 E31:F36 B31:C36" name="Диапазон2_2"/>
    <protectedRange sqref="B40:C44 E40:F44 H40:I44 K40:L44" name="Диапазон5_2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zoomScale="40" zoomScaleNormal="50" zoomScaleSheetLayoutView="40" workbookViewId="0">
      <selection activeCell="M36" sqref="M36"/>
    </sheetView>
  </sheetViews>
  <sheetFormatPr defaultRowHeight="25.5" x14ac:dyDescent="0.35"/>
  <cols>
    <col min="1" max="1" width="111.140625" style="135" customWidth="1"/>
    <col min="2" max="3" width="14.5703125" style="135" customWidth="1"/>
    <col min="4" max="4" width="14" style="135" customWidth="1"/>
    <col min="5" max="5" width="14.28515625" style="135" customWidth="1"/>
    <col min="6" max="6" width="17.42578125" style="135" customWidth="1"/>
    <col min="7" max="7" width="13.7109375" style="135" customWidth="1"/>
    <col min="8" max="8" width="14.5703125" style="135" customWidth="1"/>
    <col min="9" max="9" width="17.28515625" style="135" customWidth="1"/>
    <col min="10" max="10" width="14.85546875" style="135" customWidth="1"/>
    <col min="11" max="11" width="17.28515625" style="135" customWidth="1"/>
    <col min="12" max="12" width="17.42578125" style="135" customWidth="1"/>
    <col min="13" max="13" width="16.7109375" style="135" customWidth="1"/>
    <col min="14" max="14" width="17" style="135" customWidth="1"/>
    <col min="15" max="15" width="17.140625" style="135" customWidth="1"/>
    <col min="16" max="16" width="20.85546875" style="135" customWidth="1"/>
    <col min="17" max="17" width="10.7109375" style="135" customWidth="1"/>
    <col min="18" max="18" width="9.140625" style="135"/>
    <col min="19" max="19" width="12.85546875" style="135" customWidth="1"/>
    <col min="20" max="20" width="23.42578125" style="135" customWidth="1"/>
    <col min="21" max="22" width="9.140625" style="135"/>
    <col min="23" max="23" width="10.5703125" style="135" bestFit="1" customWidth="1"/>
    <col min="24" max="24" width="11.28515625" style="135" customWidth="1"/>
    <col min="25" max="256" width="9.140625" style="135"/>
    <col min="257" max="257" width="111.140625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7.42578125" style="135" customWidth="1"/>
    <col min="263" max="263" width="13.7109375" style="135" customWidth="1"/>
    <col min="264" max="264" width="14.5703125" style="135" customWidth="1"/>
    <col min="265" max="265" width="17.28515625" style="135" customWidth="1"/>
    <col min="266" max="266" width="13.42578125" style="135" customWidth="1"/>
    <col min="267" max="267" width="14" style="135" customWidth="1"/>
    <col min="268" max="268" width="17.42578125" style="135" customWidth="1"/>
    <col min="269" max="269" width="13.85546875" style="135" customWidth="1"/>
    <col min="270" max="270" width="14.42578125" style="135" customWidth="1"/>
    <col min="271" max="271" width="17.140625" style="135" customWidth="1"/>
    <col min="272" max="272" width="17.5703125" style="135" customWidth="1"/>
    <col min="273" max="273" width="10.7109375" style="135" customWidth="1"/>
    <col min="274" max="274" width="9.140625" style="135"/>
    <col min="275" max="275" width="12.85546875" style="135" customWidth="1"/>
    <col min="276" max="276" width="23.42578125" style="135" customWidth="1"/>
    <col min="277" max="278" width="9.140625" style="135"/>
    <col min="279" max="279" width="10.5703125" style="135" bestFit="1" customWidth="1"/>
    <col min="280" max="280" width="11.28515625" style="135" customWidth="1"/>
    <col min="281" max="512" width="9.140625" style="135"/>
    <col min="513" max="513" width="111.140625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7.42578125" style="135" customWidth="1"/>
    <col min="519" max="519" width="13.7109375" style="135" customWidth="1"/>
    <col min="520" max="520" width="14.5703125" style="135" customWidth="1"/>
    <col min="521" max="521" width="17.28515625" style="135" customWidth="1"/>
    <col min="522" max="522" width="13.42578125" style="135" customWidth="1"/>
    <col min="523" max="523" width="14" style="135" customWidth="1"/>
    <col min="524" max="524" width="17.42578125" style="135" customWidth="1"/>
    <col min="525" max="525" width="13.85546875" style="135" customWidth="1"/>
    <col min="526" max="526" width="14.42578125" style="135" customWidth="1"/>
    <col min="527" max="527" width="17.140625" style="135" customWidth="1"/>
    <col min="528" max="528" width="17.5703125" style="135" customWidth="1"/>
    <col min="529" max="529" width="10.7109375" style="135" customWidth="1"/>
    <col min="530" max="530" width="9.140625" style="135"/>
    <col min="531" max="531" width="12.85546875" style="135" customWidth="1"/>
    <col min="532" max="532" width="23.42578125" style="135" customWidth="1"/>
    <col min="533" max="534" width="9.140625" style="135"/>
    <col min="535" max="535" width="10.5703125" style="135" bestFit="1" customWidth="1"/>
    <col min="536" max="536" width="11.28515625" style="135" customWidth="1"/>
    <col min="537" max="768" width="9.140625" style="135"/>
    <col min="769" max="769" width="111.140625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7.42578125" style="135" customWidth="1"/>
    <col min="775" max="775" width="13.7109375" style="135" customWidth="1"/>
    <col min="776" max="776" width="14.5703125" style="135" customWidth="1"/>
    <col min="777" max="777" width="17.28515625" style="135" customWidth="1"/>
    <col min="778" max="778" width="13.42578125" style="135" customWidth="1"/>
    <col min="779" max="779" width="14" style="135" customWidth="1"/>
    <col min="780" max="780" width="17.42578125" style="135" customWidth="1"/>
    <col min="781" max="781" width="13.85546875" style="135" customWidth="1"/>
    <col min="782" max="782" width="14.42578125" style="135" customWidth="1"/>
    <col min="783" max="783" width="17.140625" style="135" customWidth="1"/>
    <col min="784" max="784" width="17.5703125" style="135" customWidth="1"/>
    <col min="785" max="785" width="10.7109375" style="135" customWidth="1"/>
    <col min="786" max="786" width="9.140625" style="135"/>
    <col min="787" max="787" width="12.85546875" style="135" customWidth="1"/>
    <col min="788" max="788" width="23.42578125" style="135" customWidth="1"/>
    <col min="789" max="790" width="9.140625" style="135"/>
    <col min="791" max="791" width="10.5703125" style="135" bestFit="1" customWidth="1"/>
    <col min="792" max="792" width="11.28515625" style="135" customWidth="1"/>
    <col min="793" max="1024" width="9.140625" style="135"/>
    <col min="1025" max="1025" width="111.140625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7.42578125" style="135" customWidth="1"/>
    <col min="1031" max="1031" width="13.7109375" style="135" customWidth="1"/>
    <col min="1032" max="1032" width="14.5703125" style="135" customWidth="1"/>
    <col min="1033" max="1033" width="17.28515625" style="135" customWidth="1"/>
    <col min="1034" max="1034" width="13.42578125" style="135" customWidth="1"/>
    <col min="1035" max="1035" width="14" style="135" customWidth="1"/>
    <col min="1036" max="1036" width="17.42578125" style="135" customWidth="1"/>
    <col min="1037" max="1037" width="13.85546875" style="135" customWidth="1"/>
    <col min="1038" max="1038" width="14.42578125" style="135" customWidth="1"/>
    <col min="1039" max="1039" width="17.140625" style="135" customWidth="1"/>
    <col min="1040" max="1040" width="17.5703125" style="135" customWidth="1"/>
    <col min="1041" max="1041" width="10.7109375" style="135" customWidth="1"/>
    <col min="1042" max="1042" width="9.140625" style="135"/>
    <col min="1043" max="1043" width="12.85546875" style="135" customWidth="1"/>
    <col min="1044" max="1044" width="23.42578125" style="135" customWidth="1"/>
    <col min="1045" max="1046" width="9.140625" style="135"/>
    <col min="1047" max="1047" width="10.5703125" style="135" bestFit="1" customWidth="1"/>
    <col min="1048" max="1048" width="11.28515625" style="135" customWidth="1"/>
    <col min="1049" max="1280" width="9.140625" style="135"/>
    <col min="1281" max="1281" width="111.140625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7.42578125" style="135" customWidth="1"/>
    <col min="1287" max="1287" width="13.7109375" style="135" customWidth="1"/>
    <col min="1288" max="1288" width="14.5703125" style="135" customWidth="1"/>
    <col min="1289" max="1289" width="17.28515625" style="135" customWidth="1"/>
    <col min="1290" max="1290" width="13.42578125" style="135" customWidth="1"/>
    <col min="1291" max="1291" width="14" style="135" customWidth="1"/>
    <col min="1292" max="1292" width="17.42578125" style="135" customWidth="1"/>
    <col min="1293" max="1293" width="13.85546875" style="135" customWidth="1"/>
    <col min="1294" max="1294" width="14.42578125" style="135" customWidth="1"/>
    <col min="1295" max="1295" width="17.140625" style="135" customWidth="1"/>
    <col min="1296" max="1296" width="17.5703125" style="135" customWidth="1"/>
    <col min="1297" max="1297" width="10.7109375" style="135" customWidth="1"/>
    <col min="1298" max="1298" width="9.140625" style="135"/>
    <col min="1299" max="1299" width="12.85546875" style="135" customWidth="1"/>
    <col min="1300" max="1300" width="23.42578125" style="135" customWidth="1"/>
    <col min="1301" max="1302" width="9.140625" style="135"/>
    <col min="1303" max="1303" width="10.5703125" style="135" bestFit="1" customWidth="1"/>
    <col min="1304" max="1304" width="11.28515625" style="135" customWidth="1"/>
    <col min="1305" max="1536" width="9.140625" style="135"/>
    <col min="1537" max="1537" width="111.140625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7.42578125" style="135" customWidth="1"/>
    <col min="1543" max="1543" width="13.7109375" style="135" customWidth="1"/>
    <col min="1544" max="1544" width="14.5703125" style="135" customWidth="1"/>
    <col min="1545" max="1545" width="17.28515625" style="135" customWidth="1"/>
    <col min="1546" max="1546" width="13.42578125" style="135" customWidth="1"/>
    <col min="1547" max="1547" width="14" style="135" customWidth="1"/>
    <col min="1548" max="1548" width="17.42578125" style="135" customWidth="1"/>
    <col min="1549" max="1549" width="13.85546875" style="135" customWidth="1"/>
    <col min="1550" max="1550" width="14.42578125" style="135" customWidth="1"/>
    <col min="1551" max="1551" width="17.140625" style="135" customWidth="1"/>
    <col min="1552" max="1552" width="17.5703125" style="135" customWidth="1"/>
    <col min="1553" max="1553" width="10.7109375" style="135" customWidth="1"/>
    <col min="1554" max="1554" width="9.140625" style="135"/>
    <col min="1555" max="1555" width="12.85546875" style="135" customWidth="1"/>
    <col min="1556" max="1556" width="23.42578125" style="135" customWidth="1"/>
    <col min="1557" max="1558" width="9.140625" style="135"/>
    <col min="1559" max="1559" width="10.5703125" style="135" bestFit="1" customWidth="1"/>
    <col min="1560" max="1560" width="11.28515625" style="135" customWidth="1"/>
    <col min="1561" max="1792" width="9.140625" style="135"/>
    <col min="1793" max="1793" width="111.140625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7.42578125" style="135" customWidth="1"/>
    <col min="1799" max="1799" width="13.7109375" style="135" customWidth="1"/>
    <col min="1800" max="1800" width="14.5703125" style="135" customWidth="1"/>
    <col min="1801" max="1801" width="17.28515625" style="135" customWidth="1"/>
    <col min="1802" max="1802" width="13.42578125" style="135" customWidth="1"/>
    <col min="1803" max="1803" width="14" style="135" customWidth="1"/>
    <col min="1804" max="1804" width="17.42578125" style="135" customWidth="1"/>
    <col min="1805" max="1805" width="13.85546875" style="135" customWidth="1"/>
    <col min="1806" max="1806" width="14.42578125" style="135" customWidth="1"/>
    <col min="1807" max="1807" width="17.140625" style="135" customWidth="1"/>
    <col min="1808" max="1808" width="17.5703125" style="135" customWidth="1"/>
    <col min="1809" max="1809" width="10.7109375" style="135" customWidth="1"/>
    <col min="1810" max="1810" width="9.140625" style="135"/>
    <col min="1811" max="1811" width="12.85546875" style="135" customWidth="1"/>
    <col min="1812" max="1812" width="23.42578125" style="135" customWidth="1"/>
    <col min="1813" max="1814" width="9.140625" style="135"/>
    <col min="1815" max="1815" width="10.5703125" style="135" bestFit="1" customWidth="1"/>
    <col min="1816" max="1816" width="11.28515625" style="135" customWidth="1"/>
    <col min="1817" max="2048" width="9.140625" style="135"/>
    <col min="2049" max="2049" width="111.140625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7.42578125" style="135" customWidth="1"/>
    <col min="2055" max="2055" width="13.7109375" style="135" customWidth="1"/>
    <col min="2056" max="2056" width="14.5703125" style="135" customWidth="1"/>
    <col min="2057" max="2057" width="17.28515625" style="135" customWidth="1"/>
    <col min="2058" max="2058" width="13.42578125" style="135" customWidth="1"/>
    <col min="2059" max="2059" width="14" style="135" customWidth="1"/>
    <col min="2060" max="2060" width="17.42578125" style="135" customWidth="1"/>
    <col min="2061" max="2061" width="13.85546875" style="135" customWidth="1"/>
    <col min="2062" max="2062" width="14.42578125" style="135" customWidth="1"/>
    <col min="2063" max="2063" width="17.140625" style="135" customWidth="1"/>
    <col min="2064" max="2064" width="17.5703125" style="135" customWidth="1"/>
    <col min="2065" max="2065" width="10.7109375" style="135" customWidth="1"/>
    <col min="2066" max="2066" width="9.140625" style="135"/>
    <col min="2067" max="2067" width="12.85546875" style="135" customWidth="1"/>
    <col min="2068" max="2068" width="23.42578125" style="135" customWidth="1"/>
    <col min="2069" max="2070" width="9.140625" style="135"/>
    <col min="2071" max="2071" width="10.5703125" style="135" bestFit="1" customWidth="1"/>
    <col min="2072" max="2072" width="11.28515625" style="135" customWidth="1"/>
    <col min="2073" max="2304" width="9.140625" style="135"/>
    <col min="2305" max="2305" width="111.140625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7.42578125" style="135" customWidth="1"/>
    <col min="2311" max="2311" width="13.7109375" style="135" customWidth="1"/>
    <col min="2312" max="2312" width="14.5703125" style="135" customWidth="1"/>
    <col min="2313" max="2313" width="17.28515625" style="135" customWidth="1"/>
    <col min="2314" max="2314" width="13.42578125" style="135" customWidth="1"/>
    <col min="2315" max="2315" width="14" style="135" customWidth="1"/>
    <col min="2316" max="2316" width="17.42578125" style="135" customWidth="1"/>
    <col min="2317" max="2317" width="13.85546875" style="135" customWidth="1"/>
    <col min="2318" max="2318" width="14.42578125" style="135" customWidth="1"/>
    <col min="2319" max="2319" width="17.140625" style="135" customWidth="1"/>
    <col min="2320" max="2320" width="17.5703125" style="135" customWidth="1"/>
    <col min="2321" max="2321" width="10.7109375" style="135" customWidth="1"/>
    <col min="2322" max="2322" width="9.140625" style="135"/>
    <col min="2323" max="2323" width="12.85546875" style="135" customWidth="1"/>
    <col min="2324" max="2324" width="23.42578125" style="135" customWidth="1"/>
    <col min="2325" max="2326" width="9.140625" style="135"/>
    <col min="2327" max="2327" width="10.5703125" style="135" bestFit="1" customWidth="1"/>
    <col min="2328" max="2328" width="11.28515625" style="135" customWidth="1"/>
    <col min="2329" max="2560" width="9.140625" style="135"/>
    <col min="2561" max="2561" width="111.140625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7.42578125" style="135" customWidth="1"/>
    <col min="2567" max="2567" width="13.7109375" style="135" customWidth="1"/>
    <col min="2568" max="2568" width="14.5703125" style="135" customWidth="1"/>
    <col min="2569" max="2569" width="17.28515625" style="135" customWidth="1"/>
    <col min="2570" max="2570" width="13.42578125" style="135" customWidth="1"/>
    <col min="2571" max="2571" width="14" style="135" customWidth="1"/>
    <col min="2572" max="2572" width="17.42578125" style="135" customWidth="1"/>
    <col min="2573" max="2573" width="13.85546875" style="135" customWidth="1"/>
    <col min="2574" max="2574" width="14.42578125" style="135" customWidth="1"/>
    <col min="2575" max="2575" width="17.140625" style="135" customWidth="1"/>
    <col min="2576" max="2576" width="17.5703125" style="135" customWidth="1"/>
    <col min="2577" max="2577" width="10.7109375" style="135" customWidth="1"/>
    <col min="2578" max="2578" width="9.140625" style="135"/>
    <col min="2579" max="2579" width="12.85546875" style="135" customWidth="1"/>
    <col min="2580" max="2580" width="23.42578125" style="135" customWidth="1"/>
    <col min="2581" max="2582" width="9.140625" style="135"/>
    <col min="2583" max="2583" width="10.5703125" style="135" bestFit="1" customWidth="1"/>
    <col min="2584" max="2584" width="11.28515625" style="135" customWidth="1"/>
    <col min="2585" max="2816" width="9.140625" style="135"/>
    <col min="2817" max="2817" width="111.140625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7.42578125" style="135" customWidth="1"/>
    <col min="2823" max="2823" width="13.7109375" style="135" customWidth="1"/>
    <col min="2824" max="2824" width="14.5703125" style="135" customWidth="1"/>
    <col min="2825" max="2825" width="17.28515625" style="135" customWidth="1"/>
    <col min="2826" max="2826" width="13.42578125" style="135" customWidth="1"/>
    <col min="2827" max="2827" width="14" style="135" customWidth="1"/>
    <col min="2828" max="2828" width="17.42578125" style="135" customWidth="1"/>
    <col min="2829" max="2829" width="13.85546875" style="135" customWidth="1"/>
    <col min="2830" max="2830" width="14.42578125" style="135" customWidth="1"/>
    <col min="2831" max="2831" width="17.140625" style="135" customWidth="1"/>
    <col min="2832" max="2832" width="17.5703125" style="135" customWidth="1"/>
    <col min="2833" max="2833" width="10.7109375" style="135" customWidth="1"/>
    <col min="2834" max="2834" width="9.140625" style="135"/>
    <col min="2835" max="2835" width="12.85546875" style="135" customWidth="1"/>
    <col min="2836" max="2836" width="23.42578125" style="135" customWidth="1"/>
    <col min="2837" max="2838" width="9.140625" style="135"/>
    <col min="2839" max="2839" width="10.5703125" style="135" bestFit="1" customWidth="1"/>
    <col min="2840" max="2840" width="11.28515625" style="135" customWidth="1"/>
    <col min="2841" max="3072" width="9.140625" style="135"/>
    <col min="3073" max="3073" width="111.140625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7.42578125" style="135" customWidth="1"/>
    <col min="3079" max="3079" width="13.7109375" style="135" customWidth="1"/>
    <col min="3080" max="3080" width="14.5703125" style="135" customWidth="1"/>
    <col min="3081" max="3081" width="17.28515625" style="135" customWidth="1"/>
    <col min="3082" max="3082" width="13.42578125" style="135" customWidth="1"/>
    <col min="3083" max="3083" width="14" style="135" customWidth="1"/>
    <col min="3084" max="3084" width="17.42578125" style="135" customWidth="1"/>
    <col min="3085" max="3085" width="13.85546875" style="135" customWidth="1"/>
    <col min="3086" max="3086" width="14.42578125" style="135" customWidth="1"/>
    <col min="3087" max="3087" width="17.140625" style="135" customWidth="1"/>
    <col min="3088" max="3088" width="17.5703125" style="135" customWidth="1"/>
    <col min="3089" max="3089" width="10.7109375" style="135" customWidth="1"/>
    <col min="3090" max="3090" width="9.140625" style="135"/>
    <col min="3091" max="3091" width="12.85546875" style="135" customWidth="1"/>
    <col min="3092" max="3092" width="23.42578125" style="135" customWidth="1"/>
    <col min="3093" max="3094" width="9.140625" style="135"/>
    <col min="3095" max="3095" width="10.5703125" style="135" bestFit="1" customWidth="1"/>
    <col min="3096" max="3096" width="11.28515625" style="135" customWidth="1"/>
    <col min="3097" max="3328" width="9.140625" style="135"/>
    <col min="3329" max="3329" width="111.140625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7.42578125" style="135" customWidth="1"/>
    <col min="3335" max="3335" width="13.7109375" style="135" customWidth="1"/>
    <col min="3336" max="3336" width="14.5703125" style="135" customWidth="1"/>
    <col min="3337" max="3337" width="17.28515625" style="135" customWidth="1"/>
    <col min="3338" max="3338" width="13.42578125" style="135" customWidth="1"/>
    <col min="3339" max="3339" width="14" style="135" customWidth="1"/>
    <col min="3340" max="3340" width="17.42578125" style="135" customWidth="1"/>
    <col min="3341" max="3341" width="13.85546875" style="135" customWidth="1"/>
    <col min="3342" max="3342" width="14.42578125" style="135" customWidth="1"/>
    <col min="3343" max="3343" width="17.140625" style="135" customWidth="1"/>
    <col min="3344" max="3344" width="17.5703125" style="135" customWidth="1"/>
    <col min="3345" max="3345" width="10.7109375" style="135" customWidth="1"/>
    <col min="3346" max="3346" width="9.140625" style="135"/>
    <col min="3347" max="3347" width="12.85546875" style="135" customWidth="1"/>
    <col min="3348" max="3348" width="23.42578125" style="135" customWidth="1"/>
    <col min="3349" max="3350" width="9.140625" style="135"/>
    <col min="3351" max="3351" width="10.5703125" style="135" bestFit="1" customWidth="1"/>
    <col min="3352" max="3352" width="11.28515625" style="135" customWidth="1"/>
    <col min="3353" max="3584" width="9.140625" style="135"/>
    <col min="3585" max="3585" width="111.140625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7.42578125" style="135" customWidth="1"/>
    <col min="3591" max="3591" width="13.7109375" style="135" customWidth="1"/>
    <col min="3592" max="3592" width="14.5703125" style="135" customWidth="1"/>
    <col min="3593" max="3593" width="17.28515625" style="135" customWidth="1"/>
    <col min="3594" max="3594" width="13.42578125" style="135" customWidth="1"/>
    <col min="3595" max="3595" width="14" style="135" customWidth="1"/>
    <col min="3596" max="3596" width="17.42578125" style="135" customWidth="1"/>
    <col min="3597" max="3597" width="13.85546875" style="135" customWidth="1"/>
    <col min="3598" max="3598" width="14.42578125" style="135" customWidth="1"/>
    <col min="3599" max="3599" width="17.140625" style="135" customWidth="1"/>
    <col min="3600" max="3600" width="17.5703125" style="135" customWidth="1"/>
    <col min="3601" max="3601" width="10.7109375" style="135" customWidth="1"/>
    <col min="3602" max="3602" width="9.140625" style="135"/>
    <col min="3603" max="3603" width="12.85546875" style="135" customWidth="1"/>
    <col min="3604" max="3604" width="23.42578125" style="135" customWidth="1"/>
    <col min="3605" max="3606" width="9.140625" style="135"/>
    <col min="3607" max="3607" width="10.5703125" style="135" bestFit="1" customWidth="1"/>
    <col min="3608" max="3608" width="11.28515625" style="135" customWidth="1"/>
    <col min="3609" max="3840" width="9.140625" style="135"/>
    <col min="3841" max="3841" width="111.140625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7.42578125" style="135" customWidth="1"/>
    <col min="3847" max="3847" width="13.7109375" style="135" customWidth="1"/>
    <col min="3848" max="3848" width="14.5703125" style="135" customWidth="1"/>
    <col min="3849" max="3849" width="17.28515625" style="135" customWidth="1"/>
    <col min="3850" max="3850" width="13.42578125" style="135" customWidth="1"/>
    <col min="3851" max="3851" width="14" style="135" customWidth="1"/>
    <col min="3852" max="3852" width="17.42578125" style="135" customWidth="1"/>
    <col min="3853" max="3853" width="13.85546875" style="135" customWidth="1"/>
    <col min="3854" max="3854" width="14.42578125" style="135" customWidth="1"/>
    <col min="3855" max="3855" width="17.140625" style="135" customWidth="1"/>
    <col min="3856" max="3856" width="17.5703125" style="135" customWidth="1"/>
    <col min="3857" max="3857" width="10.7109375" style="135" customWidth="1"/>
    <col min="3858" max="3858" width="9.140625" style="135"/>
    <col min="3859" max="3859" width="12.85546875" style="135" customWidth="1"/>
    <col min="3860" max="3860" width="23.42578125" style="135" customWidth="1"/>
    <col min="3861" max="3862" width="9.140625" style="135"/>
    <col min="3863" max="3863" width="10.5703125" style="135" bestFit="1" customWidth="1"/>
    <col min="3864" max="3864" width="11.28515625" style="135" customWidth="1"/>
    <col min="3865" max="4096" width="9.140625" style="135"/>
    <col min="4097" max="4097" width="111.140625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7.42578125" style="135" customWidth="1"/>
    <col min="4103" max="4103" width="13.7109375" style="135" customWidth="1"/>
    <col min="4104" max="4104" width="14.5703125" style="135" customWidth="1"/>
    <col min="4105" max="4105" width="17.28515625" style="135" customWidth="1"/>
    <col min="4106" max="4106" width="13.42578125" style="135" customWidth="1"/>
    <col min="4107" max="4107" width="14" style="135" customWidth="1"/>
    <col min="4108" max="4108" width="17.42578125" style="135" customWidth="1"/>
    <col min="4109" max="4109" width="13.85546875" style="135" customWidth="1"/>
    <col min="4110" max="4110" width="14.42578125" style="135" customWidth="1"/>
    <col min="4111" max="4111" width="17.140625" style="135" customWidth="1"/>
    <col min="4112" max="4112" width="17.5703125" style="135" customWidth="1"/>
    <col min="4113" max="4113" width="10.7109375" style="135" customWidth="1"/>
    <col min="4114" max="4114" width="9.140625" style="135"/>
    <col min="4115" max="4115" width="12.85546875" style="135" customWidth="1"/>
    <col min="4116" max="4116" width="23.42578125" style="135" customWidth="1"/>
    <col min="4117" max="4118" width="9.140625" style="135"/>
    <col min="4119" max="4119" width="10.5703125" style="135" bestFit="1" customWidth="1"/>
    <col min="4120" max="4120" width="11.28515625" style="135" customWidth="1"/>
    <col min="4121" max="4352" width="9.140625" style="135"/>
    <col min="4353" max="4353" width="111.140625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7.42578125" style="135" customWidth="1"/>
    <col min="4359" max="4359" width="13.7109375" style="135" customWidth="1"/>
    <col min="4360" max="4360" width="14.5703125" style="135" customWidth="1"/>
    <col min="4361" max="4361" width="17.28515625" style="135" customWidth="1"/>
    <col min="4362" max="4362" width="13.42578125" style="135" customWidth="1"/>
    <col min="4363" max="4363" width="14" style="135" customWidth="1"/>
    <col min="4364" max="4364" width="17.42578125" style="135" customWidth="1"/>
    <col min="4365" max="4365" width="13.85546875" style="135" customWidth="1"/>
    <col min="4366" max="4366" width="14.42578125" style="135" customWidth="1"/>
    <col min="4367" max="4367" width="17.140625" style="135" customWidth="1"/>
    <col min="4368" max="4368" width="17.5703125" style="135" customWidth="1"/>
    <col min="4369" max="4369" width="10.7109375" style="135" customWidth="1"/>
    <col min="4370" max="4370" width="9.140625" style="135"/>
    <col min="4371" max="4371" width="12.85546875" style="135" customWidth="1"/>
    <col min="4372" max="4372" width="23.42578125" style="135" customWidth="1"/>
    <col min="4373" max="4374" width="9.140625" style="135"/>
    <col min="4375" max="4375" width="10.5703125" style="135" bestFit="1" customWidth="1"/>
    <col min="4376" max="4376" width="11.28515625" style="135" customWidth="1"/>
    <col min="4377" max="4608" width="9.140625" style="135"/>
    <col min="4609" max="4609" width="111.140625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7.42578125" style="135" customWidth="1"/>
    <col min="4615" max="4615" width="13.7109375" style="135" customWidth="1"/>
    <col min="4616" max="4616" width="14.5703125" style="135" customWidth="1"/>
    <col min="4617" max="4617" width="17.28515625" style="135" customWidth="1"/>
    <col min="4618" max="4618" width="13.42578125" style="135" customWidth="1"/>
    <col min="4619" max="4619" width="14" style="135" customWidth="1"/>
    <col min="4620" max="4620" width="17.42578125" style="135" customWidth="1"/>
    <col min="4621" max="4621" width="13.85546875" style="135" customWidth="1"/>
    <col min="4622" max="4622" width="14.42578125" style="135" customWidth="1"/>
    <col min="4623" max="4623" width="17.140625" style="135" customWidth="1"/>
    <col min="4624" max="4624" width="17.5703125" style="135" customWidth="1"/>
    <col min="4625" max="4625" width="10.7109375" style="135" customWidth="1"/>
    <col min="4626" max="4626" width="9.140625" style="135"/>
    <col min="4627" max="4627" width="12.85546875" style="135" customWidth="1"/>
    <col min="4628" max="4628" width="23.42578125" style="135" customWidth="1"/>
    <col min="4629" max="4630" width="9.140625" style="135"/>
    <col min="4631" max="4631" width="10.5703125" style="135" bestFit="1" customWidth="1"/>
    <col min="4632" max="4632" width="11.28515625" style="135" customWidth="1"/>
    <col min="4633" max="4864" width="9.140625" style="135"/>
    <col min="4865" max="4865" width="111.140625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7.42578125" style="135" customWidth="1"/>
    <col min="4871" max="4871" width="13.7109375" style="135" customWidth="1"/>
    <col min="4872" max="4872" width="14.5703125" style="135" customWidth="1"/>
    <col min="4873" max="4873" width="17.28515625" style="135" customWidth="1"/>
    <col min="4874" max="4874" width="13.42578125" style="135" customWidth="1"/>
    <col min="4875" max="4875" width="14" style="135" customWidth="1"/>
    <col min="4876" max="4876" width="17.42578125" style="135" customWidth="1"/>
    <col min="4877" max="4877" width="13.85546875" style="135" customWidth="1"/>
    <col min="4878" max="4878" width="14.42578125" style="135" customWidth="1"/>
    <col min="4879" max="4879" width="17.140625" style="135" customWidth="1"/>
    <col min="4880" max="4880" width="17.5703125" style="135" customWidth="1"/>
    <col min="4881" max="4881" width="10.7109375" style="135" customWidth="1"/>
    <col min="4882" max="4882" width="9.140625" style="135"/>
    <col min="4883" max="4883" width="12.85546875" style="135" customWidth="1"/>
    <col min="4884" max="4884" width="23.42578125" style="135" customWidth="1"/>
    <col min="4885" max="4886" width="9.140625" style="135"/>
    <col min="4887" max="4887" width="10.5703125" style="135" bestFit="1" customWidth="1"/>
    <col min="4888" max="4888" width="11.28515625" style="135" customWidth="1"/>
    <col min="4889" max="5120" width="9.140625" style="135"/>
    <col min="5121" max="5121" width="111.140625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7.42578125" style="135" customWidth="1"/>
    <col min="5127" max="5127" width="13.7109375" style="135" customWidth="1"/>
    <col min="5128" max="5128" width="14.5703125" style="135" customWidth="1"/>
    <col min="5129" max="5129" width="17.28515625" style="135" customWidth="1"/>
    <col min="5130" max="5130" width="13.42578125" style="135" customWidth="1"/>
    <col min="5131" max="5131" width="14" style="135" customWidth="1"/>
    <col min="5132" max="5132" width="17.42578125" style="135" customWidth="1"/>
    <col min="5133" max="5133" width="13.85546875" style="135" customWidth="1"/>
    <col min="5134" max="5134" width="14.42578125" style="135" customWidth="1"/>
    <col min="5135" max="5135" width="17.140625" style="135" customWidth="1"/>
    <col min="5136" max="5136" width="17.5703125" style="135" customWidth="1"/>
    <col min="5137" max="5137" width="10.7109375" style="135" customWidth="1"/>
    <col min="5138" max="5138" width="9.140625" style="135"/>
    <col min="5139" max="5139" width="12.85546875" style="135" customWidth="1"/>
    <col min="5140" max="5140" width="23.42578125" style="135" customWidth="1"/>
    <col min="5141" max="5142" width="9.140625" style="135"/>
    <col min="5143" max="5143" width="10.5703125" style="135" bestFit="1" customWidth="1"/>
    <col min="5144" max="5144" width="11.28515625" style="135" customWidth="1"/>
    <col min="5145" max="5376" width="9.140625" style="135"/>
    <col min="5377" max="5377" width="111.140625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7.42578125" style="135" customWidth="1"/>
    <col min="5383" max="5383" width="13.7109375" style="135" customWidth="1"/>
    <col min="5384" max="5384" width="14.5703125" style="135" customWidth="1"/>
    <col min="5385" max="5385" width="17.28515625" style="135" customWidth="1"/>
    <col min="5386" max="5386" width="13.42578125" style="135" customWidth="1"/>
    <col min="5387" max="5387" width="14" style="135" customWidth="1"/>
    <col min="5388" max="5388" width="17.42578125" style="135" customWidth="1"/>
    <col min="5389" max="5389" width="13.85546875" style="135" customWidth="1"/>
    <col min="5390" max="5390" width="14.42578125" style="135" customWidth="1"/>
    <col min="5391" max="5391" width="17.140625" style="135" customWidth="1"/>
    <col min="5392" max="5392" width="17.5703125" style="135" customWidth="1"/>
    <col min="5393" max="5393" width="10.7109375" style="135" customWidth="1"/>
    <col min="5394" max="5394" width="9.140625" style="135"/>
    <col min="5395" max="5395" width="12.85546875" style="135" customWidth="1"/>
    <col min="5396" max="5396" width="23.42578125" style="135" customWidth="1"/>
    <col min="5397" max="5398" width="9.140625" style="135"/>
    <col min="5399" max="5399" width="10.5703125" style="135" bestFit="1" customWidth="1"/>
    <col min="5400" max="5400" width="11.28515625" style="135" customWidth="1"/>
    <col min="5401" max="5632" width="9.140625" style="135"/>
    <col min="5633" max="5633" width="111.140625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7.42578125" style="135" customWidth="1"/>
    <col min="5639" max="5639" width="13.7109375" style="135" customWidth="1"/>
    <col min="5640" max="5640" width="14.5703125" style="135" customWidth="1"/>
    <col min="5641" max="5641" width="17.28515625" style="135" customWidth="1"/>
    <col min="5642" max="5642" width="13.42578125" style="135" customWidth="1"/>
    <col min="5643" max="5643" width="14" style="135" customWidth="1"/>
    <col min="5644" max="5644" width="17.42578125" style="135" customWidth="1"/>
    <col min="5645" max="5645" width="13.85546875" style="135" customWidth="1"/>
    <col min="5646" max="5646" width="14.42578125" style="135" customWidth="1"/>
    <col min="5647" max="5647" width="17.140625" style="135" customWidth="1"/>
    <col min="5648" max="5648" width="17.5703125" style="135" customWidth="1"/>
    <col min="5649" max="5649" width="10.7109375" style="135" customWidth="1"/>
    <col min="5650" max="5650" width="9.140625" style="135"/>
    <col min="5651" max="5651" width="12.85546875" style="135" customWidth="1"/>
    <col min="5652" max="5652" width="23.42578125" style="135" customWidth="1"/>
    <col min="5653" max="5654" width="9.140625" style="135"/>
    <col min="5655" max="5655" width="10.5703125" style="135" bestFit="1" customWidth="1"/>
    <col min="5656" max="5656" width="11.28515625" style="135" customWidth="1"/>
    <col min="5657" max="5888" width="9.140625" style="135"/>
    <col min="5889" max="5889" width="111.140625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7.42578125" style="135" customWidth="1"/>
    <col min="5895" max="5895" width="13.7109375" style="135" customWidth="1"/>
    <col min="5896" max="5896" width="14.5703125" style="135" customWidth="1"/>
    <col min="5897" max="5897" width="17.28515625" style="135" customWidth="1"/>
    <col min="5898" max="5898" width="13.42578125" style="135" customWidth="1"/>
    <col min="5899" max="5899" width="14" style="135" customWidth="1"/>
    <col min="5900" max="5900" width="17.42578125" style="135" customWidth="1"/>
    <col min="5901" max="5901" width="13.85546875" style="135" customWidth="1"/>
    <col min="5902" max="5902" width="14.42578125" style="135" customWidth="1"/>
    <col min="5903" max="5903" width="17.140625" style="135" customWidth="1"/>
    <col min="5904" max="5904" width="17.5703125" style="135" customWidth="1"/>
    <col min="5905" max="5905" width="10.7109375" style="135" customWidth="1"/>
    <col min="5906" max="5906" width="9.140625" style="135"/>
    <col min="5907" max="5907" width="12.85546875" style="135" customWidth="1"/>
    <col min="5908" max="5908" width="23.42578125" style="135" customWidth="1"/>
    <col min="5909" max="5910" width="9.140625" style="135"/>
    <col min="5911" max="5911" width="10.5703125" style="135" bestFit="1" customWidth="1"/>
    <col min="5912" max="5912" width="11.28515625" style="135" customWidth="1"/>
    <col min="5913" max="6144" width="9.140625" style="135"/>
    <col min="6145" max="6145" width="111.140625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7.42578125" style="135" customWidth="1"/>
    <col min="6151" max="6151" width="13.7109375" style="135" customWidth="1"/>
    <col min="6152" max="6152" width="14.5703125" style="135" customWidth="1"/>
    <col min="6153" max="6153" width="17.28515625" style="135" customWidth="1"/>
    <col min="6154" max="6154" width="13.42578125" style="135" customWidth="1"/>
    <col min="6155" max="6155" width="14" style="135" customWidth="1"/>
    <col min="6156" max="6156" width="17.42578125" style="135" customWidth="1"/>
    <col min="6157" max="6157" width="13.85546875" style="135" customWidth="1"/>
    <col min="6158" max="6158" width="14.42578125" style="135" customWidth="1"/>
    <col min="6159" max="6159" width="17.140625" style="135" customWidth="1"/>
    <col min="6160" max="6160" width="17.5703125" style="135" customWidth="1"/>
    <col min="6161" max="6161" width="10.7109375" style="135" customWidth="1"/>
    <col min="6162" max="6162" width="9.140625" style="135"/>
    <col min="6163" max="6163" width="12.85546875" style="135" customWidth="1"/>
    <col min="6164" max="6164" width="23.42578125" style="135" customWidth="1"/>
    <col min="6165" max="6166" width="9.140625" style="135"/>
    <col min="6167" max="6167" width="10.5703125" style="135" bestFit="1" customWidth="1"/>
    <col min="6168" max="6168" width="11.28515625" style="135" customWidth="1"/>
    <col min="6169" max="6400" width="9.140625" style="135"/>
    <col min="6401" max="6401" width="111.140625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7.42578125" style="135" customWidth="1"/>
    <col min="6407" max="6407" width="13.7109375" style="135" customWidth="1"/>
    <col min="6408" max="6408" width="14.5703125" style="135" customWidth="1"/>
    <col min="6409" max="6409" width="17.28515625" style="135" customWidth="1"/>
    <col min="6410" max="6410" width="13.42578125" style="135" customWidth="1"/>
    <col min="6411" max="6411" width="14" style="135" customWidth="1"/>
    <col min="6412" max="6412" width="17.42578125" style="135" customWidth="1"/>
    <col min="6413" max="6413" width="13.85546875" style="135" customWidth="1"/>
    <col min="6414" max="6414" width="14.42578125" style="135" customWidth="1"/>
    <col min="6415" max="6415" width="17.140625" style="135" customWidth="1"/>
    <col min="6416" max="6416" width="17.5703125" style="135" customWidth="1"/>
    <col min="6417" max="6417" width="10.7109375" style="135" customWidth="1"/>
    <col min="6418" max="6418" width="9.140625" style="135"/>
    <col min="6419" max="6419" width="12.85546875" style="135" customWidth="1"/>
    <col min="6420" max="6420" width="23.42578125" style="135" customWidth="1"/>
    <col min="6421" max="6422" width="9.140625" style="135"/>
    <col min="6423" max="6423" width="10.5703125" style="135" bestFit="1" customWidth="1"/>
    <col min="6424" max="6424" width="11.28515625" style="135" customWidth="1"/>
    <col min="6425" max="6656" width="9.140625" style="135"/>
    <col min="6657" max="6657" width="111.140625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7.42578125" style="135" customWidth="1"/>
    <col min="6663" max="6663" width="13.7109375" style="135" customWidth="1"/>
    <col min="6664" max="6664" width="14.5703125" style="135" customWidth="1"/>
    <col min="6665" max="6665" width="17.28515625" style="135" customWidth="1"/>
    <col min="6666" max="6666" width="13.42578125" style="135" customWidth="1"/>
    <col min="6667" max="6667" width="14" style="135" customWidth="1"/>
    <col min="6668" max="6668" width="17.42578125" style="135" customWidth="1"/>
    <col min="6669" max="6669" width="13.85546875" style="135" customWidth="1"/>
    <col min="6670" max="6670" width="14.42578125" style="135" customWidth="1"/>
    <col min="6671" max="6671" width="17.140625" style="135" customWidth="1"/>
    <col min="6672" max="6672" width="17.5703125" style="135" customWidth="1"/>
    <col min="6673" max="6673" width="10.7109375" style="135" customWidth="1"/>
    <col min="6674" max="6674" width="9.140625" style="135"/>
    <col min="6675" max="6675" width="12.85546875" style="135" customWidth="1"/>
    <col min="6676" max="6676" width="23.42578125" style="135" customWidth="1"/>
    <col min="6677" max="6678" width="9.140625" style="135"/>
    <col min="6679" max="6679" width="10.5703125" style="135" bestFit="1" customWidth="1"/>
    <col min="6680" max="6680" width="11.28515625" style="135" customWidth="1"/>
    <col min="6681" max="6912" width="9.140625" style="135"/>
    <col min="6913" max="6913" width="111.140625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7.42578125" style="135" customWidth="1"/>
    <col min="6919" max="6919" width="13.7109375" style="135" customWidth="1"/>
    <col min="6920" max="6920" width="14.5703125" style="135" customWidth="1"/>
    <col min="6921" max="6921" width="17.28515625" style="135" customWidth="1"/>
    <col min="6922" max="6922" width="13.42578125" style="135" customWidth="1"/>
    <col min="6923" max="6923" width="14" style="135" customWidth="1"/>
    <col min="6924" max="6924" width="17.42578125" style="135" customWidth="1"/>
    <col min="6925" max="6925" width="13.85546875" style="135" customWidth="1"/>
    <col min="6926" max="6926" width="14.42578125" style="135" customWidth="1"/>
    <col min="6927" max="6927" width="17.140625" style="135" customWidth="1"/>
    <col min="6928" max="6928" width="17.5703125" style="135" customWidth="1"/>
    <col min="6929" max="6929" width="10.7109375" style="135" customWidth="1"/>
    <col min="6930" max="6930" width="9.140625" style="135"/>
    <col min="6931" max="6931" width="12.85546875" style="135" customWidth="1"/>
    <col min="6932" max="6932" width="23.42578125" style="135" customWidth="1"/>
    <col min="6933" max="6934" width="9.140625" style="135"/>
    <col min="6935" max="6935" width="10.5703125" style="135" bestFit="1" customWidth="1"/>
    <col min="6936" max="6936" width="11.28515625" style="135" customWidth="1"/>
    <col min="6937" max="7168" width="9.140625" style="135"/>
    <col min="7169" max="7169" width="111.140625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7.42578125" style="135" customWidth="1"/>
    <col min="7175" max="7175" width="13.7109375" style="135" customWidth="1"/>
    <col min="7176" max="7176" width="14.5703125" style="135" customWidth="1"/>
    <col min="7177" max="7177" width="17.28515625" style="135" customWidth="1"/>
    <col min="7178" max="7178" width="13.42578125" style="135" customWidth="1"/>
    <col min="7179" max="7179" width="14" style="135" customWidth="1"/>
    <col min="7180" max="7180" width="17.42578125" style="135" customWidth="1"/>
    <col min="7181" max="7181" width="13.85546875" style="135" customWidth="1"/>
    <col min="7182" max="7182" width="14.42578125" style="135" customWidth="1"/>
    <col min="7183" max="7183" width="17.140625" style="135" customWidth="1"/>
    <col min="7184" max="7184" width="17.5703125" style="135" customWidth="1"/>
    <col min="7185" max="7185" width="10.7109375" style="135" customWidth="1"/>
    <col min="7186" max="7186" width="9.140625" style="135"/>
    <col min="7187" max="7187" width="12.85546875" style="135" customWidth="1"/>
    <col min="7188" max="7188" width="23.42578125" style="135" customWidth="1"/>
    <col min="7189" max="7190" width="9.140625" style="135"/>
    <col min="7191" max="7191" width="10.5703125" style="135" bestFit="1" customWidth="1"/>
    <col min="7192" max="7192" width="11.28515625" style="135" customWidth="1"/>
    <col min="7193" max="7424" width="9.140625" style="135"/>
    <col min="7425" max="7425" width="111.140625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7.42578125" style="135" customWidth="1"/>
    <col min="7431" max="7431" width="13.7109375" style="135" customWidth="1"/>
    <col min="7432" max="7432" width="14.5703125" style="135" customWidth="1"/>
    <col min="7433" max="7433" width="17.28515625" style="135" customWidth="1"/>
    <col min="7434" max="7434" width="13.42578125" style="135" customWidth="1"/>
    <col min="7435" max="7435" width="14" style="135" customWidth="1"/>
    <col min="7436" max="7436" width="17.42578125" style="135" customWidth="1"/>
    <col min="7437" max="7437" width="13.85546875" style="135" customWidth="1"/>
    <col min="7438" max="7438" width="14.42578125" style="135" customWidth="1"/>
    <col min="7439" max="7439" width="17.140625" style="135" customWidth="1"/>
    <col min="7440" max="7440" width="17.5703125" style="135" customWidth="1"/>
    <col min="7441" max="7441" width="10.7109375" style="135" customWidth="1"/>
    <col min="7442" max="7442" width="9.140625" style="135"/>
    <col min="7443" max="7443" width="12.85546875" style="135" customWidth="1"/>
    <col min="7444" max="7444" width="23.42578125" style="135" customWidth="1"/>
    <col min="7445" max="7446" width="9.140625" style="135"/>
    <col min="7447" max="7447" width="10.5703125" style="135" bestFit="1" customWidth="1"/>
    <col min="7448" max="7448" width="11.28515625" style="135" customWidth="1"/>
    <col min="7449" max="7680" width="9.140625" style="135"/>
    <col min="7681" max="7681" width="111.140625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7.42578125" style="135" customWidth="1"/>
    <col min="7687" max="7687" width="13.7109375" style="135" customWidth="1"/>
    <col min="7688" max="7688" width="14.5703125" style="135" customWidth="1"/>
    <col min="7689" max="7689" width="17.28515625" style="135" customWidth="1"/>
    <col min="7690" max="7690" width="13.42578125" style="135" customWidth="1"/>
    <col min="7691" max="7691" width="14" style="135" customWidth="1"/>
    <col min="7692" max="7692" width="17.42578125" style="135" customWidth="1"/>
    <col min="7693" max="7693" width="13.85546875" style="135" customWidth="1"/>
    <col min="7694" max="7694" width="14.42578125" style="135" customWidth="1"/>
    <col min="7695" max="7695" width="17.140625" style="135" customWidth="1"/>
    <col min="7696" max="7696" width="17.5703125" style="135" customWidth="1"/>
    <col min="7697" max="7697" width="10.7109375" style="135" customWidth="1"/>
    <col min="7698" max="7698" width="9.140625" style="135"/>
    <col min="7699" max="7699" width="12.85546875" style="135" customWidth="1"/>
    <col min="7700" max="7700" width="23.42578125" style="135" customWidth="1"/>
    <col min="7701" max="7702" width="9.140625" style="135"/>
    <col min="7703" max="7703" width="10.5703125" style="135" bestFit="1" customWidth="1"/>
    <col min="7704" max="7704" width="11.28515625" style="135" customWidth="1"/>
    <col min="7705" max="7936" width="9.140625" style="135"/>
    <col min="7937" max="7937" width="111.140625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7.42578125" style="135" customWidth="1"/>
    <col min="7943" max="7943" width="13.7109375" style="135" customWidth="1"/>
    <col min="7944" max="7944" width="14.5703125" style="135" customWidth="1"/>
    <col min="7945" max="7945" width="17.28515625" style="135" customWidth="1"/>
    <col min="7946" max="7946" width="13.42578125" style="135" customWidth="1"/>
    <col min="7947" max="7947" width="14" style="135" customWidth="1"/>
    <col min="7948" max="7948" width="17.42578125" style="135" customWidth="1"/>
    <col min="7949" max="7949" width="13.85546875" style="135" customWidth="1"/>
    <col min="7950" max="7950" width="14.42578125" style="135" customWidth="1"/>
    <col min="7951" max="7951" width="17.140625" style="135" customWidth="1"/>
    <col min="7952" max="7952" width="17.5703125" style="135" customWidth="1"/>
    <col min="7953" max="7953" width="10.7109375" style="135" customWidth="1"/>
    <col min="7954" max="7954" width="9.140625" style="135"/>
    <col min="7955" max="7955" width="12.85546875" style="135" customWidth="1"/>
    <col min="7956" max="7956" width="23.42578125" style="135" customWidth="1"/>
    <col min="7957" max="7958" width="9.140625" style="135"/>
    <col min="7959" max="7959" width="10.5703125" style="135" bestFit="1" customWidth="1"/>
    <col min="7960" max="7960" width="11.28515625" style="135" customWidth="1"/>
    <col min="7961" max="8192" width="9.140625" style="135"/>
    <col min="8193" max="8193" width="111.140625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7.42578125" style="135" customWidth="1"/>
    <col min="8199" max="8199" width="13.7109375" style="135" customWidth="1"/>
    <col min="8200" max="8200" width="14.5703125" style="135" customWidth="1"/>
    <col min="8201" max="8201" width="17.28515625" style="135" customWidth="1"/>
    <col min="8202" max="8202" width="13.42578125" style="135" customWidth="1"/>
    <col min="8203" max="8203" width="14" style="135" customWidth="1"/>
    <col min="8204" max="8204" width="17.42578125" style="135" customWidth="1"/>
    <col min="8205" max="8205" width="13.85546875" style="135" customWidth="1"/>
    <col min="8206" max="8206" width="14.42578125" style="135" customWidth="1"/>
    <col min="8207" max="8207" width="17.140625" style="135" customWidth="1"/>
    <col min="8208" max="8208" width="17.5703125" style="135" customWidth="1"/>
    <col min="8209" max="8209" width="10.7109375" style="135" customWidth="1"/>
    <col min="8210" max="8210" width="9.140625" style="135"/>
    <col min="8211" max="8211" width="12.85546875" style="135" customWidth="1"/>
    <col min="8212" max="8212" width="23.42578125" style="135" customWidth="1"/>
    <col min="8213" max="8214" width="9.140625" style="135"/>
    <col min="8215" max="8215" width="10.5703125" style="135" bestFit="1" customWidth="1"/>
    <col min="8216" max="8216" width="11.28515625" style="135" customWidth="1"/>
    <col min="8217" max="8448" width="9.140625" style="135"/>
    <col min="8449" max="8449" width="111.140625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7.42578125" style="135" customWidth="1"/>
    <col min="8455" max="8455" width="13.7109375" style="135" customWidth="1"/>
    <col min="8456" max="8456" width="14.5703125" style="135" customWidth="1"/>
    <col min="8457" max="8457" width="17.28515625" style="135" customWidth="1"/>
    <col min="8458" max="8458" width="13.42578125" style="135" customWidth="1"/>
    <col min="8459" max="8459" width="14" style="135" customWidth="1"/>
    <col min="8460" max="8460" width="17.42578125" style="135" customWidth="1"/>
    <col min="8461" max="8461" width="13.85546875" style="135" customWidth="1"/>
    <col min="8462" max="8462" width="14.42578125" style="135" customWidth="1"/>
    <col min="8463" max="8463" width="17.140625" style="135" customWidth="1"/>
    <col min="8464" max="8464" width="17.5703125" style="135" customWidth="1"/>
    <col min="8465" max="8465" width="10.7109375" style="135" customWidth="1"/>
    <col min="8466" max="8466" width="9.140625" style="135"/>
    <col min="8467" max="8467" width="12.85546875" style="135" customWidth="1"/>
    <col min="8468" max="8468" width="23.42578125" style="135" customWidth="1"/>
    <col min="8469" max="8470" width="9.140625" style="135"/>
    <col min="8471" max="8471" width="10.5703125" style="135" bestFit="1" customWidth="1"/>
    <col min="8472" max="8472" width="11.28515625" style="135" customWidth="1"/>
    <col min="8473" max="8704" width="9.140625" style="135"/>
    <col min="8705" max="8705" width="111.140625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7.42578125" style="135" customWidth="1"/>
    <col min="8711" max="8711" width="13.7109375" style="135" customWidth="1"/>
    <col min="8712" max="8712" width="14.5703125" style="135" customWidth="1"/>
    <col min="8713" max="8713" width="17.28515625" style="135" customWidth="1"/>
    <col min="8714" max="8714" width="13.42578125" style="135" customWidth="1"/>
    <col min="8715" max="8715" width="14" style="135" customWidth="1"/>
    <col min="8716" max="8716" width="17.42578125" style="135" customWidth="1"/>
    <col min="8717" max="8717" width="13.85546875" style="135" customWidth="1"/>
    <col min="8718" max="8718" width="14.42578125" style="135" customWidth="1"/>
    <col min="8719" max="8719" width="17.140625" style="135" customWidth="1"/>
    <col min="8720" max="8720" width="17.5703125" style="135" customWidth="1"/>
    <col min="8721" max="8721" width="10.7109375" style="135" customWidth="1"/>
    <col min="8722" max="8722" width="9.140625" style="135"/>
    <col min="8723" max="8723" width="12.85546875" style="135" customWidth="1"/>
    <col min="8724" max="8724" width="23.42578125" style="135" customWidth="1"/>
    <col min="8725" max="8726" width="9.140625" style="135"/>
    <col min="8727" max="8727" width="10.5703125" style="135" bestFit="1" customWidth="1"/>
    <col min="8728" max="8728" width="11.28515625" style="135" customWidth="1"/>
    <col min="8729" max="8960" width="9.140625" style="135"/>
    <col min="8961" max="8961" width="111.140625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7.42578125" style="135" customWidth="1"/>
    <col min="8967" max="8967" width="13.7109375" style="135" customWidth="1"/>
    <col min="8968" max="8968" width="14.5703125" style="135" customWidth="1"/>
    <col min="8969" max="8969" width="17.28515625" style="135" customWidth="1"/>
    <col min="8970" max="8970" width="13.42578125" style="135" customWidth="1"/>
    <col min="8971" max="8971" width="14" style="135" customWidth="1"/>
    <col min="8972" max="8972" width="17.42578125" style="135" customWidth="1"/>
    <col min="8973" max="8973" width="13.85546875" style="135" customWidth="1"/>
    <col min="8974" max="8974" width="14.42578125" style="135" customWidth="1"/>
    <col min="8975" max="8975" width="17.140625" style="135" customWidth="1"/>
    <col min="8976" max="8976" width="17.5703125" style="135" customWidth="1"/>
    <col min="8977" max="8977" width="10.7109375" style="135" customWidth="1"/>
    <col min="8978" max="8978" width="9.140625" style="135"/>
    <col min="8979" max="8979" width="12.85546875" style="135" customWidth="1"/>
    <col min="8980" max="8980" width="23.42578125" style="135" customWidth="1"/>
    <col min="8981" max="8982" width="9.140625" style="135"/>
    <col min="8983" max="8983" width="10.5703125" style="135" bestFit="1" customWidth="1"/>
    <col min="8984" max="8984" width="11.28515625" style="135" customWidth="1"/>
    <col min="8985" max="9216" width="9.140625" style="135"/>
    <col min="9217" max="9217" width="111.140625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7.42578125" style="135" customWidth="1"/>
    <col min="9223" max="9223" width="13.7109375" style="135" customWidth="1"/>
    <col min="9224" max="9224" width="14.5703125" style="135" customWidth="1"/>
    <col min="9225" max="9225" width="17.28515625" style="135" customWidth="1"/>
    <col min="9226" max="9226" width="13.42578125" style="135" customWidth="1"/>
    <col min="9227" max="9227" width="14" style="135" customWidth="1"/>
    <col min="9228" max="9228" width="17.42578125" style="135" customWidth="1"/>
    <col min="9229" max="9229" width="13.85546875" style="135" customWidth="1"/>
    <col min="9230" max="9230" width="14.42578125" style="135" customWidth="1"/>
    <col min="9231" max="9231" width="17.140625" style="135" customWidth="1"/>
    <col min="9232" max="9232" width="17.5703125" style="135" customWidth="1"/>
    <col min="9233" max="9233" width="10.7109375" style="135" customWidth="1"/>
    <col min="9234" max="9234" width="9.140625" style="135"/>
    <col min="9235" max="9235" width="12.85546875" style="135" customWidth="1"/>
    <col min="9236" max="9236" width="23.42578125" style="135" customWidth="1"/>
    <col min="9237" max="9238" width="9.140625" style="135"/>
    <col min="9239" max="9239" width="10.5703125" style="135" bestFit="1" customWidth="1"/>
    <col min="9240" max="9240" width="11.28515625" style="135" customWidth="1"/>
    <col min="9241" max="9472" width="9.140625" style="135"/>
    <col min="9473" max="9473" width="111.140625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7.42578125" style="135" customWidth="1"/>
    <col min="9479" max="9479" width="13.7109375" style="135" customWidth="1"/>
    <col min="9480" max="9480" width="14.5703125" style="135" customWidth="1"/>
    <col min="9481" max="9481" width="17.28515625" style="135" customWidth="1"/>
    <col min="9482" max="9482" width="13.42578125" style="135" customWidth="1"/>
    <col min="9483" max="9483" width="14" style="135" customWidth="1"/>
    <col min="9484" max="9484" width="17.42578125" style="135" customWidth="1"/>
    <col min="9485" max="9485" width="13.85546875" style="135" customWidth="1"/>
    <col min="9486" max="9486" width="14.42578125" style="135" customWidth="1"/>
    <col min="9487" max="9487" width="17.140625" style="135" customWidth="1"/>
    <col min="9488" max="9488" width="17.5703125" style="135" customWidth="1"/>
    <col min="9489" max="9489" width="10.7109375" style="135" customWidth="1"/>
    <col min="9490" max="9490" width="9.140625" style="135"/>
    <col min="9491" max="9491" width="12.85546875" style="135" customWidth="1"/>
    <col min="9492" max="9492" width="23.42578125" style="135" customWidth="1"/>
    <col min="9493" max="9494" width="9.140625" style="135"/>
    <col min="9495" max="9495" width="10.5703125" style="135" bestFit="1" customWidth="1"/>
    <col min="9496" max="9496" width="11.28515625" style="135" customWidth="1"/>
    <col min="9497" max="9728" width="9.140625" style="135"/>
    <col min="9729" max="9729" width="111.140625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7.42578125" style="135" customWidth="1"/>
    <col min="9735" max="9735" width="13.7109375" style="135" customWidth="1"/>
    <col min="9736" max="9736" width="14.5703125" style="135" customWidth="1"/>
    <col min="9737" max="9737" width="17.28515625" style="135" customWidth="1"/>
    <col min="9738" max="9738" width="13.42578125" style="135" customWidth="1"/>
    <col min="9739" max="9739" width="14" style="135" customWidth="1"/>
    <col min="9740" max="9740" width="17.42578125" style="135" customWidth="1"/>
    <col min="9741" max="9741" width="13.85546875" style="135" customWidth="1"/>
    <col min="9742" max="9742" width="14.42578125" style="135" customWidth="1"/>
    <col min="9743" max="9743" width="17.140625" style="135" customWidth="1"/>
    <col min="9744" max="9744" width="17.5703125" style="135" customWidth="1"/>
    <col min="9745" max="9745" width="10.7109375" style="135" customWidth="1"/>
    <col min="9746" max="9746" width="9.140625" style="135"/>
    <col min="9747" max="9747" width="12.85546875" style="135" customWidth="1"/>
    <col min="9748" max="9748" width="23.42578125" style="135" customWidth="1"/>
    <col min="9749" max="9750" width="9.140625" style="135"/>
    <col min="9751" max="9751" width="10.5703125" style="135" bestFit="1" customWidth="1"/>
    <col min="9752" max="9752" width="11.28515625" style="135" customWidth="1"/>
    <col min="9753" max="9984" width="9.140625" style="135"/>
    <col min="9985" max="9985" width="111.140625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7.42578125" style="135" customWidth="1"/>
    <col min="9991" max="9991" width="13.7109375" style="135" customWidth="1"/>
    <col min="9992" max="9992" width="14.5703125" style="135" customWidth="1"/>
    <col min="9993" max="9993" width="17.28515625" style="135" customWidth="1"/>
    <col min="9994" max="9994" width="13.42578125" style="135" customWidth="1"/>
    <col min="9995" max="9995" width="14" style="135" customWidth="1"/>
    <col min="9996" max="9996" width="17.42578125" style="135" customWidth="1"/>
    <col min="9997" max="9997" width="13.85546875" style="135" customWidth="1"/>
    <col min="9998" max="9998" width="14.42578125" style="135" customWidth="1"/>
    <col min="9999" max="9999" width="17.140625" style="135" customWidth="1"/>
    <col min="10000" max="10000" width="17.5703125" style="135" customWidth="1"/>
    <col min="10001" max="10001" width="10.7109375" style="135" customWidth="1"/>
    <col min="10002" max="10002" width="9.140625" style="135"/>
    <col min="10003" max="10003" width="12.85546875" style="135" customWidth="1"/>
    <col min="10004" max="10004" width="23.42578125" style="135" customWidth="1"/>
    <col min="10005" max="10006" width="9.140625" style="135"/>
    <col min="10007" max="10007" width="10.5703125" style="135" bestFit="1" customWidth="1"/>
    <col min="10008" max="10008" width="11.28515625" style="135" customWidth="1"/>
    <col min="10009" max="10240" width="9.140625" style="135"/>
    <col min="10241" max="10241" width="111.140625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7.42578125" style="135" customWidth="1"/>
    <col min="10247" max="10247" width="13.7109375" style="135" customWidth="1"/>
    <col min="10248" max="10248" width="14.5703125" style="135" customWidth="1"/>
    <col min="10249" max="10249" width="17.28515625" style="135" customWidth="1"/>
    <col min="10250" max="10250" width="13.42578125" style="135" customWidth="1"/>
    <col min="10251" max="10251" width="14" style="135" customWidth="1"/>
    <col min="10252" max="10252" width="17.42578125" style="135" customWidth="1"/>
    <col min="10253" max="10253" width="13.85546875" style="135" customWidth="1"/>
    <col min="10254" max="10254" width="14.42578125" style="135" customWidth="1"/>
    <col min="10255" max="10255" width="17.140625" style="135" customWidth="1"/>
    <col min="10256" max="10256" width="17.5703125" style="135" customWidth="1"/>
    <col min="10257" max="10257" width="10.7109375" style="135" customWidth="1"/>
    <col min="10258" max="10258" width="9.140625" style="135"/>
    <col min="10259" max="10259" width="12.85546875" style="135" customWidth="1"/>
    <col min="10260" max="10260" width="23.42578125" style="135" customWidth="1"/>
    <col min="10261" max="10262" width="9.140625" style="135"/>
    <col min="10263" max="10263" width="10.5703125" style="135" bestFit="1" customWidth="1"/>
    <col min="10264" max="10264" width="11.28515625" style="135" customWidth="1"/>
    <col min="10265" max="10496" width="9.140625" style="135"/>
    <col min="10497" max="10497" width="111.140625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7.42578125" style="135" customWidth="1"/>
    <col min="10503" max="10503" width="13.7109375" style="135" customWidth="1"/>
    <col min="10504" max="10504" width="14.5703125" style="135" customWidth="1"/>
    <col min="10505" max="10505" width="17.28515625" style="135" customWidth="1"/>
    <col min="10506" max="10506" width="13.42578125" style="135" customWidth="1"/>
    <col min="10507" max="10507" width="14" style="135" customWidth="1"/>
    <col min="10508" max="10508" width="17.42578125" style="135" customWidth="1"/>
    <col min="10509" max="10509" width="13.85546875" style="135" customWidth="1"/>
    <col min="10510" max="10510" width="14.42578125" style="135" customWidth="1"/>
    <col min="10511" max="10511" width="17.140625" style="135" customWidth="1"/>
    <col min="10512" max="10512" width="17.5703125" style="135" customWidth="1"/>
    <col min="10513" max="10513" width="10.7109375" style="135" customWidth="1"/>
    <col min="10514" max="10514" width="9.140625" style="135"/>
    <col min="10515" max="10515" width="12.85546875" style="135" customWidth="1"/>
    <col min="10516" max="10516" width="23.42578125" style="135" customWidth="1"/>
    <col min="10517" max="10518" width="9.140625" style="135"/>
    <col min="10519" max="10519" width="10.5703125" style="135" bestFit="1" customWidth="1"/>
    <col min="10520" max="10520" width="11.28515625" style="135" customWidth="1"/>
    <col min="10521" max="10752" width="9.140625" style="135"/>
    <col min="10753" max="10753" width="111.140625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7.42578125" style="135" customWidth="1"/>
    <col min="10759" max="10759" width="13.7109375" style="135" customWidth="1"/>
    <col min="10760" max="10760" width="14.5703125" style="135" customWidth="1"/>
    <col min="10761" max="10761" width="17.28515625" style="135" customWidth="1"/>
    <col min="10762" max="10762" width="13.42578125" style="135" customWidth="1"/>
    <col min="10763" max="10763" width="14" style="135" customWidth="1"/>
    <col min="10764" max="10764" width="17.42578125" style="135" customWidth="1"/>
    <col min="10765" max="10765" width="13.85546875" style="135" customWidth="1"/>
    <col min="10766" max="10766" width="14.42578125" style="135" customWidth="1"/>
    <col min="10767" max="10767" width="17.140625" style="135" customWidth="1"/>
    <col min="10768" max="10768" width="17.5703125" style="135" customWidth="1"/>
    <col min="10769" max="10769" width="10.7109375" style="135" customWidth="1"/>
    <col min="10770" max="10770" width="9.140625" style="135"/>
    <col min="10771" max="10771" width="12.85546875" style="135" customWidth="1"/>
    <col min="10772" max="10772" width="23.42578125" style="135" customWidth="1"/>
    <col min="10773" max="10774" width="9.140625" style="135"/>
    <col min="10775" max="10775" width="10.5703125" style="135" bestFit="1" customWidth="1"/>
    <col min="10776" max="10776" width="11.28515625" style="135" customWidth="1"/>
    <col min="10777" max="11008" width="9.140625" style="135"/>
    <col min="11009" max="11009" width="111.140625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7.42578125" style="135" customWidth="1"/>
    <col min="11015" max="11015" width="13.7109375" style="135" customWidth="1"/>
    <col min="11016" max="11016" width="14.5703125" style="135" customWidth="1"/>
    <col min="11017" max="11017" width="17.28515625" style="135" customWidth="1"/>
    <col min="11018" max="11018" width="13.42578125" style="135" customWidth="1"/>
    <col min="11019" max="11019" width="14" style="135" customWidth="1"/>
    <col min="11020" max="11020" width="17.42578125" style="135" customWidth="1"/>
    <col min="11021" max="11021" width="13.85546875" style="135" customWidth="1"/>
    <col min="11022" max="11022" width="14.42578125" style="135" customWidth="1"/>
    <col min="11023" max="11023" width="17.140625" style="135" customWidth="1"/>
    <col min="11024" max="11024" width="17.5703125" style="135" customWidth="1"/>
    <col min="11025" max="11025" width="10.7109375" style="135" customWidth="1"/>
    <col min="11026" max="11026" width="9.140625" style="135"/>
    <col min="11027" max="11027" width="12.85546875" style="135" customWidth="1"/>
    <col min="11028" max="11028" width="23.42578125" style="135" customWidth="1"/>
    <col min="11029" max="11030" width="9.140625" style="135"/>
    <col min="11031" max="11031" width="10.5703125" style="135" bestFit="1" customWidth="1"/>
    <col min="11032" max="11032" width="11.28515625" style="135" customWidth="1"/>
    <col min="11033" max="11264" width="9.140625" style="135"/>
    <col min="11265" max="11265" width="111.140625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7.42578125" style="135" customWidth="1"/>
    <col min="11271" max="11271" width="13.7109375" style="135" customWidth="1"/>
    <col min="11272" max="11272" width="14.5703125" style="135" customWidth="1"/>
    <col min="11273" max="11273" width="17.28515625" style="135" customWidth="1"/>
    <col min="11274" max="11274" width="13.42578125" style="135" customWidth="1"/>
    <col min="11275" max="11275" width="14" style="135" customWidth="1"/>
    <col min="11276" max="11276" width="17.42578125" style="135" customWidth="1"/>
    <col min="11277" max="11277" width="13.85546875" style="135" customWidth="1"/>
    <col min="11278" max="11278" width="14.42578125" style="135" customWidth="1"/>
    <col min="11279" max="11279" width="17.140625" style="135" customWidth="1"/>
    <col min="11280" max="11280" width="17.5703125" style="135" customWidth="1"/>
    <col min="11281" max="11281" width="10.7109375" style="135" customWidth="1"/>
    <col min="11282" max="11282" width="9.140625" style="135"/>
    <col min="11283" max="11283" width="12.85546875" style="135" customWidth="1"/>
    <col min="11284" max="11284" width="23.42578125" style="135" customWidth="1"/>
    <col min="11285" max="11286" width="9.140625" style="135"/>
    <col min="11287" max="11287" width="10.5703125" style="135" bestFit="1" customWidth="1"/>
    <col min="11288" max="11288" width="11.28515625" style="135" customWidth="1"/>
    <col min="11289" max="11520" width="9.140625" style="135"/>
    <col min="11521" max="11521" width="111.140625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7.42578125" style="135" customWidth="1"/>
    <col min="11527" max="11527" width="13.7109375" style="135" customWidth="1"/>
    <col min="11528" max="11528" width="14.5703125" style="135" customWidth="1"/>
    <col min="11529" max="11529" width="17.28515625" style="135" customWidth="1"/>
    <col min="11530" max="11530" width="13.42578125" style="135" customWidth="1"/>
    <col min="11531" max="11531" width="14" style="135" customWidth="1"/>
    <col min="11532" max="11532" width="17.42578125" style="135" customWidth="1"/>
    <col min="11533" max="11533" width="13.85546875" style="135" customWidth="1"/>
    <col min="11534" max="11534" width="14.42578125" style="135" customWidth="1"/>
    <col min="11535" max="11535" width="17.140625" style="135" customWidth="1"/>
    <col min="11536" max="11536" width="17.5703125" style="135" customWidth="1"/>
    <col min="11537" max="11537" width="10.7109375" style="135" customWidth="1"/>
    <col min="11538" max="11538" width="9.140625" style="135"/>
    <col min="11539" max="11539" width="12.85546875" style="135" customWidth="1"/>
    <col min="11540" max="11540" width="23.42578125" style="135" customWidth="1"/>
    <col min="11541" max="11542" width="9.140625" style="135"/>
    <col min="11543" max="11543" width="10.5703125" style="135" bestFit="1" customWidth="1"/>
    <col min="11544" max="11544" width="11.28515625" style="135" customWidth="1"/>
    <col min="11545" max="11776" width="9.140625" style="135"/>
    <col min="11777" max="11777" width="111.140625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7.42578125" style="135" customWidth="1"/>
    <col min="11783" max="11783" width="13.7109375" style="135" customWidth="1"/>
    <col min="11784" max="11784" width="14.5703125" style="135" customWidth="1"/>
    <col min="11785" max="11785" width="17.28515625" style="135" customWidth="1"/>
    <col min="11786" max="11786" width="13.42578125" style="135" customWidth="1"/>
    <col min="11787" max="11787" width="14" style="135" customWidth="1"/>
    <col min="11788" max="11788" width="17.42578125" style="135" customWidth="1"/>
    <col min="11789" max="11789" width="13.85546875" style="135" customWidth="1"/>
    <col min="11790" max="11790" width="14.42578125" style="135" customWidth="1"/>
    <col min="11791" max="11791" width="17.140625" style="135" customWidth="1"/>
    <col min="11792" max="11792" width="17.5703125" style="135" customWidth="1"/>
    <col min="11793" max="11793" width="10.7109375" style="135" customWidth="1"/>
    <col min="11794" max="11794" width="9.140625" style="135"/>
    <col min="11795" max="11795" width="12.85546875" style="135" customWidth="1"/>
    <col min="11796" max="11796" width="23.42578125" style="135" customWidth="1"/>
    <col min="11797" max="11798" width="9.140625" style="135"/>
    <col min="11799" max="11799" width="10.5703125" style="135" bestFit="1" customWidth="1"/>
    <col min="11800" max="11800" width="11.28515625" style="135" customWidth="1"/>
    <col min="11801" max="12032" width="9.140625" style="135"/>
    <col min="12033" max="12033" width="111.140625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7.42578125" style="135" customWidth="1"/>
    <col min="12039" max="12039" width="13.7109375" style="135" customWidth="1"/>
    <col min="12040" max="12040" width="14.5703125" style="135" customWidth="1"/>
    <col min="12041" max="12041" width="17.28515625" style="135" customWidth="1"/>
    <col min="12042" max="12042" width="13.42578125" style="135" customWidth="1"/>
    <col min="12043" max="12043" width="14" style="135" customWidth="1"/>
    <col min="12044" max="12044" width="17.42578125" style="135" customWidth="1"/>
    <col min="12045" max="12045" width="13.85546875" style="135" customWidth="1"/>
    <col min="12046" max="12046" width="14.42578125" style="135" customWidth="1"/>
    <col min="12047" max="12047" width="17.140625" style="135" customWidth="1"/>
    <col min="12048" max="12048" width="17.5703125" style="135" customWidth="1"/>
    <col min="12049" max="12049" width="10.7109375" style="135" customWidth="1"/>
    <col min="12050" max="12050" width="9.140625" style="135"/>
    <col min="12051" max="12051" width="12.85546875" style="135" customWidth="1"/>
    <col min="12052" max="12052" width="23.42578125" style="135" customWidth="1"/>
    <col min="12053" max="12054" width="9.140625" style="135"/>
    <col min="12055" max="12055" width="10.5703125" style="135" bestFit="1" customWidth="1"/>
    <col min="12056" max="12056" width="11.28515625" style="135" customWidth="1"/>
    <col min="12057" max="12288" width="9.140625" style="135"/>
    <col min="12289" max="12289" width="111.140625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7.42578125" style="135" customWidth="1"/>
    <col min="12295" max="12295" width="13.7109375" style="135" customWidth="1"/>
    <col min="12296" max="12296" width="14.5703125" style="135" customWidth="1"/>
    <col min="12297" max="12297" width="17.28515625" style="135" customWidth="1"/>
    <col min="12298" max="12298" width="13.42578125" style="135" customWidth="1"/>
    <col min="12299" max="12299" width="14" style="135" customWidth="1"/>
    <col min="12300" max="12300" width="17.42578125" style="135" customWidth="1"/>
    <col min="12301" max="12301" width="13.85546875" style="135" customWidth="1"/>
    <col min="12302" max="12302" width="14.42578125" style="135" customWidth="1"/>
    <col min="12303" max="12303" width="17.140625" style="135" customWidth="1"/>
    <col min="12304" max="12304" width="17.5703125" style="135" customWidth="1"/>
    <col min="12305" max="12305" width="10.7109375" style="135" customWidth="1"/>
    <col min="12306" max="12306" width="9.140625" style="135"/>
    <col min="12307" max="12307" width="12.85546875" style="135" customWidth="1"/>
    <col min="12308" max="12308" width="23.42578125" style="135" customWidth="1"/>
    <col min="12309" max="12310" width="9.140625" style="135"/>
    <col min="12311" max="12311" width="10.5703125" style="135" bestFit="1" customWidth="1"/>
    <col min="12312" max="12312" width="11.28515625" style="135" customWidth="1"/>
    <col min="12313" max="12544" width="9.140625" style="135"/>
    <col min="12545" max="12545" width="111.140625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7.42578125" style="135" customWidth="1"/>
    <col min="12551" max="12551" width="13.7109375" style="135" customWidth="1"/>
    <col min="12552" max="12552" width="14.5703125" style="135" customWidth="1"/>
    <col min="12553" max="12553" width="17.28515625" style="135" customWidth="1"/>
    <col min="12554" max="12554" width="13.42578125" style="135" customWidth="1"/>
    <col min="12555" max="12555" width="14" style="135" customWidth="1"/>
    <col min="12556" max="12556" width="17.42578125" style="135" customWidth="1"/>
    <col min="12557" max="12557" width="13.85546875" style="135" customWidth="1"/>
    <col min="12558" max="12558" width="14.42578125" style="135" customWidth="1"/>
    <col min="12559" max="12559" width="17.140625" style="135" customWidth="1"/>
    <col min="12560" max="12560" width="17.5703125" style="135" customWidth="1"/>
    <col min="12561" max="12561" width="10.7109375" style="135" customWidth="1"/>
    <col min="12562" max="12562" width="9.140625" style="135"/>
    <col min="12563" max="12563" width="12.85546875" style="135" customWidth="1"/>
    <col min="12564" max="12564" width="23.42578125" style="135" customWidth="1"/>
    <col min="12565" max="12566" width="9.140625" style="135"/>
    <col min="12567" max="12567" width="10.5703125" style="135" bestFit="1" customWidth="1"/>
    <col min="12568" max="12568" width="11.28515625" style="135" customWidth="1"/>
    <col min="12569" max="12800" width="9.140625" style="135"/>
    <col min="12801" max="12801" width="111.140625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7.42578125" style="135" customWidth="1"/>
    <col min="12807" max="12807" width="13.7109375" style="135" customWidth="1"/>
    <col min="12808" max="12808" width="14.5703125" style="135" customWidth="1"/>
    <col min="12809" max="12809" width="17.28515625" style="135" customWidth="1"/>
    <col min="12810" max="12810" width="13.42578125" style="135" customWidth="1"/>
    <col min="12811" max="12811" width="14" style="135" customWidth="1"/>
    <col min="12812" max="12812" width="17.42578125" style="135" customWidth="1"/>
    <col min="12813" max="12813" width="13.85546875" style="135" customWidth="1"/>
    <col min="12814" max="12814" width="14.42578125" style="135" customWidth="1"/>
    <col min="12815" max="12815" width="17.140625" style="135" customWidth="1"/>
    <col min="12816" max="12816" width="17.5703125" style="135" customWidth="1"/>
    <col min="12817" max="12817" width="10.7109375" style="135" customWidth="1"/>
    <col min="12818" max="12818" width="9.140625" style="135"/>
    <col min="12819" max="12819" width="12.85546875" style="135" customWidth="1"/>
    <col min="12820" max="12820" width="23.42578125" style="135" customWidth="1"/>
    <col min="12821" max="12822" width="9.140625" style="135"/>
    <col min="12823" max="12823" width="10.5703125" style="135" bestFit="1" customWidth="1"/>
    <col min="12824" max="12824" width="11.28515625" style="135" customWidth="1"/>
    <col min="12825" max="13056" width="9.140625" style="135"/>
    <col min="13057" max="13057" width="111.140625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7.42578125" style="135" customWidth="1"/>
    <col min="13063" max="13063" width="13.7109375" style="135" customWidth="1"/>
    <col min="13064" max="13064" width="14.5703125" style="135" customWidth="1"/>
    <col min="13065" max="13065" width="17.28515625" style="135" customWidth="1"/>
    <col min="13066" max="13066" width="13.42578125" style="135" customWidth="1"/>
    <col min="13067" max="13067" width="14" style="135" customWidth="1"/>
    <col min="13068" max="13068" width="17.42578125" style="135" customWidth="1"/>
    <col min="13069" max="13069" width="13.85546875" style="135" customWidth="1"/>
    <col min="13070" max="13070" width="14.42578125" style="135" customWidth="1"/>
    <col min="13071" max="13071" width="17.140625" style="135" customWidth="1"/>
    <col min="13072" max="13072" width="17.5703125" style="135" customWidth="1"/>
    <col min="13073" max="13073" width="10.7109375" style="135" customWidth="1"/>
    <col min="13074" max="13074" width="9.140625" style="135"/>
    <col min="13075" max="13075" width="12.85546875" style="135" customWidth="1"/>
    <col min="13076" max="13076" width="23.42578125" style="135" customWidth="1"/>
    <col min="13077" max="13078" width="9.140625" style="135"/>
    <col min="13079" max="13079" width="10.5703125" style="135" bestFit="1" customWidth="1"/>
    <col min="13080" max="13080" width="11.28515625" style="135" customWidth="1"/>
    <col min="13081" max="13312" width="9.140625" style="135"/>
    <col min="13313" max="13313" width="111.140625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7.42578125" style="135" customWidth="1"/>
    <col min="13319" max="13319" width="13.7109375" style="135" customWidth="1"/>
    <col min="13320" max="13320" width="14.5703125" style="135" customWidth="1"/>
    <col min="13321" max="13321" width="17.28515625" style="135" customWidth="1"/>
    <col min="13322" max="13322" width="13.42578125" style="135" customWidth="1"/>
    <col min="13323" max="13323" width="14" style="135" customWidth="1"/>
    <col min="13324" max="13324" width="17.42578125" style="135" customWidth="1"/>
    <col min="13325" max="13325" width="13.85546875" style="135" customWidth="1"/>
    <col min="13326" max="13326" width="14.42578125" style="135" customWidth="1"/>
    <col min="13327" max="13327" width="17.140625" style="135" customWidth="1"/>
    <col min="13328" max="13328" width="17.5703125" style="135" customWidth="1"/>
    <col min="13329" max="13329" width="10.7109375" style="135" customWidth="1"/>
    <col min="13330" max="13330" width="9.140625" style="135"/>
    <col min="13331" max="13331" width="12.85546875" style="135" customWidth="1"/>
    <col min="13332" max="13332" width="23.42578125" style="135" customWidth="1"/>
    <col min="13333" max="13334" width="9.140625" style="135"/>
    <col min="13335" max="13335" width="10.5703125" style="135" bestFit="1" customWidth="1"/>
    <col min="13336" max="13336" width="11.28515625" style="135" customWidth="1"/>
    <col min="13337" max="13568" width="9.140625" style="135"/>
    <col min="13569" max="13569" width="111.140625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7.42578125" style="135" customWidth="1"/>
    <col min="13575" max="13575" width="13.7109375" style="135" customWidth="1"/>
    <col min="13576" max="13576" width="14.5703125" style="135" customWidth="1"/>
    <col min="13577" max="13577" width="17.28515625" style="135" customWidth="1"/>
    <col min="13578" max="13578" width="13.42578125" style="135" customWidth="1"/>
    <col min="13579" max="13579" width="14" style="135" customWidth="1"/>
    <col min="13580" max="13580" width="17.42578125" style="135" customWidth="1"/>
    <col min="13581" max="13581" width="13.85546875" style="135" customWidth="1"/>
    <col min="13582" max="13582" width="14.42578125" style="135" customWidth="1"/>
    <col min="13583" max="13583" width="17.140625" style="135" customWidth="1"/>
    <col min="13584" max="13584" width="17.5703125" style="135" customWidth="1"/>
    <col min="13585" max="13585" width="10.7109375" style="135" customWidth="1"/>
    <col min="13586" max="13586" width="9.140625" style="135"/>
    <col min="13587" max="13587" width="12.85546875" style="135" customWidth="1"/>
    <col min="13588" max="13588" width="23.42578125" style="135" customWidth="1"/>
    <col min="13589" max="13590" width="9.140625" style="135"/>
    <col min="13591" max="13591" width="10.5703125" style="135" bestFit="1" customWidth="1"/>
    <col min="13592" max="13592" width="11.28515625" style="135" customWidth="1"/>
    <col min="13593" max="13824" width="9.140625" style="135"/>
    <col min="13825" max="13825" width="111.140625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7.42578125" style="135" customWidth="1"/>
    <col min="13831" max="13831" width="13.7109375" style="135" customWidth="1"/>
    <col min="13832" max="13832" width="14.5703125" style="135" customWidth="1"/>
    <col min="13833" max="13833" width="17.28515625" style="135" customWidth="1"/>
    <col min="13834" max="13834" width="13.42578125" style="135" customWidth="1"/>
    <col min="13835" max="13835" width="14" style="135" customWidth="1"/>
    <col min="13836" max="13836" width="17.42578125" style="135" customWidth="1"/>
    <col min="13837" max="13837" width="13.85546875" style="135" customWidth="1"/>
    <col min="13838" max="13838" width="14.42578125" style="135" customWidth="1"/>
    <col min="13839" max="13839" width="17.140625" style="135" customWidth="1"/>
    <col min="13840" max="13840" width="17.5703125" style="135" customWidth="1"/>
    <col min="13841" max="13841" width="10.7109375" style="135" customWidth="1"/>
    <col min="13842" max="13842" width="9.140625" style="135"/>
    <col min="13843" max="13843" width="12.85546875" style="135" customWidth="1"/>
    <col min="13844" max="13844" width="23.42578125" style="135" customWidth="1"/>
    <col min="13845" max="13846" width="9.140625" style="135"/>
    <col min="13847" max="13847" width="10.5703125" style="135" bestFit="1" customWidth="1"/>
    <col min="13848" max="13848" width="11.28515625" style="135" customWidth="1"/>
    <col min="13849" max="14080" width="9.140625" style="135"/>
    <col min="14081" max="14081" width="111.140625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7.42578125" style="135" customWidth="1"/>
    <col min="14087" max="14087" width="13.7109375" style="135" customWidth="1"/>
    <col min="14088" max="14088" width="14.5703125" style="135" customWidth="1"/>
    <col min="14089" max="14089" width="17.28515625" style="135" customWidth="1"/>
    <col min="14090" max="14090" width="13.42578125" style="135" customWidth="1"/>
    <col min="14091" max="14091" width="14" style="135" customWidth="1"/>
    <col min="14092" max="14092" width="17.42578125" style="135" customWidth="1"/>
    <col min="14093" max="14093" width="13.85546875" style="135" customWidth="1"/>
    <col min="14094" max="14094" width="14.42578125" style="135" customWidth="1"/>
    <col min="14095" max="14095" width="17.140625" style="135" customWidth="1"/>
    <col min="14096" max="14096" width="17.5703125" style="135" customWidth="1"/>
    <col min="14097" max="14097" width="10.7109375" style="135" customWidth="1"/>
    <col min="14098" max="14098" width="9.140625" style="135"/>
    <col min="14099" max="14099" width="12.85546875" style="135" customWidth="1"/>
    <col min="14100" max="14100" width="23.42578125" style="135" customWidth="1"/>
    <col min="14101" max="14102" width="9.140625" style="135"/>
    <col min="14103" max="14103" width="10.5703125" style="135" bestFit="1" customWidth="1"/>
    <col min="14104" max="14104" width="11.28515625" style="135" customWidth="1"/>
    <col min="14105" max="14336" width="9.140625" style="135"/>
    <col min="14337" max="14337" width="111.140625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7.42578125" style="135" customWidth="1"/>
    <col min="14343" max="14343" width="13.7109375" style="135" customWidth="1"/>
    <col min="14344" max="14344" width="14.5703125" style="135" customWidth="1"/>
    <col min="14345" max="14345" width="17.28515625" style="135" customWidth="1"/>
    <col min="14346" max="14346" width="13.42578125" style="135" customWidth="1"/>
    <col min="14347" max="14347" width="14" style="135" customWidth="1"/>
    <col min="14348" max="14348" width="17.42578125" style="135" customWidth="1"/>
    <col min="14349" max="14349" width="13.85546875" style="135" customWidth="1"/>
    <col min="14350" max="14350" width="14.42578125" style="135" customWidth="1"/>
    <col min="14351" max="14351" width="17.140625" style="135" customWidth="1"/>
    <col min="14352" max="14352" width="17.5703125" style="135" customWidth="1"/>
    <col min="14353" max="14353" width="10.7109375" style="135" customWidth="1"/>
    <col min="14354" max="14354" width="9.140625" style="135"/>
    <col min="14355" max="14355" width="12.85546875" style="135" customWidth="1"/>
    <col min="14356" max="14356" width="23.42578125" style="135" customWidth="1"/>
    <col min="14357" max="14358" width="9.140625" style="135"/>
    <col min="14359" max="14359" width="10.5703125" style="135" bestFit="1" customWidth="1"/>
    <col min="14360" max="14360" width="11.28515625" style="135" customWidth="1"/>
    <col min="14361" max="14592" width="9.140625" style="135"/>
    <col min="14593" max="14593" width="111.140625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7.42578125" style="135" customWidth="1"/>
    <col min="14599" max="14599" width="13.7109375" style="135" customWidth="1"/>
    <col min="14600" max="14600" width="14.5703125" style="135" customWidth="1"/>
    <col min="14601" max="14601" width="17.28515625" style="135" customWidth="1"/>
    <col min="14602" max="14602" width="13.42578125" style="135" customWidth="1"/>
    <col min="14603" max="14603" width="14" style="135" customWidth="1"/>
    <col min="14604" max="14604" width="17.42578125" style="135" customWidth="1"/>
    <col min="14605" max="14605" width="13.85546875" style="135" customWidth="1"/>
    <col min="14606" max="14606" width="14.42578125" style="135" customWidth="1"/>
    <col min="14607" max="14607" width="17.140625" style="135" customWidth="1"/>
    <col min="14608" max="14608" width="17.5703125" style="135" customWidth="1"/>
    <col min="14609" max="14609" width="10.7109375" style="135" customWidth="1"/>
    <col min="14610" max="14610" width="9.140625" style="135"/>
    <col min="14611" max="14611" width="12.85546875" style="135" customWidth="1"/>
    <col min="14612" max="14612" width="23.42578125" style="135" customWidth="1"/>
    <col min="14613" max="14614" width="9.140625" style="135"/>
    <col min="14615" max="14615" width="10.5703125" style="135" bestFit="1" customWidth="1"/>
    <col min="14616" max="14616" width="11.28515625" style="135" customWidth="1"/>
    <col min="14617" max="14848" width="9.140625" style="135"/>
    <col min="14849" max="14849" width="111.140625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7.42578125" style="135" customWidth="1"/>
    <col min="14855" max="14855" width="13.7109375" style="135" customWidth="1"/>
    <col min="14856" max="14856" width="14.5703125" style="135" customWidth="1"/>
    <col min="14857" max="14857" width="17.28515625" style="135" customWidth="1"/>
    <col min="14858" max="14858" width="13.42578125" style="135" customWidth="1"/>
    <col min="14859" max="14859" width="14" style="135" customWidth="1"/>
    <col min="14860" max="14860" width="17.42578125" style="135" customWidth="1"/>
    <col min="14861" max="14861" width="13.85546875" style="135" customWidth="1"/>
    <col min="14862" max="14862" width="14.42578125" style="135" customWidth="1"/>
    <col min="14863" max="14863" width="17.140625" style="135" customWidth="1"/>
    <col min="14864" max="14864" width="17.5703125" style="135" customWidth="1"/>
    <col min="14865" max="14865" width="10.7109375" style="135" customWidth="1"/>
    <col min="14866" max="14866" width="9.140625" style="135"/>
    <col min="14867" max="14867" width="12.85546875" style="135" customWidth="1"/>
    <col min="14868" max="14868" width="23.42578125" style="135" customWidth="1"/>
    <col min="14869" max="14870" width="9.140625" style="135"/>
    <col min="14871" max="14871" width="10.5703125" style="135" bestFit="1" customWidth="1"/>
    <col min="14872" max="14872" width="11.28515625" style="135" customWidth="1"/>
    <col min="14873" max="15104" width="9.140625" style="135"/>
    <col min="15105" max="15105" width="111.140625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7.42578125" style="135" customWidth="1"/>
    <col min="15111" max="15111" width="13.7109375" style="135" customWidth="1"/>
    <col min="15112" max="15112" width="14.5703125" style="135" customWidth="1"/>
    <col min="15113" max="15113" width="17.28515625" style="135" customWidth="1"/>
    <col min="15114" max="15114" width="13.42578125" style="135" customWidth="1"/>
    <col min="15115" max="15115" width="14" style="135" customWidth="1"/>
    <col min="15116" max="15116" width="17.42578125" style="135" customWidth="1"/>
    <col min="15117" max="15117" width="13.85546875" style="135" customWidth="1"/>
    <col min="15118" max="15118" width="14.42578125" style="135" customWidth="1"/>
    <col min="15119" max="15119" width="17.140625" style="135" customWidth="1"/>
    <col min="15120" max="15120" width="17.5703125" style="135" customWidth="1"/>
    <col min="15121" max="15121" width="10.7109375" style="135" customWidth="1"/>
    <col min="15122" max="15122" width="9.140625" style="135"/>
    <col min="15123" max="15123" width="12.85546875" style="135" customWidth="1"/>
    <col min="15124" max="15124" width="23.42578125" style="135" customWidth="1"/>
    <col min="15125" max="15126" width="9.140625" style="135"/>
    <col min="15127" max="15127" width="10.5703125" style="135" bestFit="1" customWidth="1"/>
    <col min="15128" max="15128" width="11.28515625" style="135" customWidth="1"/>
    <col min="15129" max="15360" width="9.140625" style="135"/>
    <col min="15361" max="15361" width="111.140625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7.42578125" style="135" customWidth="1"/>
    <col min="15367" max="15367" width="13.7109375" style="135" customWidth="1"/>
    <col min="15368" max="15368" width="14.5703125" style="135" customWidth="1"/>
    <col min="15369" max="15369" width="17.28515625" style="135" customWidth="1"/>
    <col min="15370" max="15370" width="13.42578125" style="135" customWidth="1"/>
    <col min="15371" max="15371" width="14" style="135" customWidth="1"/>
    <col min="15372" max="15372" width="17.42578125" style="135" customWidth="1"/>
    <col min="15373" max="15373" width="13.85546875" style="135" customWidth="1"/>
    <col min="15374" max="15374" width="14.42578125" style="135" customWidth="1"/>
    <col min="15375" max="15375" width="17.140625" style="135" customWidth="1"/>
    <col min="15376" max="15376" width="17.5703125" style="135" customWidth="1"/>
    <col min="15377" max="15377" width="10.7109375" style="135" customWidth="1"/>
    <col min="15378" max="15378" width="9.140625" style="135"/>
    <col min="15379" max="15379" width="12.85546875" style="135" customWidth="1"/>
    <col min="15380" max="15380" width="23.42578125" style="135" customWidth="1"/>
    <col min="15381" max="15382" width="9.140625" style="135"/>
    <col min="15383" max="15383" width="10.5703125" style="135" bestFit="1" customWidth="1"/>
    <col min="15384" max="15384" width="11.28515625" style="135" customWidth="1"/>
    <col min="15385" max="15616" width="9.140625" style="135"/>
    <col min="15617" max="15617" width="111.140625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7.42578125" style="135" customWidth="1"/>
    <col min="15623" max="15623" width="13.7109375" style="135" customWidth="1"/>
    <col min="15624" max="15624" width="14.5703125" style="135" customWidth="1"/>
    <col min="15625" max="15625" width="17.28515625" style="135" customWidth="1"/>
    <col min="15626" max="15626" width="13.42578125" style="135" customWidth="1"/>
    <col min="15627" max="15627" width="14" style="135" customWidth="1"/>
    <col min="15628" max="15628" width="17.42578125" style="135" customWidth="1"/>
    <col min="15629" max="15629" width="13.85546875" style="135" customWidth="1"/>
    <col min="15630" max="15630" width="14.42578125" style="135" customWidth="1"/>
    <col min="15631" max="15631" width="17.140625" style="135" customWidth="1"/>
    <col min="15632" max="15632" width="17.5703125" style="135" customWidth="1"/>
    <col min="15633" max="15633" width="10.7109375" style="135" customWidth="1"/>
    <col min="15634" max="15634" width="9.140625" style="135"/>
    <col min="15635" max="15635" width="12.85546875" style="135" customWidth="1"/>
    <col min="15636" max="15636" width="23.42578125" style="135" customWidth="1"/>
    <col min="15637" max="15638" width="9.140625" style="135"/>
    <col min="15639" max="15639" width="10.5703125" style="135" bestFit="1" customWidth="1"/>
    <col min="15640" max="15640" width="11.28515625" style="135" customWidth="1"/>
    <col min="15641" max="15872" width="9.140625" style="135"/>
    <col min="15873" max="15873" width="111.140625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7.42578125" style="135" customWidth="1"/>
    <col min="15879" max="15879" width="13.7109375" style="135" customWidth="1"/>
    <col min="15880" max="15880" width="14.5703125" style="135" customWidth="1"/>
    <col min="15881" max="15881" width="17.28515625" style="135" customWidth="1"/>
    <col min="15882" max="15882" width="13.42578125" style="135" customWidth="1"/>
    <col min="15883" max="15883" width="14" style="135" customWidth="1"/>
    <col min="15884" max="15884" width="17.42578125" style="135" customWidth="1"/>
    <col min="15885" max="15885" width="13.85546875" style="135" customWidth="1"/>
    <col min="15886" max="15886" width="14.42578125" style="135" customWidth="1"/>
    <col min="15887" max="15887" width="17.140625" style="135" customWidth="1"/>
    <col min="15888" max="15888" width="17.5703125" style="135" customWidth="1"/>
    <col min="15889" max="15889" width="10.7109375" style="135" customWidth="1"/>
    <col min="15890" max="15890" width="9.140625" style="135"/>
    <col min="15891" max="15891" width="12.85546875" style="135" customWidth="1"/>
    <col min="15892" max="15892" width="23.42578125" style="135" customWidth="1"/>
    <col min="15893" max="15894" width="9.140625" style="135"/>
    <col min="15895" max="15895" width="10.5703125" style="135" bestFit="1" customWidth="1"/>
    <col min="15896" max="15896" width="11.28515625" style="135" customWidth="1"/>
    <col min="15897" max="16128" width="9.140625" style="135"/>
    <col min="16129" max="16129" width="111.140625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7.42578125" style="135" customWidth="1"/>
    <col min="16135" max="16135" width="13.7109375" style="135" customWidth="1"/>
    <col min="16136" max="16136" width="14.5703125" style="135" customWidth="1"/>
    <col min="16137" max="16137" width="17.28515625" style="135" customWidth="1"/>
    <col min="16138" max="16138" width="13.42578125" style="135" customWidth="1"/>
    <col min="16139" max="16139" width="14" style="135" customWidth="1"/>
    <col min="16140" max="16140" width="17.42578125" style="135" customWidth="1"/>
    <col min="16141" max="16141" width="13.85546875" style="135" customWidth="1"/>
    <col min="16142" max="16142" width="14.42578125" style="135" customWidth="1"/>
    <col min="16143" max="16143" width="17.140625" style="135" customWidth="1"/>
    <col min="16144" max="16144" width="17.5703125" style="135" customWidth="1"/>
    <col min="16145" max="16145" width="10.7109375" style="135" customWidth="1"/>
    <col min="16146" max="16146" width="9.140625" style="135"/>
    <col min="16147" max="16147" width="12.85546875" style="135" customWidth="1"/>
    <col min="16148" max="16148" width="23.42578125" style="135" customWidth="1"/>
    <col min="16149" max="16150" width="9.140625" style="135"/>
    <col min="16151" max="16151" width="10.5703125" style="135" bestFit="1" customWidth="1"/>
    <col min="16152" max="16152" width="11.28515625" style="135" customWidth="1"/>
    <col min="16153" max="16384" width="9.140625" style="135"/>
  </cols>
  <sheetData>
    <row r="1" spans="1:41" ht="30.75" customHeight="1" x14ac:dyDescent="0.4">
      <c r="A1" s="1620"/>
      <c r="B1" s="1620"/>
      <c r="C1" s="1620"/>
      <c r="D1" s="1620"/>
      <c r="E1" s="1620"/>
      <c r="F1" s="1620"/>
      <c r="G1" s="1620"/>
      <c r="H1" s="1620"/>
      <c r="I1" s="1620"/>
      <c r="J1" s="1620"/>
      <c r="K1" s="1620"/>
      <c r="L1" s="1620"/>
      <c r="M1" s="1620"/>
      <c r="N1" s="1620"/>
      <c r="O1" s="1620"/>
      <c r="P1" s="1620"/>
      <c r="Q1" s="134"/>
      <c r="R1" s="134"/>
      <c r="S1" s="134"/>
    </row>
    <row r="2" spans="1:41" ht="47.25" customHeight="1" x14ac:dyDescent="0.35">
      <c r="A2" s="1621" t="s">
        <v>77</v>
      </c>
      <c r="B2" s="1622"/>
      <c r="C2" s="1622"/>
      <c r="D2" s="1622"/>
      <c r="E2" s="1622"/>
      <c r="F2" s="1622"/>
      <c r="G2" s="1622"/>
      <c r="H2" s="1622"/>
      <c r="I2" s="1622"/>
      <c r="J2" s="1622"/>
      <c r="K2" s="1622"/>
      <c r="L2" s="1622"/>
      <c r="M2" s="1622"/>
      <c r="N2" s="1622"/>
      <c r="O2" s="1622"/>
      <c r="P2" s="1622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</row>
    <row r="3" spans="1:41" ht="29.25" customHeight="1" x14ac:dyDescent="0.4">
      <c r="A3" s="1620" t="s">
        <v>134</v>
      </c>
      <c r="B3" s="1620"/>
      <c r="C3" s="1620"/>
      <c r="D3" s="1620"/>
      <c r="E3" s="1620"/>
      <c r="F3" s="1620"/>
      <c r="G3" s="1620"/>
      <c r="H3" s="1620"/>
      <c r="I3" s="1620"/>
      <c r="J3" s="1620"/>
      <c r="K3" s="1620"/>
      <c r="L3" s="1620"/>
      <c r="M3" s="1620"/>
      <c r="N3" s="1620"/>
      <c r="O3" s="1620"/>
      <c r="P3" s="1620"/>
      <c r="Q3" s="1056"/>
    </row>
    <row r="4" spans="1:41" ht="20.25" customHeight="1" thickBot="1" x14ac:dyDescent="0.4">
      <c r="A4" s="137"/>
    </row>
    <row r="5" spans="1:41" ht="54.75" customHeight="1" thickBot="1" x14ac:dyDescent="0.4">
      <c r="A5" s="1629" t="s">
        <v>7</v>
      </c>
      <c r="B5" s="1623" t="s">
        <v>0</v>
      </c>
      <c r="C5" s="1624"/>
      <c r="D5" s="1625"/>
      <c r="E5" s="1623" t="s">
        <v>1</v>
      </c>
      <c r="F5" s="1624"/>
      <c r="G5" s="1625"/>
      <c r="H5" s="1623" t="s">
        <v>2</v>
      </c>
      <c r="I5" s="1624"/>
      <c r="J5" s="1625"/>
      <c r="K5" s="1623" t="s">
        <v>3</v>
      </c>
      <c r="L5" s="1624"/>
      <c r="M5" s="1625"/>
      <c r="N5" s="1626" t="s">
        <v>22</v>
      </c>
      <c r="O5" s="1627"/>
      <c r="P5" s="1628"/>
      <c r="Q5" s="138"/>
    </row>
    <row r="6" spans="1:41" ht="75.75" customHeight="1" thickBot="1" x14ac:dyDescent="0.4">
      <c r="A6" s="1630"/>
      <c r="B6" s="689" t="s">
        <v>16</v>
      </c>
      <c r="C6" s="689" t="s">
        <v>17</v>
      </c>
      <c r="D6" s="690" t="s">
        <v>4</v>
      </c>
      <c r="E6" s="689" t="s">
        <v>16</v>
      </c>
      <c r="F6" s="689" t="s">
        <v>17</v>
      </c>
      <c r="G6" s="690" t="s">
        <v>4</v>
      </c>
      <c r="H6" s="689" t="s">
        <v>16</v>
      </c>
      <c r="I6" s="689" t="s">
        <v>17</v>
      </c>
      <c r="J6" s="690" t="s">
        <v>4</v>
      </c>
      <c r="K6" s="689" t="s">
        <v>16</v>
      </c>
      <c r="L6" s="689" t="s">
        <v>17</v>
      </c>
      <c r="M6" s="690" t="s">
        <v>4</v>
      </c>
      <c r="N6" s="689" t="s">
        <v>16</v>
      </c>
      <c r="O6" s="689" t="s">
        <v>17</v>
      </c>
      <c r="P6" s="187" t="s">
        <v>4</v>
      </c>
      <c r="Q6" s="138"/>
    </row>
    <row r="7" spans="1:41" ht="40.5" customHeight="1" thickBot="1" x14ac:dyDescent="0.4">
      <c r="A7" s="1198" t="s">
        <v>13</v>
      </c>
      <c r="B7" s="1199"/>
      <c r="C7" s="1200"/>
      <c r="D7" s="1201"/>
      <c r="E7" s="1202"/>
      <c r="F7" s="1200"/>
      <c r="G7" s="1203"/>
      <c r="H7" s="1199"/>
      <c r="I7" s="1200"/>
      <c r="J7" s="1201"/>
      <c r="K7" s="1202"/>
      <c r="L7" s="1200"/>
      <c r="M7" s="1203"/>
      <c r="N7" s="1204"/>
      <c r="O7" s="1200"/>
      <c r="P7" s="1205"/>
      <c r="Q7" s="138"/>
    </row>
    <row r="8" spans="1:41" ht="33" customHeight="1" thickBot="1" x14ac:dyDescent="0.4">
      <c r="A8" s="150" t="s">
        <v>50</v>
      </c>
      <c r="B8" s="1441">
        <f>B9+B10+B11+B12</f>
        <v>0</v>
      </c>
      <c r="C8" s="1441">
        <f t="shared" ref="C8:P8" si="0">C9+C10+C11+C12</f>
        <v>0</v>
      </c>
      <c r="D8" s="1441">
        <f t="shared" si="0"/>
        <v>0</v>
      </c>
      <c r="E8" s="1441">
        <f t="shared" si="0"/>
        <v>0</v>
      </c>
      <c r="F8" s="1441">
        <f t="shared" si="0"/>
        <v>19</v>
      </c>
      <c r="G8" s="1441">
        <f t="shared" si="0"/>
        <v>19</v>
      </c>
      <c r="H8" s="1441">
        <f t="shared" si="0"/>
        <v>10</v>
      </c>
      <c r="I8" s="1441">
        <f t="shared" si="0"/>
        <v>11</v>
      </c>
      <c r="J8" s="1441">
        <f t="shared" si="0"/>
        <v>21</v>
      </c>
      <c r="K8" s="1441">
        <f t="shared" si="0"/>
        <v>9</v>
      </c>
      <c r="L8" s="1441">
        <f t="shared" si="0"/>
        <v>0</v>
      </c>
      <c r="M8" s="1441">
        <f t="shared" si="0"/>
        <v>9</v>
      </c>
      <c r="N8" s="1441">
        <f t="shared" si="0"/>
        <v>19</v>
      </c>
      <c r="O8" s="1441">
        <f t="shared" si="0"/>
        <v>30</v>
      </c>
      <c r="P8" s="1441">
        <f t="shared" si="0"/>
        <v>49</v>
      </c>
      <c r="Q8" s="138"/>
    </row>
    <row r="9" spans="1:41" ht="42.75" customHeight="1" x14ac:dyDescent="0.35">
      <c r="A9" s="1083" t="s">
        <v>18</v>
      </c>
      <c r="B9" s="1442">
        <v>0</v>
      </c>
      <c r="C9" s="1443">
        <v>0</v>
      </c>
      <c r="D9" s="1444">
        <f t="shared" ref="D9:D17" si="1">B9+C9</f>
        <v>0</v>
      </c>
      <c r="E9" s="1442">
        <v>0</v>
      </c>
      <c r="F9" s="1443">
        <v>0</v>
      </c>
      <c r="G9" s="1444">
        <f t="shared" ref="G9:G17" si="2">E9+F9</f>
        <v>0</v>
      </c>
      <c r="H9" s="1442">
        <v>10</v>
      </c>
      <c r="I9" s="1443">
        <v>0</v>
      </c>
      <c r="J9" s="1444">
        <f t="shared" ref="J9:J17" si="3">H9+I9</f>
        <v>10</v>
      </c>
      <c r="K9" s="1442">
        <v>9</v>
      </c>
      <c r="L9" s="1443">
        <v>0</v>
      </c>
      <c r="M9" s="1445">
        <f t="shared" ref="M9:M17" si="4">K9+L9</f>
        <v>9</v>
      </c>
      <c r="N9" s="1446">
        <f t="shared" ref="N9:O12" si="5">B9+E9+H9+K9</f>
        <v>19</v>
      </c>
      <c r="O9" s="1384">
        <f t="shared" si="5"/>
        <v>0</v>
      </c>
      <c r="P9" s="1385">
        <f>N9+O9</f>
        <v>19</v>
      </c>
      <c r="Q9" s="138"/>
    </row>
    <row r="10" spans="1:41" ht="72" customHeight="1" x14ac:dyDescent="0.35">
      <c r="A10" s="51" t="s">
        <v>87</v>
      </c>
      <c r="B10" s="84">
        <v>0</v>
      </c>
      <c r="C10" s="85">
        <v>0</v>
      </c>
      <c r="D10" s="38">
        <v>0</v>
      </c>
      <c r="E10" s="84">
        <v>0</v>
      </c>
      <c r="F10" s="85">
        <v>11</v>
      </c>
      <c r="G10" s="38">
        <f t="shared" si="2"/>
        <v>11</v>
      </c>
      <c r="H10" s="84">
        <v>0</v>
      </c>
      <c r="I10" s="85">
        <v>7</v>
      </c>
      <c r="J10" s="38">
        <f t="shared" si="3"/>
        <v>7</v>
      </c>
      <c r="K10" s="84">
        <v>0</v>
      </c>
      <c r="L10" s="85">
        <v>0</v>
      </c>
      <c r="M10" s="36">
        <f t="shared" si="4"/>
        <v>0</v>
      </c>
      <c r="N10" s="237">
        <f>B10+E10+H10+K10</f>
        <v>0</v>
      </c>
      <c r="O10" s="23">
        <f>C10+F10+I10+L10</f>
        <v>18</v>
      </c>
      <c r="P10" s="56">
        <f>N10+O10</f>
        <v>18</v>
      </c>
      <c r="Q10" s="138"/>
    </row>
    <row r="11" spans="1:41" ht="42" customHeight="1" x14ac:dyDescent="0.35">
      <c r="A11" s="51" t="s">
        <v>76</v>
      </c>
      <c r="B11" s="84">
        <v>0</v>
      </c>
      <c r="C11" s="85">
        <v>0</v>
      </c>
      <c r="D11" s="38">
        <f t="shared" si="1"/>
        <v>0</v>
      </c>
      <c r="E11" s="84">
        <v>0</v>
      </c>
      <c r="F11" s="85">
        <v>0</v>
      </c>
      <c r="G11" s="38">
        <f t="shared" si="2"/>
        <v>0</v>
      </c>
      <c r="H11" s="84">
        <v>0</v>
      </c>
      <c r="I11" s="85">
        <v>0</v>
      </c>
      <c r="J11" s="38">
        <f t="shared" si="3"/>
        <v>0</v>
      </c>
      <c r="K11" s="84">
        <v>0</v>
      </c>
      <c r="L11" s="85">
        <v>0</v>
      </c>
      <c r="M11" s="36">
        <f t="shared" si="4"/>
        <v>0</v>
      </c>
      <c r="N11" s="237">
        <f t="shared" si="5"/>
        <v>0</v>
      </c>
      <c r="O11" s="23">
        <f t="shared" si="5"/>
        <v>0</v>
      </c>
      <c r="P11" s="56">
        <f>N11+O11</f>
        <v>0</v>
      </c>
      <c r="Q11" s="138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1"/>
        <v>0</v>
      </c>
      <c r="E12" s="91">
        <v>0</v>
      </c>
      <c r="F12" s="92">
        <v>8</v>
      </c>
      <c r="G12" s="95">
        <f t="shared" si="2"/>
        <v>8</v>
      </c>
      <c r="H12" s="91"/>
      <c r="I12" s="92">
        <v>4</v>
      </c>
      <c r="J12" s="95">
        <f t="shared" si="3"/>
        <v>4</v>
      </c>
      <c r="K12" s="91">
        <v>0</v>
      </c>
      <c r="L12" s="92">
        <v>0</v>
      </c>
      <c r="M12" s="93">
        <f t="shared" si="4"/>
        <v>0</v>
      </c>
      <c r="N12" s="1470">
        <f t="shared" si="5"/>
        <v>0</v>
      </c>
      <c r="O12" s="46">
        <f t="shared" si="5"/>
        <v>12</v>
      </c>
      <c r="P12" s="364">
        <f>N12+O12</f>
        <v>12</v>
      </c>
      <c r="Q12" s="138"/>
    </row>
    <row r="13" spans="1:41" ht="36" customHeight="1" thickBot="1" x14ac:dyDescent="0.4">
      <c r="A13" s="151" t="s">
        <v>51</v>
      </c>
      <c r="B13" s="613">
        <f>B14+B15+B16+B17</f>
        <v>0</v>
      </c>
      <c r="C13" s="1459">
        <f>C14+C15+C16+C17</f>
        <v>0</v>
      </c>
      <c r="D13" s="1459">
        <f>D14+D15+D16+D17</f>
        <v>0</v>
      </c>
      <c r="E13" s="1459">
        <v>0</v>
      </c>
      <c r="F13" s="1459">
        <v>0</v>
      </c>
      <c r="G13" s="1459">
        <f t="shared" si="2"/>
        <v>0</v>
      </c>
      <c r="H13" s="1459">
        <v>0</v>
      </c>
      <c r="I13" s="1459">
        <v>3</v>
      </c>
      <c r="J13" s="1468">
        <v>3</v>
      </c>
      <c r="K13" s="613">
        <v>0</v>
      </c>
      <c r="L13" s="1459">
        <v>0</v>
      </c>
      <c r="M13" s="1459">
        <f t="shared" si="4"/>
        <v>0</v>
      </c>
      <c r="N13" s="691">
        <f>B13+E13+H13+K13</f>
        <v>0</v>
      </c>
      <c r="O13" s="691">
        <f>O14+O15+O16+O17</f>
        <v>3</v>
      </c>
      <c r="P13" s="614">
        <f>P14+P15+P16+P17</f>
        <v>3</v>
      </c>
      <c r="Q13" s="138"/>
    </row>
    <row r="14" spans="1:41" ht="39.75" customHeight="1" x14ac:dyDescent="0.35">
      <c r="A14" s="1472" t="s">
        <v>18</v>
      </c>
      <c r="B14" s="1442">
        <v>0</v>
      </c>
      <c r="C14" s="1443">
        <v>0</v>
      </c>
      <c r="D14" s="1445">
        <f t="shared" si="1"/>
        <v>0</v>
      </c>
      <c r="E14" s="1442">
        <v>0</v>
      </c>
      <c r="F14" s="1443">
        <v>0</v>
      </c>
      <c r="G14" s="1445">
        <f t="shared" si="2"/>
        <v>0</v>
      </c>
      <c r="H14" s="1442">
        <v>0</v>
      </c>
      <c r="I14" s="1443">
        <v>0</v>
      </c>
      <c r="J14" s="1444">
        <f t="shared" si="3"/>
        <v>0</v>
      </c>
      <c r="K14" s="1442">
        <v>0</v>
      </c>
      <c r="L14" s="1443">
        <v>0</v>
      </c>
      <c r="M14" s="1445">
        <f t="shared" si="4"/>
        <v>0</v>
      </c>
      <c r="N14" s="1447">
        <v>0</v>
      </c>
      <c r="O14" s="1384">
        <v>0</v>
      </c>
      <c r="P14" s="1385">
        <v>0</v>
      </c>
      <c r="Q14" s="138"/>
    </row>
    <row r="15" spans="1:41" ht="48.75" customHeight="1" x14ac:dyDescent="0.35">
      <c r="A15" s="1473" t="s">
        <v>75</v>
      </c>
      <c r="B15" s="84">
        <v>0</v>
      </c>
      <c r="C15" s="85">
        <v>0</v>
      </c>
      <c r="D15" s="36">
        <f t="shared" si="1"/>
        <v>0</v>
      </c>
      <c r="E15" s="84">
        <v>0</v>
      </c>
      <c r="F15" s="85">
        <v>0</v>
      </c>
      <c r="G15" s="36">
        <f t="shared" si="2"/>
        <v>0</v>
      </c>
      <c r="H15" s="84">
        <v>0</v>
      </c>
      <c r="I15" s="85">
        <v>0</v>
      </c>
      <c r="J15" s="38">
        <f t="shared" si="3"/>
        <v>0</v>
      </c>
      <c r="K15" s="84">
        <v>0</v>
      </c>
      <c r="L15" s="85">
        <v>0</v>
      </c>
      <c r="M15" s="36">
        <f t="shared" si="4"/>
        <v>0</v>
      </c>
      <c r="N15" s="55">
        <v>0</v>
      </c>
      <c r="O15" s="23">
        <v>0</v>
      </c>
      <c r="P15" s="56">
        <v>0</v>
      </c>
      <c r="Q15" s="138"/>
    </row>
    <row r="16" spans="1:41" ht="36" customHeight="1" x14ac:dyDescent="0.35">
      <c r="A16" s="1473" t="s">
        <v>76</v>
      </c>
      <c r="B16" s="84">
        <v>0</v>
      </c>
      <c r="C16" s="85">
        <v>0</v>
      </c>
      <c r="D16" s="36">
        <f t="shared" si="1"/>
        <v>0</v>
      </c>
      <c r="E16" s="84">
        <v>0</v>
      </c>
      <c r="F16" s="85">
        <v>0</v>
      </c>
      <c r="G16" s="36">
        <f t="shared" si="2"/>
        <v>0</v>
      </c>
      <c r="H16" s="84">
        <v>0</v>
      </c>
      <c r="I16" s="85">
        <v>0</v>
      </c>
      <c r="J16" s="38">
        <f t="shared" si="3"/>
        <v>0</v>
      </c>
      <c r="K16" s="84">
        <v>0</v>
      </c>
      <c r="L16" s="85">
        <v>0</v>
      </c>
      <c r="M16" s="36">
        <f t="shared" si="4"/>
        <v>0</v>
      </c>
      <c r="N16" s="55">
        <v>0</v>
      </c>
      <c r="O16" s="23">
        <v>0</v>
      </c>
      <c r="P16" s="56">
        <v>0</v>
      </c>
      <c r="Q16" s="138"/>
    </row>
    <row r="17" spans="1:17" ht="46.5" customHeight="1" thickBot="1" x14ac:dyDescent="0.4">
      <c r="A17" s="1065" t="s">
        <v>21</v>
      </c>
      <c r="B17" s="86">
        <f>B27++B39</f>
        <v>0</v>
      </c>
      <c r="C17" s="87">
        <v>0</v>
      </c>
      <c r="D17" s="58">
        <f t="shared" si="1"/>
        <v>0</v>
      </c>
      <c r="E17" s="86">
        <f>E27++E39</f>
        <v>0</v>
      </c>
      <c r="F17" s="87">
        <v>0</v>
      </c>
      <c r="G17" s="58">
        <f t="shared" si="2"/>
        <v>0</v>
      </c>
      <c r="H17" s="86">
        <f>H27++H39</f>
        <v>0</v>
      </c>
      <c r="I17" s="87">
        <v>3</v>
      </c>
      <c r="J17" s="57">
        <f t="shared" si="3"/>
        <v>3</v>
      </c>
      <c r="K17" s="86">
        <f>K27++K39</f>
        <v>0</v>
      </c>
      <c r="L17" s="87">
        <f>L27++L39</f>
        <v>0</v>
      </c>
      <c r="M17" s="58">
        <f t="shared" si="4"/>
        <v>0</v>
      </c>
      <c r="N17" s="59">
        <f>B17+E17+H17+K17</f>
        <v>0</v>
      </c>
      <c r="O17" s="47">
        <f>C17+F17+I17+L17</f>
        <v>3</v>
      </c>
      <c r="P17" s="60">
        <f>SUM(N17:O17)</f>
        <v>3</v>
      </c>
      <c r="Q17" s="138"/>
    </row>
    <row r="18" spans="1:17" ht="39" customHeight="1" thickBot="1" x14ac:dyDescent="0.4">
      <c r="A18" s="1471" t="s">
        <v>10</v>
      </c>
      <c r="B18" s="1448">
        <f t="shared" ref="B18:G18" si="6">B8+B13</f>
        <v>0</v>
      </c>
      <c r="C18" s="1448">
        <f t="shared" si="6"/>
        <v>0</v>
      </c>
      <c r="D18" s="1448">
        <f t="shared" si="6"/>
        <v>0</v>
      </c>
      <c r="E18" s="1448">
        <f t="shared" si="6"/>
        <v>0</v>
      </c>
      <c r="F18" s="1448">
        <f t="shared" si="6"/>
        <v>19</v>
      </c>
      <c r="G18" s="1448">
        <f t="shared" si="6"/>
        <v>19</v>
      </c>
      <c r="H18" s="1448">
        <f t="shared" ref="H18:O18" si="7">H13+H8</f>
        <v>10</v>
      </c>
      <c r="I18" s="1448">
        <f t="shared" si="7"/>
        <v>14</v>
      </c>
      <c r="J18" s="1449">
        <f t="shared" si="7"/>
        <v>24</v>
      </c>
      <c r="K18" s="1448">
        <f t="shared" si="7"/>
        <v>9</v>
      </c>
      <c r="L18" s="1450">
        <f t="shared" si="7"/>
        <v>0</v>
      </c>
      <c r="M18" s="1450">
        <f t="shared" si="7"/>
        <v>9</v>
      </c>
      <c r="N18" s="615">
        <f t="shared" si="7"/>
        <v>19</v>
      </c>
      <c r="O18" s="615">
        <f t="shared" si="7"/>
        <v>33</v>
      </c>
      <c r="P18" s="174">
        <f>P8+P13</f>
        <v>52</v>
      </c>
      <c r="Q18" s="138"/>
    </row>
    <row r="19" spans="1:17" ht="42" customHeight="1" thickBot="1" x14ac:dyDescent="0.4">
      <c r="A19" s="1217" t="s">
        <v>14</v>
      </c>
      <c r="B19" s="1194"/>
      <c r="C19" s="1195"/>
      <c r="D19" s="1196"/>
      <c r="E19" s="39"/>
      <c r="F19" s="39"/>
      <c r="G19" s="40"/>
      <c r="H19" s="41"/>
      <c r="I19" s="39"/>
      <c r="J19" s="40"/>
      <c r="K19" s="41"/>
      <c r="L19" s="39"/>
      <c r="M19" s="42"/>
      <c r="N19" s="616"/>
      <c r="O19" s="1195"/>
      <c r="P19" s="42"/>
      <c r="Q19" s="138"/>
    </row>
    <row r="20" spans="1:17" ht="40.5" customHeight="1" thickBot="1" x14ac:dyDescent="0.4">
      <c r="A20" s="1217" t="s">
        <v>9</v>
      </c>
      <c r="B20" s="1451"/>
      <c r="C20" s="1452"/>
      <c r="D20" s="1453"/>
      <c r="E20" s="1454"/>
      <c r="F20" s="1452"/>
      <c r="G20" s="1455"/>
      <c r="H20" s="1451"/>
      <c r="I20" s="1456" t="s">
        <v>5</v>
      </c>
      <c r="J20" s="1455"/>
      <c r="K20" s="1451"/>
      <c r="L20" s="1452"/>
      <c r="M20" s="1453"/>
      <c r="N20" s="1457"/>
      <c r="O20" s="1458"/>
      <c r="P20" s="1343"/>
      <c r="Q20" s="139"/>
    </row>
    <row r="21" spans="1:17" ht="35.25" customHeight="1" thickBot="1" x14ac:dyDescent="0.4">
      <c r="A21" s="150" t="s">
        <v>50</v>
      </c>
      <c r="B21" s="613">
        <f>B22+B23+B24+B25+B26</f>
        <v>0</v>
      </c>
      <c r="C21" s="613">
        <f t="shared" ref="C21:P21" si="8">C22+C23+C24+C25+C26</f>
        <v>0</v>
      </c>
      <c r="D21" s="613">
        <f t="shared" si="8"/>
        <v>0</v>
      </c>
      <c r="E21" s="613">
        <f t="shared" si="8"/>
        <v>0</v>
      </c>
      <c r="F21" s="613">
        <f t="shared" si="8"/>
        <v>19</v>
      </c>
      <c r="G21" s="613">
        <f t="shared" si="8"/>
        <v>19</v>
      </c>
      <c r="H21" s="613">
        <f t="shared" si="8"/>
        <v>10</v>
      </c>
      <c r="I21" s="613">
        <f t="shared" si="8"/>
        <v>11</v>
      </c>
      <c r="J21" s="613">
        <f t="shared" si="8"/>
        <v>21</v>
      </c>
      <c r="K21" s="613">
        <f t="shared" si="8"/>
        <v>9</v>
      </c>
      <c r="L21" s="613">
        <f t="shared" si="8"/>
        <v>0</v>
      </c>
      <c r="M21" s="613">
        <f t="shared" si="8"/>
        <v>9</v>
      </c>
      <c r="N21" s="613">
        <f t="shared" si="8"/>
        <v>19</v>
      </c>
      <c r="O21" s="613">
        <f t="shared" si="8"/>
        <v>30</v>
      </c>
      <c r="P21" s="44">
        <f t="shared" si="8"/>
        <v>49</v>
      </c>
      <c r="Q21" s="116"/>
    </row>
    <row r="22" spans="1:17" ht="43.5" customHeight="1" x14ac:dyDescent="0.35">
      <c r="A22" s="1083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f>E22+F22</f>
        <v>0</v>
      </c>
      <c r="H22" s="88">
        <v>10</v>
      </c>
      <c r="I22" s="89">
        <v>0</v>
      </c>
      <c r="J22" s="94">
        <f t="shared" ref="J22:J26" si="9">H22+I22</f>
        <v>10</v>
      </c>
      <c r="K22" s="88">
        <v>9</v>
      </c>
      <c r="L22" s="89">
        <v>0</v>
      </c>
      <c r="M22" s="117">
        <f>K22+L22</f>
        <v>9</v>
      </c>
      <c r="N22" s="107">
        <f t="shared" ref="N22:O31" si="10">B22+E22+H22+K22</f>
        <v>19</v>
      </c>
      <c r="O22" s="108">
        <f t="shared" si="10"/>
        <v>0</v>
      </c>
      <c r="P22" s="109">
        <f t="shared" ref="P22:P31" si="11">N22+O22</f>
        <v>19</v>
      </c>
      <c r="Q22" s="116"/>
    </row>
    <row r="23" spans="1:17" ht="45" customHeight="1" x14ac:dyDescent="0.35">
      <c r="A23" s="51" t="s">
        <v>75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f>E23+F23</f>
        <v>0</v>
      </c>
      <c r="H23" s="84">
        <v>0</v>
      </c>
      <c r="I23" s="85">
        <v>0</v>
      </c>
      <c r="J23" s="38">
        <f t="shared" si="9"/>
        <v>0</v>
      </c>
      <c r="K23" s="84">
        <v>0</v>
      </c>
      <c r="L23" s="85">
        <v>0</v>
      </c>
      <c r="M23" s="117">
        <f>K23+L23</f>
        <v>0</v>
      </c>
      <c r="N23" s="22">
        <f t="shared" si="10"/>
        <v>0</v>
      </c>
      <c r="O23" s="108">
        <f t="shared" si="10"/>
        <v>0</v>
      </c>
      <c r="P23" s="109">
        <f t="shared" si="11"/>
        <v>0</v>
      </c>
      <c r="Q23" s="116"/>
    </row>
    <row r="24" spans="1:17" ht="69" customHeight="1" x14ac:dyDescent="0.35">
      <c r="A24" s="51" t="s">
        <v>87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11</v>
      </c>
      <c r="G24" s="38">
        <f>E24+F24</f>
        <v>11</v>
      </c>
      <c r="H24" s="84">
        <v>0</v>
      </c>
      <c r="I24" s="85">
        <v>7</v>
      </c>
      <c r="J24" s="38">
        <f t="shared" si="9"/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18</v>
      </c>
      <c r="P24" s="109">
        <f>D24+G24+J24+M24</f>
        <v>18</v>
      </c>
      <c r="Q24" s="116"/>
    </row>
    <row r="25" spans="1:17" ht="37.5" customHeight="1" x14ac:dyDescent="0.35">
      <c r="A25" s="51" t="s">
        <v>76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f>E25+F25</f>
        <v>0</v>
      </c>
      <c r="H25" s="84">
        <v>0</v>
      </c>
      <c r="I25" s="85">
        <v>0</v>
      </c>
      <c r="J25" s="38">
        <f t="shared" si="9"/>
        <v>0</v>
      </c>
      <c r="K25" s="84">
        <v>0</v>
      </c>
      <c r="L25" s="85">
        <v>0</v>
      </c>
      <c r="M25" s="117">
        <f>K25+L25</f>
        <v>0</v>
      </c>
      <c r="N25" s="22">
        <f t="shared" si="10"/>
        <v>0</v>
      </c>
      <c r="O25" s="23">
        <f t="shared" si="10"/>
        <v>0</v>
      </c>
      <c r="P25" s="24">
        <f t="shared" si="11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8</v>
      </c>
      <c r="G26" s="38">
        <f>E26+F26</f>
        <v>8</v>
      </c>
      <c r="H26" s="84">
        <v>0</v>
      </c>
      <c r="I26" s="85">
        <v>4</v>
      </c>
      <c r="J26" s="38">
        <f t="shared" si="9"/>
        <v>4</v>
      </c>
      <c r="K26" s="84">
        <v>0</v>
      </c>
      <c r="L26" s="85">
        <v>0</v>
      </c>
      <c r="M26" s="117">
        <v>0</v>
      </c>
      <c r="N26" s="22">
        <f t="shared" si="10"/>
        <v>0</v>
      </c>
      <c r="O26" s="23">
        <f t="shared" si="10"/>
        <v>12</v>
      </c>
      <c r="P26" s="24">
        <f t="shared" si="11"/>
        <v>12</v>
      </c>
      <c r="Q26" s="116"/>
    </row>
    <row r="27" spans="1:17" ht="37.5" customHeight="1" thickBot="1" x14ac:dyDescent="0.4">
      <c r="A27" s="151" t="s">
        <v>51</v>
      </c>
      <c r="B27" s="613">
        <f>B28+B29+B30+B31</f>
        <v>0</v>
      </c>
      <c r="C27" s="1459">
        <f>C28+C29+C30+C31</f>
        <v>0</v>
      </c>
      <c r="D27" s="1460">
        <f>C27+B27</f>
        <v>0</v>
      </c>
      <c r="E27" s="1461">
        <v>0</v>
      </c>
      <c r="F27" s="1459">
        <f>F28+F29+F30+F31</f>
        <v>0</v>
      </c>
      <c r="G27" s="1459">
        <f>G28+G29+G30+G31</f>
        <v>0</v>
      </c>
      <c r="H27" s="582">
        <v>0</v>
      </c>
      <c r="I27" s="1459">
        <v>3</v>
      </c>
      <c r="J27" s="1462">
        <v>3</v>
      </c>
      <c r="K27" s="582">
        <v>0</v>
      </c>
      <c r="L27" s="1459">
        <v>0</v>
      </c>
      <c r="M27" s="1461">
        <f>SUM(K27:L27)</f>
        <v>0</v>
      </c>
      <c r="N27" s="739">
        <f t="shared" si="10"/>
        <v>0</v>
      </c>
      <c r="O27" s="691">
        <f t="shared" si="10"/>
        <v>3</v>
      </c>
      <c r="P27" s="1463">
        <f t="shared" si="11"/>
        <v>3</v>
      </c>
      <c r="Q27" s="116"/>
    </row>
    <row r="28" spans="1:17" ht="32.25" customHeight="1" x14ac:dyDescent="0.35">
      <c r="A28" s="1083" t="s">
        <v>18</v>
      </c>
      <c r="B28" s="88">
        <v>0</v>
      </c>
      <c r="C28" s="89">
        <v>0</v>
      </c>
      <c r="D28" s="90">
        <v>0</v>
      </c>
      <c r="E28" s="198">
        <v>0</v>
      </c>
      <c r="F28" s="89">
        <v>0</v>
      </c>
      <c r="G28" s="175">
        <v>0</v>
      </c>
      <c r="H28" s="146">
        <v>0</v>
      </c>
      <c r="I28" s="89">
        <v>0</v>
      </c>
      <c r="J28" s="175">
        <v>0</v>
      </c>
      <c r="K28" s="146">
        <v>0</v>
      </c>
      <c r="L28" s="89">
        <v>0</v>
      </c>
      <c r="M28" s="199">
        <v>0</v>
      </c>
      <c r="N28" s="107">
        <f t="shared" si="10"/>
        <v>0</v>
      </c>
      <c r="O28" s="108">
        <f t="shared" si="10"/>
        <v>0</v>
      </c>
      <c r="P28" s="109">
        <f t="shared" si="11"/>
        <v>0</v>
      </c>
      <c r="Q28" s="116"/>
    </row>
    <row r="29" spans="1:17" ht="43.5" customHeight="1" x14ac:dyDescent="0.35">
      <c r="A29" s="51" t="s">
        <v>75</v>
      </c>
      <c r="B29" s="84">
        <v>0</v>
      </c>
      <c r="C29" s="85">
        <v>0</v>
      </c>
      <c r="D29" s="36">
        <v>0</v>
      </c>
      <c r="E29" s="200">
        <v>0</v>
      </c>
      <c r="F29" s="85">
        <v>0</v>
      </c>
      <c r="G29" s="43">
        <v>0</v>
      </c>
      <c r="H29" s="147">
        <v>0</v>
      </c>
      <c r="I29" s="85">
        <v>0</v>
      </c>
      <c r="J29" s="43">
        <v>0</v>
      </c>
      <c r="K29" s="147">
        <v>0</v>
      </c>
      <c r="L29" s="85">
        <v>0</v>
      </c>
      <c r="M29" s="37">
        <v>0</v>
      </c>
      <c r="N29" s="22">
        <f t="shared" si="10"/>
        <v>0</v>
      </c>
      <c r="O29" s="23">
        <f t="shared" si="10"/>
        <v>0</v>
      </c>
      <c r="P29" s="24">
        <f t="shared" si="11"/>
        <v>0</v>
      </c>
      <c r="Q29" s="116"/>
    </row>
    <row r="30" spans="1:17" ht="42" customHeight="1" x14ac:dyDescent="0.35">
      <c r="A30" s="51" t="s">
        <v>76</v>
      </c>
      <c r="B30" s="84">
        <v>0</v>
      </c>
      <c r="C30" s="85">
        <v>0</v>
      </c>
      <c r="D30" s="36">
        <v>0</v>
      </c>
      <c r="E30" s="200">
        <v>0</v>
      </c>
      <c r="F30" s="85">
        <v>0</v>
      </c>
      <c r="G30" s="43">
        <v>0</v>
      </c>
      <c r="H30" s="147">
        <v>0</v>
      </c>
      <c r="I30" s="85">
        <v>0</v>
      </c>
      <c r="J30" s="43">
        <v>0</v>
      </c>
      <c r="K30" s="147">
        <v>0</v>
      </c>
      <c r="L30" s="85">
        <v>0</v>
      </c>
      <c r="M30" s="37">
        <v>0</v>
      </c>
      <c r="N30" s="22">
        <f t="shared" si="10"/>
        <v>0</v>
      </c>
      <c r="O30" s="23">
        <f>C30+F30+I30+L30</f>
        <v>0</v>
      </c>
      <c r="P30" s="24">
        <f t="shared" si="11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200">
        <v>0</v>
      </c>
      <c r="F31" s="85">
        <v>0</v>
      </c>
      <c r="G31" s="43">
        <f>SUM(E31:F31)</f>
        <v>0</v>
      </c>
      <c r="H31" s="147">
        <v>0</v>
      </c>
      <c r="I31" s="85">
        <v>3</v>
      </c>
      <c r="J31" s="43">
        <f>H31+I31</f>
        <v>3</v>
      </c>
      <c r="K31" s="147">
        <v>0</v>
      </c>
      <c r="L31" s="85">
        <v>0</v>
      </c>
      <c r="M31" s="37">
        <f>SUM(K31:L31)</f>
        <v>0</v>
      </c>
      <c r="N31" s="22">
        <f t="shared" si="10"/>
        <v>0</v>
      </c>
      <c r="O31" s="23">
        <f t="shared" si="10"/>
        <v>3</v>
      </c>
      <c r="P31" s="24">
        <f t="shared" si="11"/>
        <v>3</v>
      </c>
      <c r="Q31" s="116"/>
    </row>
    <row r="32" spans="1:17" ht="45" customHeight="1" thickBot="1" x14ac:dyDescent="0.4">
      <c r="A32" s="1081" t="s">
        <v>6</v>
      </c>
      <c r="B32" s="613">
        <f t="shared" ref="B32:M32" si="12">B21+B27</f>
        <v>0</v>
      </c>
      <c r="C32" s="613">
        <f t="shared" si="12"/>
        <v>0</v>
      </c>
      <c r="D32" s="613">
        <f t="shared" si="12"/>
        <v>0</v>
      </c>
      <c r="E32" s="613">
        <f t="shared" si="12"/>
        <v>0</v>
      </c>
      <c r="F32" s="613">
        <f t="shared" si="12"/>
        <v>19</v>
      </c>
      <c r="G32" s="613">
        <f t="shared" si="12"/>
        <v>19</v>
      </c>
      <c r="H32" s="613">
        <f t="shared" si="12"/>
        <v>10</v>
      </c>
      <c r="I32" s="613">
        <f t="shared" si="12"/>
        <v>14</v>
      </c>
      <c r="J32" s="613">
        <f t="shared" si="12"/>
        <v>24</v>
      </c>
      <c r="K32" s="613">
        <f t="shared" si="12"/>
        <v>9</v>
      </c>
      <c r="L32" s="613">
        <f t="shared" si="12"/>
        <v>0</v>
      </c>
      <c r="M32" s="613">
        <f t="shared" si="12"/>
        <v>9</v>
      </c>
      <c r="N32" s="613">
        <f>N21+N27</f>
        <v>19</v>
      </c>
      <c r="O32" s="613">
        <f t="shared" ref="O32:P32" si="13">O21+O27</f>
        <v>33</v>
      </c>
      <c r="P32" s="613">
        <f t="shared" si="13"/>
        <v>52</v>
      </c>
      <c r="Q32" s="116"/>
    </row>
    <row r="33" spans="1:17" ht="38.25" customHeight="1" thickBot="1" x14ac:dyDescent="0.4">
      <c r="A33" s="1464" t="s">
        <v>15</v>
      </c>
      <c r="B33" s="52"/>
      <c r="C33" s="53"/>
      <c r="D33" s="54"/>
      <c r="E33" s="176"/>
      <c r="F33" s="53"/>
      <c r="G33" s="238"/>
      <c r="H33" s="1451"/>
      <c r="I33" s="1452"/>
      <c r="J33" s="1455"/>
      <c r="K33" s="1451"/>
      <c r="L33" s="1452"/>
      <c r="M33" s="1455"/>
      <c r="N33" s="1465"/>
      <c r="O33" s="1466"/>
      <c r="P33" s="1467"/>
      <c r="Q33" s="140"/>
    </row>
    <row r="34" spans="1:17" ht="39" customHeight="1" thickBot="1" x14ac:dyDescent="0.4">
      <c r="A34" s="150" t="s">
        <v>50</v>
      </c>
      <c r="B34" s="613">
        <f>SUM(B35:B38)</f>
        <v>0</v>
      </c>
      <c r="C34" s="613">
        <f t="shared" ref="C34:P34" si="14">SUM(C35:C38)</f>
        <v>0</v>
      </c>
      <c r="D34" s="613">
        <f t="shared" si="14"/>
        <v>0</v>
      </c>
      <c r="E34" s="613">
        <f t="shared" si="14"/>
        <v>0</v>
      </c>
      <c r="F34" s="613">
        <f t="shared" si="14"/>
        <v>0</v>
      </c>
      <c r="G34" s="613">
        <f t="shared" si="14"/>
        <v>0</v>
      </c>
      <c r="H34" s="613">
        <f t="shared" si="14"/>
        <v>0</v>
      </c>
      <c r="I34" s="613">
        <f t="shared" si="14"/>
        <v>0</v>
      </c>
      <c r="J34" s="613">
        <f t="shared" si="14"/>
        <v>0</v>
      </c>
      <c r="K34" s="613">
        <f t="shared" si="14"/>
        <v>0</v>
      </c>
      <c r="L34" s="613">
        <f t="shared" si="14"/>
        <v>0</v>
      </c>
      <c r="M34" s="613">
        <v>0</v>
      </c>
      <c r="N34" s="613">
        <f t="shared" si="14"/>
        <v>0</v>
      </c>
      <c r="O34" s="613">
        <f t="shared" si="14"/>
        <v>0</v>
      </c>
      <c r="P34" s="44">
        <f t="shared" si="14"/>
        <v>0</v>
      </c>
      <c r="Q34" s="141"/>
    </row>
    <row r="35" spans="1:17" ht="32.25" customHeight="1" x14ac:dyDescent="0.35">
      <c r="A35" s="1083" t="s">
        <v>18</v>
      </c>
      <c r="B35" s="88">
        <f t="shared" ref="B35:D36" si="15">B22-B22</f>
        <v>0</v>
      </c>
      <c r="C35" s="89">
        <f t="shared" si="15"/>
        <v>0</v>
      </c>
      <c r="D35" s="94">
        <f t="shared" si="15"/>
        <v>0</v>
      </c>
      <c r="E35" s="88">
        <v>0</v>
      </c>
      <c r="F35" s="89">
        <v>0</v>
      </c>
      <c r="G35" s="90">
        <f t="shared" ref="G35:G43" si="16">E35+F35</f>
        <v>0</v>
      </c>
      <c r="H35" s="106">
        <f>H9-H22</f>
        <v>0</v>
      </c>
      <c r="I35" s="89">
        <f>I9-I22</f>
        <v>0</v>
      </c>
      <c r="J35" s="94">
        <f>J9-J22</f>
        <v>0</v>
      </c>
      <c r="K35" s="88">
        <f>K9-K22</f>
        <v>0</v>
      </c>
      <c r="L35" s="89">
        <f>L9-L22</f>
        <v>0</v>
      </c>
      <c r="M35" s="94">
        <v>0</v>
      </c>
      <c r="N35" s="112">
        <f t="shared" ref="N35:O44" si="17">B35+E35+H35+K35</f>
        <v>0</v>
      </c>
      <c r="O35" s="108">
        <f t="shared" si="17"/>
        <v>0</v>
      </c>
      <c r="P35" s="113">
        <f t="shared" ref="P35:P44" si="18">N35+O35</f>
        <v>0</v>
      </c>
      <c r="Q35" s="141"/>
    </row>
    <row r="36" spans="1:17" ht="46.5" customHeight="1" x14ac:dyDescent="0.35">
      <c r="A36" s="51" t="s">
        <v>75</v>
      </c>
      <c r="B36" s="84">
        <f t="shared" si="15"/>
        <v>0</v>
      </c>
      <c r="C36" s="85">
        <f t="shared" si="15"/>
        <v>0</v>
      </c>
      <c r="D36" s="38">
        <f t="shared" si="15"/>
        <v>0</v>
      </c>
      <c r="E36" s="84">
        <v>0</v>
      </c>
      <c r="F36" s="85">
        <v>0</v>
      </c>
      <c r="G36" s="36">
        <f t="shared" si="16"/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17"/>
        <v>0</v>
      </c>
      <c r="O36" s="23">
        <v>0</v>
      </c>
      <c r="P36" s="56">
        <f t="shared" si="18"/>
        <v>0</v>
      </c>
      <c r="Q36" s="141"/>
    </row>
    <row r="37" spans="1:17" ht="39" customHeight="1" x14ac:dyDescent="0.35">
      <c r="A37" s="51" t="s">
        <v>76</v>
      </c>
      <c r="B37" s="84">
        <f>B25-B25</f>
        <v>0</v>
      </c>
      <c r="C37" s="85">
        <f>C25-C25</f>
        <v>0</v>
      </c>
      <c r="D37" s="38">
        <f>D25-D25</f>
        <v>0</v>
      </c>
      <c r="E37" s="84">
        <f>E25-E11</f>
        <v>0</v>
      </c>
      <c r="F37" s="85">
        <v>0</v>
      </c>
      <c r="G37" s="36">
        <f t="shared" si="16"/>
        <v>0</v>
      </c>
      <c r="H37" s="110">
        <f>H11-H25</f>
        <v>0</v>
      </c>
      <c r="I37" s="85">
        <v>0</v>
      </c>
      <c r="J37" s="36">
        <f>J11-J25</f>
        <v>0</v>
      </c>
      <c r="K37" s="84">
        <v>0</v>
      </c>
      <c r="L37" s="85">
        <f>L11-L25</f>
        <v>0</v>
      </c>
      <c r="M37" s="38">
        <v>0</v>
      </c>
      <c r="N37" s="55">
        <f t="shared" si="17"/>
        <v>0</v>
      </c>
      <c r="O37" s="23">
        <f t="shared" si="17"/>
        <v>0</v>
      </c>
      <c r="P37" s="56">
        <f t="shared" si="18"/>
        <v>0</v>
      </c>
      <c r="Q37" s="141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17"/>
        <v>0</v>
      </c>
      <c r="O38" s="46">
        <f t="shared" si="17"/>
        <v>0</v>
      </c>
      <c r="P38" s="364">
        <f t="shared" si="18"/>
        <v>0</v>
      </c>
      <c r="Q38" s="140"/>
    </row>
    <row r="39" spans="1:17" ht="39" customHeight="1" thickBot="1" x14ac:dyDescent="0.4">
      <c r="A39" s="151" t="s">
        <v>51</v>
      </c>
      <c r="B39" s="613">
        <f t="shared" ref="B39:D43" si="19">B27-B27</f>
        <v>0</v>
      </c>
      <c r="C39" s="1459">
        <f t="shared" si="19"/>
        <v>0</v>
      </c>
      <c r="D39" s="1468">
        <f t="shared" si="19"/>
        <v>0</v>
      </c>
      <c r="E39" s="613">
        <f>E27-E13</f>
        <v>0</v>
      </c>
      <c r="F39" s="1459">
        <v>0</v>
      </c>
      <c r="G39" s="1460">
        <f t="shared" si="16"/>
        <v>0</v>
      </c>
      <c r="H39" s="1461">
        <f t="shared" ref="H39:M43" si="20">H13-H27</f>
        <v>0</v>
      </c>
      <c r="I39" s="1459">
        <f t="shared" si="20"/>
        <v>0</v>
      </c>
      <c r="J39" s="1460">
        <f t="shared" si="20"/>
        <v>0</v>
      </c>
      <c r="K39" s="613">
        <f t="shared" si="20"/>
        <v>0</v>
      </c>
      <c r="L39" s="1459">
        <f t="shared" si="20"/>
        <v>0</v>
      </c>
      <c r="M39" s="1468">
        <f t="shared" si="20"/>
        <v>0</v>
      </c>
      <c r="N39" s="615">
        <v>0</v>
      </c>
      <c r="O39" s="691">
        <f t="shared" si="17"/>
        <v>0</v>
      </c>
      <c r="P39" s="614">
        <f t="shared" si="18"/>
        <v>0</v>
      </c>
      <c r="Q39" s="140"/>
    </row>
    <row r="40" spans="1:17" ht="30.75" customHeight="1" x14ac:dyDescent="0.35">
      <c r="A40" s="1083" t="s">
        <v>18</v>
      </c>
      <c r="B40" s="88">
        <f t="shared" si="19"/>
        <v>0</v>
      </c>
      <c r="C40" s="89">
        <f t="shared" si="19"/>
        <v>0</v>
      </c>
      <c r="D40" s="94">
        <f t="shared" si="19"/>
        <v>0</v>
      </c>
      <c r="E40" s="88">
        <f>E28-E14</f>
        <v>0</v>
      </c>
      <c r="F40" s="89">
        <f>F14-F28</f>
        <v>0</v>
      </c>
      <c r="G40" s="90">
        <f t="shared" si="16"/>
        <v>0</v>
      </c>
      <c r="H40" s="106">
        <f t="shared" si="20"/>
        <v>0</v>
      </c>
      <c r="I40" s="89">
        <f t="shared" si="20"/>
        <v>0</v>
      </c>
      <c r="J40" s="90">
        <f t="shared" si="20"/>
        <v>0</v>
      </c>
      <c r="K40" s="88">
        <f t="shared" si="20"/>
        <v>0</v>
      </c>
      <c r="L40" s="89">
        <f t="shared" si="20"/>
        <v>0</v>
      </c>
      <c r="M40" s="94">
        <f t="shared" si="20"/>
        <v>0</v>
      </c>
      <c r="N40" s="112">
        <f t="shared" si="17"/>
        <v>0</v>
      </c>
      <c r="O40" s="108">
        <f t="shared" si="17"/>
        <v>0</v>
      </c>
      <c r="P40" s="113">
        <f t="shared" si="18"/>
        <v>0</v>
      </c>
      <c r="Q40" s="140"/>
    </row>
    <row r="41" spans="1:17" ht="47.25" customHeight="1" x14ac:dyDescent="0.35">
      <c r="A41" s="51" t="s">
        <v>75</v>
      </c>
      <c r="B41" s="84">
        <f t="shared" si="19"/>
        <v>0</v>
      </c>
      <c r="C41" s="85">
        <f t="shared" si="19"/>
        <v>0</v>
      </c>
      <c r="D41" s="38">
        <f t="shared" si="19"/>
        <v>0</v>
      </c>
      <c r="E41" s="84">
        <f>E29-E15</f>
        <v>0</v>
      </c>
      <c r="F41" s="85">
        <f>F15-F29</f>
        <v>0</v>
      </c>
      <c r="G41" s="36">
        <f t="shared" si="16"/>
        <v>0</v>
      </c>
      <c r="H41" s="110">
        <f t="shared" si="20"/>
        <v>0</v>
      </c>
      <c r="I41" s="85">
        <f t="shared" si="20"/>
        <v>0</v>
      </c>
      <c r="J41" s="36">
        <f t="shared" si="20"/>
        <v>0</v>
      </c>
      <c r="K41" s="84">
        <f t="shared" si="20"/>
        <v>0</v>
      </c>
      <c r="L41" s="85">
        <f t="shared" si="20"/>
        <v>0</v>
      </c>
      <c r="M41" s="38">
        <f t="shared" si="20"/>
        <v>0</v>
      </c>
      <c r="N41" s="55">
        <f t="shared" si="17"/>
        <v>0</v>
      </c>
      <c r="O41" s="23">
        <f t="shared" si="17"/>
        <v>0</v>
      </c>
      <c r="P41" s="56">
        <f t="shared" si="18"/>
        <v>0</v>
      </c>
      <c r="Q41" s="140"/>
    </row>
    <row r="42" spans="1:17" ht="53.25" customHeight="1" x14ac:dyDescent="0.35">
      <c r="A42" s="51" t="s">
        <v>76</v>
      </c>
      <c r="B42" s="84">
        <f t="shared" si="19"/>
        <v>0</v>
      </c>
      <c r="C42" s="85">
        <f t="shared" si="19"/>
        <v>0</v>
      </c>
      <c r="D42" s="38">
        <f t="shared" si="19"/>
        <v>0</v>
      </c>
      <c r="E42" s="84">
        <f>E30-E16</f>
        <v>0</v>
      </c>
      <c r="F42" s="85">
        <f>F16-F30</f>
        <v>0</v>
      </c>
      <c r="G42" s="36">
        <f t="shared" si="16"/>
        <v>0</v>
      </c>
      <c r="H42" s="110">
        <f t="shared" si="20"/>
        <v>0</v>
      </c>
      <c r="I42" s="85">
        <f t="shared" si="20"/>
        <v>0</v>
      </c>
      <c r="J42" s="36">
        <f t="shared" si="20"/>
        <v>0</v>
      </c>
      <c r="K42" s="84">
        <f t="shared" si="20"/>
        <v>0</v>
      </c>
      <c r="L42" s="85">
        <f t="shared" si="20"/>
        <v>0</v>
      </c>
      <c r="M42" s="38">
        <f t="shared" si="20"/>
        <v>0</v>
      </c>
      <c r="N42" s="55">
        <f t="shared" si="17"/>
        <v>0</v>
      </c>
      <c r="O42" s="23">
        <f t="shared" si="17"/>
        <v>0</v>
      </c>
      <c r="P42" s="56">
        <f t="shared" si="18"/>
        <v>0</v>
      </c>
      <c r="Q42" s="140"/>
    </row>
    <row r="43" spans="1:17" ht="32.25" customHeight="1" x14ac:dyDescent="0.35">
      <c r="A43" s="51" t="s">
        <v>20</v>
      </c>
      <c r="B43" s="84">
        <f t="shared" si="19"/>
        <v>0</v>
      </c>
      <c r="C43" s="85">
        <f t="shared" si="19"/>
        <v>0</v>
      </c>
      <c r="D43" s="38">
        <f t="shared" si="19"/>
        <v>0</v>
      </c>
      <c r="E43" s="84">
        <f>E31-E17</f>
        <v>0</v>
      </c>
      <c r="F43" s="85">
        <f>F17-F31</f>
        <v>0</v>
      </c>
      <c r="G43" s="36">
        <f t="shared" si="16"/>
        <v>0</v>
      </c>
      <c r="H43" s="110">
        <f t="shared" si="20"/>
        <v>0</v>
      </c>
      <c r="I43" s="85">
        <f t="shared" si="20"/>
        <v>0</v>
      </c>
      <c r="J43" s="36">
        <f t="shared" si="20"/>
        <v>0</v>
      </c>
      <c r="K43" s="84">
        <f t="shared" si="20"/>
        <v>0</v>
      </c>
      <c r="L43" s="85">
        <f t="shared" si="20"/>
        <v>0</v>
      </c>
      <c r="M43" s="38">
        <f t="shared" si="20"/>
        <v>0</v>
      </c>
      <c r="N43" s="55">
        <f t="shared" si="17"/>
        <v>0</v>
      </c>
      <c r="O43" s="23">
        <f t="shared" si="17"/>
        <v>0</v>
      </c>
      <c r="P43" s="56">
        <f t="shared" si="18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17"/>
        <v>0</v>
      </c>
      <c r="O44" s="47">
        <f t="shared" si="17"/>
        <v>0</v>
      </c>
      <c r="P44" s="60">
        <f t="shared" si="18"/>
        <v>0</v>
      </c>
      <c r="Q44" s="116"/>
    </row>
    <row r="45" spans="1:17" ht="47.25" customHeight="1" thickBot="1" x14ac:dyDescent="0.4">
      <c r="A45" s="1081" t="s">
        <v>11</v>
      </c>
      <c r="B45" s="44">
        <f>B39</f>
        <v>0</v>
      </c>
      <c r="C45" s="44">
        <f t="shared" ref="C45:P45" si="21">C39</f>
        <v>0</v>
      </c>
      <c r="D45" s="44">
        <f t="shared" si="21"/>
        <v>0</v>
      </c>
      <c r="E45" s="44">
        <f t="shared" si="21"/>
        <v>0</v>
      </c>
      <c r="F45" s="44">
        <f t="shared" si="21"/>
        <v>0</v>
      </c>
      <c r="G45" s="44">
        <f t="shared" si="21"/>
        <v>0</v>
      </c>
      <c r="H45" s="44">
        <f t="shared" si="21"/>
        <v>0</v>
      </c>
      <c r="I45" s="44">
        <f t="shared" si="21"/>
        <v>0</v>
      </c>
      <c r="J45" s="44">
        <f t="shared" si="21"/>
        <v>0</v>
      </c>
      <c r="K45" s="44">
        <f t="shared" si="21"/>
        <v>0</v>
      </c>
      <c r="L45" s="44">
        <f t="shared" si="21"/>
        <v>0</v>
      </c>
      <c r="M45" s="44">
        <f t="shared" si="21"/>
        <v>0</v>
      </c>
      <c r="N45" s="44">
        <f t="shared" si="21"/>
        <v>0</v>
      </c>
      <c r="O45" s="44">
        <f t="shared" si="21"/>
        <v>0</v>
      </c>
      <c r="P45" s="44">
        <f t="shared" si="21"/>
        <v>0</v>
      </c>
      <c r="Q45" s="142"/>
    </row>
    <row r="46" spans="1:17" ht="43.5" customHeight="1" thickBot="1" x14ac:dyDescent="0.4">
      <c r="A46" s="1082" t="s">
        <v>8</v>
      </c>
      <c r="B46" s="1469">
        <f>B32</f>
        <v>0</v>
      </c>
      <c r="C46" s="1469">
        <f t="shared" ref="C46:P46" si="22">C32</f>
        <v>0</v>
      </c>
      <c r="D46" s="1469">
        <f t="shared" si="22"/>
        <v>0</v>
      </c>
      <c r="E46" s="1469">
        <f t="shared" si="22"/>
        <v>0</v>
      </c>
      <c r="F46" s="1469">
        <f t="shared" si="22"/>
        <v>19</v>
      </c>
      <c r="G46" s="1469">
        <f t="shared" si="22"/>
        <v>19</v>
      </c>
      <c r="H46" s="1469">
        <f t="shared" si="22"/>
        <v>10</v>
      </c>
      <c r="I46" s="1469">
        <f t="shared" si="22"/>
        <v>14</v>
      </c>
      <c r="J46" s="1469">
        <f t="shared" si="22"/>
        <v>24</v>
      </c>
      <c r="K46" s="1469">
        <f t="shared" si="22"/>
        <v>9</v>
      </c>
      <c r="L46" s="1469">
        <f t="shared" si="22"/>
        <v>0</v>
      </c>
      <c r="M46" s="1469">
        <f t="shared" si="22"/>
        <v>9</v>
      </c>
      <c r="N46" s="1469">
        <f t="shared" si="22"/>
        <v>19</v>
      </c>
      <c r="O46" s="1469">
        <f t="shared" si="22"/>
        <v>33</v>
      </c>
      <c r="P46" s="44">
        <f t="shared" si="22"/>
        <v>52</v>
      </c>
      <c r="Q46" s="120"/>
    </row>
    <row r="47" spans="1:17" ht="52.5" customHeight="1" thickBot="1" x14ac:dyDescent="0.4">
      <c r="A47" s="1464" t="s">
        <v>15</v>
      </c>
      <c r="B47" s="44">
        <f>B34+B39</f>
        <v>0</v>
      </c>
      <c r="C47" s="44">
        <f t="shared" ref="C47:P47" si="23">C34+C39</f>
        <v>0</v>
      </c>
      <c r="D47" s="44">
        <f t="shared" si="23"/>
        <v>0</v>
      </c>
      <c r="E47" s="44">
        <f t="shared" si="23"/>
        <v>0</v>
      </c>
      <c r="F47" s="44">
        <f t="shared" si="23"/>
        <v>0</v>
      </c>
      <c r="G47" s="44">
        <f t="shared" si="23"/>
        <v>0</v>
      </c>
      <c r="H47" s="44">
        <f t="shared" si="23"/>
        <v>0</v>
      </c>
      <c r="I47" s="44">
        <f t="shared" si="23"/>
        <v>0</v>
      </c>
      <c r="J47" s="44">
        <f t="shared" si="23"/>
        <v>0</v>
      </c>
      <c r="K47" s="44">
        <f t="shared" si="23"/>
        <v>0</v>
      </c>
      <c r="L47" s="44">
        <f t="shared" si="23"/>
        <v>0</v>
      </c>
      <c r="M47" s="44">
        <f t="shared" si="23"/>
        <v>0</v>
      </c>
      <c r="N47" s="44">
        <f t="shared" si="23"/>
        <v>0</v>
      </c>
      <c r="O47" s="44">
        <f t="shared" si="23"/>
        <v>0</v>
      </c>
      <c r="P47" s="44">
        <f t="shared" si="23"/>
        <v>0</v>
      </c>
      <c r="Q47" s="120"/>
    </row>
    <row r="48" spans="1:17" ht="49.5" customHeight="1" thickBot="1" x14ac:dyDescent="0.4">
      <c r="A48" s="1082" t="s">
        <v>12</v>
      </c>
      <c r="B48" s="803">
        <f>B47+B46</f>
        <v>0</v>
      </c>
      <c r="C48" s="803">
        <f t="shared" ref="C48:P48" si="24">C47+C46</f>
        <v>0</v>
      </c>
      <c r="D48" s="803">
        <f t="shared" si="24"/>
        <v>0</v>
      </c>
      <c r="E48" s="803">
        <f t="shared" si="24"/>
        <v>0</v>
      </c>
      <c r="F48" s="803">
        <f t="shared" si="24"/>
        <v>19</v>
      </c>
      <c r="G48" s="803">
        <f t="shared" si="24"/>
        <v>19</v>
      </c>
      <c r="H48" s="803">
        <f t="shared" si="24"/>
        <v>10</v>
      </c>
      <c r="I48" s="803">
        <f t="shared" si="24"/>
        <v>14</v>
      </c>
      <c r="J48" s="803">
        <f t="shared" si="24"/>
        <v>24</v>
      </c>
      <c r="K48" s="803">
        <f t="shared" si="24"/>
        <v>9</v>
      </c>
      <c r="L48" s="803">
        <f t="shared" si="24"/>
        <v>0</v>
      </c>
      <c r="M48" s="803">
        <f t="shared" si="24"/>
        <v>9</v>
      </c>
      <c r="N48" s="803">
        <f t="shared" si="24"/>
        <v>19</v>
      </c>
      <c r="O48" s="803">
        <f t="shared" si="24"/>
        <v>33</v>
      </c>
      <c r="P48" s="803">
        <f t="shared" si="24"/>
        <v>52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606"/>
      <c r="B51" s="1606"/>
      <c r="C51" s="1606"/>
      <c r="D51" s="1606"/>
      <c r="E51" s="1606"/>
      <c r="F51" s="1606"/>
      <c r="G51" s="1606"/>
      <c r="H51" s="1606"/>
      <c r="I51" s="1606"/>
      <c r="J51" s="1606"/>
      <c r="K51" s="1606"/>
      <c r="L51" s="1606"/>
      <c r="M51" s="1606"/>
      <c r="N51" s="1606"/>
      <c r="O51" s="1606"/>
      <c r="P51" s="1606"/>
    </row>
    <row r="52" spans="1:17" ht="45" customHeight="1" x14ac:dyDescent="0.35">
      <c r="A52" s="1607"/>
      <c r="B52" s="1607"/>
      <c r="C52" s="1607"/>
      <c r="D52" s="1607"/>
      <c r="E52" s="1607"/>
      <c r="F52" s="1607"/>
      <c r="G52" s="1607"/>
      <c r="H52" s="1607"/>
      <c r="I52" s="1607"/>
      <c r="J52" s="1607"/>
      <c r="K52" s="1607"/>
      <c r="L52" s="1607"/>
      <c r="M52" s="1607"/>
      <c r="N52" s="1607"/>
      <c r="O52" s="1607"/>
      <c r="P52" s="1607"/>
    </row>
    <row r="53" spans="1:17" ht="25.5" customHeight="1" x14ac:dyDescent="0.35">
      <c r="A53" s="144"/>
      <c r="B53" s="143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</row>
    <row r="54" spans="1:17" ht="45" customHeight="1" x14ac:dyDescent="0.35">
      <c r="A54" s="144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E14:F17 H14:I17 K14:L17 B9:C12 E22:F26 H22:I26 K22:L26 B14:C17 E28:F31 H28:I31 K28:L31 B22:C26 B40:C44 K35:L38 H35:I38 E35:F38 B35:C38 K9:L12 H9:I12 E9:F12 B28:C31" name="Диапазон1_1"/>
    <protectedRange sqref="A3:P3" name="Диапазон2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4"/>
  <sheetViews>
    <sheetView topLeftCell="A16" zoomScale="50" zoomScaleNormal="50" workbookViewId="0">
      <selection activeCell="B48" sqref="B48:M48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47.25" customHeight="1" x14ac:dyDescent="0.35">
      <c r="A1" s="1634" t="s">
        <v>67</v>
      </c>
      <c r="B1" s="1635"/>
      <c r="C1" s="1635"/>
      <c r="D1" s="1635"/>
      <c r="E1" s="1635"/>
      <c r="F1" s="1635"/>
      <c r="G1" s="1635"/>
      <c r="H1" s="1635"/>
      <c r="I1" s="1635"/>
      <c r="J1" s="1635"/>
      <c r="K1" s="1635"/>
      <c r="L1" s="1635"/>
      <c r="M1" s="1635"/>
      <c r="N1" s="1635"/>
      <c r="O1" s="1635"/>
      <c r="P1" s="163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2" spans="1:42" ht="26.25" customHeight="1" x14ac:dyDescent="0.35">
      <c r="A2" s="1636" t="s">
        <v>129</v>
      </c>
      <c r="B2" s="1636"/>
      <c r="C2" s="1636"/>
      <c r="D2" s="1636"/>
      <c r="E2" s="1636"/>
      <c r="F2" s="1636"/>
      <c r="G2" s="1636"/>
      <c r="H2" s="1636"/>
      <c r="I2" s="1636"/>
      <c r="J2" s="1636"/>
      <c r="K2" s="1636"/>
      <c r="L2" s="1636"/>
      <c r="M2" s="1636"/>
      <c r="N2" s="1636"/>
      <c r="O2" s="1636"/>
      <c r="P2" s="1636"/>
      <c r="Q2" s="1123"/>
      <c r="R2" s="1123"/>
    </row>
    <row r="3" spans="1:42" ht="18" customHeight="1" thickBot="1" x14ac:dyDescent="0.4">
      <c r="A3" s="29"/>
    </row>
    <row r="4" spans="1:42" ht="33" customHeight="1" thickBot="1" x14ac:dyDescent="0.4">
      <c r="A4" s="1637" t="s">
        <v>7</v>
      </c>
      <c r="B4" s="1639" t="s">
        <v>0</v>
      </c>
      <c r="C4" s="1640"/>
      <c r="D4" s="1641"/>
      <c r="E4" s="1639" t="s">
        <v>1</v>
      </c>
      <c r="F4" s="1640"/>
      <c r="G4" s="1641"/>
      <c r="H4" s="1639" t="s">
        <v>2</v>
      </c>
      <c r="I4" s="1640"/>
      <c r="J4" s="1641"/>
      <c r="K4" s="1639" t="s">
        <v>3</v>
      </c>
      <c r="L4" s="1640"/>
      <c r="M4" s="1641"/>
      <c r="N4" s="1631" t="s">
        <v>22</v>
      </c>
      <c r="O4" s="1632"/>
      <c r="P4" s="1633"/>
      <c r="Q4" s="30"/>
      <c r="R4" s="30"/>
    </row>
    <row r="5" spans="1:42" ht="55.5" customHeight="1" thickBot="1" x14ac:dyDescent="0.4">
      <c r="A5" s="1638"/>
      <c r="B5" s="609" t="s">
        <v>16</v>
      </c>
      <c r="C5" s="609" t="s">
        <v>17</v>
      </c>
      <c r="D5" s="610" t="s">
        <v>4</v>
      </c>
      <c r="E5" s="609" t="s">
        <v>16</v>
      </c>
      <c r="F5" s="609" t="s">
        <v>17</v>
      </c>
      <c r="G5" s="610" t="s">
        <v>4</v>
      </c>
      <c r="H5" s="609" t="s">
        <v>16</v>
      </c>
      <c r="I5" s="609" t="s">
        <v>17</v>
      </c>
      <c r="J5" s="610" t="s">
        <v>4</v>
      </c>
      <c r="K5" s="609" t="s">
        <v>16</v>
      </c>
      <c r="L5" s="609" t="s">
        <v>17</v>
      </c>
      <c r="M5" s="610" t="s">
        <v>4</v>
      </c>
      <c r="N5" s="609" t="s">
        <v>16</v>
      </c>
      <c r="O5" s="609" t="s">
        <v>17</v>
      </c>
      <c r="P5" s="6" t="s">
        <v>4</v>
      </c>
      <c r="Q5" s="30"/>
      <c r="R5" s="30"/>
    </row>
    <row r="6" spans="1:42" ht="27" customHeight="1" x14ac:dyDescent="0.35">
      <c r="A6" s="1128" t="s">
        <v>13</v>
      </c>
      <c r="B6" s="1170"/>
      <c r="C6" s="1171"/>
      <c r="D6" s="1172"/>
      <c r="E6" s="1173"/>
      <c r="F6" s="1171"/>
      <c r="G6" s="1174"/>
      <c r="H6" s="1170"/>
      <c r="I6" s="1171"/>
      <c r="J6" s="1172"/>
      <c r="K6" s="1173"/>
      <c r="L6" s="1171"/>
      <c r="M6" s="1174"/>
      <c r="N6" s="1175"/>
      <c r="O6" s="1171"/>
      <c r="P6" s="1176"/>
      <c r="Q6" s="30"/>
      <c r="R6" s="30"/>
    </row>
    <row r="7" spans="1:42" ht="27" customHeight="1" x14ac:dyDescent="0.35">
      <c r="A7" s="20" t="s">
        <v>50</v>
      </c>
      <c r="B7" s="892">
        <v>0</v>
      </c>
      <c r="C7" s="888">
        <f>C8+C9+C10+C11</f>
        <v>0</v>
      </c>
      <c r="D7" s="889">
        <f>D8+D9+D10+D11</f>
        <v>0</v>
      </c>
      <c r="E7" s="890">
        <v>0</v>
      </c>
      <c r="F7" s="888">
        <f>+F11+F10+F9</f>
        <v>3</v>
      </c>
      <c r="G7" s="891">
        <v>3</v>
      </c>
      <c r="H7" s="892">
        <v>0</v>
      </c>
      <c r="I7" s="888">
        <v>4</v>
      </c>
      <c r="J7" s="889">
        <v>4</v>
      </c>
      <c r="K7" s="890">
        <v>0</v>
      </c>
      <c r="L7" s="888">
        <v>0</v>
      </c>
      <c r="M7" s="888">
        <v>0</v>
      </c>
      <c r="N7" s="1019">
        <f t="shared" ref="N7:O17" si="0">B7+E7+H7+K7</f>
        <v>0</v>
      </c>
      <c r="O7" s="1020">
        <f t="shared" si="0"/>
        <v>7</v>
      </c>
      <c r="P7" s="1021">
        <f t="shared" ref="P7:P17" si="1">SUM(N7:O7)</f>
        <v>7</v>
      </c>
      <c r="Q7" s="30"/>
      <c r="R7" s="30"/>
    </row>
    <row r="8" spans="1:42" ht="27" customHeight="1" x14ac:dyDescent="0.35">
      <c r="A8" s="1022" t="s">
        <v>23</v>
      </c>
      <c r="B8" s="897">
        <v>0</v>
      </c>
      <c r="C8" s="893">
        <v>0</v>
      </c>
      <c r="D8" s="894">
        <v>0</v>
      </c>
      <c r="E8" s="895">
        <v>0</v>
      </c>
      <c r="F8" s="893">
        <v>0</v>
      </c>
      <c r="G8" s="896">
        <v>0</v>
      </c>
      <c r="H8" s="897">
        <v>0</v>
      </c>
      <c r="I8" s="893">
        <v>2</v>
      </c>
      <c r="J8" s="894">
        <v>2</v>
      </c>
      <c r="K8" s="895">
        <v>0</v>
      </c>
      <c r="L8" s="893">
        <v>0</v>
      </c>
      <c r="M8" s="893">
        <v>0</v>
      </c>
      <c r="N8" s="1023">
        <f t="shared" si="0"/>
        <v>0</v>
      </c>
      <c r="O8" s="1024">
        <f t="shared" si="0"/>
        <v>2</v>
      </c>
      <c r="P8" s="1025">
        <f t="shared" si="1"/>
        <v>2</v>
      </c>
      <c r="Q8" s="30"/>
      <c r="R8" s="30"/>
    </row>
    <row r="9" spans="1:42" ht="27" customHeight="1" x14ac:dyDescent="0.35">
      <c r="A9" s="1022" t="s">
        <v>46</v>
      </c>
      <c r="B9" s="897">
        <v>0</v>
      </c>
      <c r="C9" s="893">
        <v>0</v>
      </c>
      <c r="D9" s="894">
        <f>B9+C9</f>
        <v>0</v>
      </c>
      <c r="E9" s="895">
        <v>0</v>
      </c>
      <c r="F9" s="893">
        <v>0</v>
      </c>
      <c r="G9" s="896">
        <v>0</v>
      </c>
      <c r="H9" s="897">
        <v>0</v>
      </c>
      <c r="I9" s="893">
        <v>1</v>
      </c>
      <c r="J9" s="894">
        <v>1</v>
      </c>
      <c r="K9" s="895">
        <v>0</v>
      </c>
      <c r="L9" s="893">
        <v>0</v>
      </c>
      <c r="M9" s="893">
        <f>K9+L9</f>
        <v>0</v>
      </c>
      <c r="N9" s="1023">
        <f t="shared" si="0"/>
        <v>0</v>
      </c>
      <c r="O9" s="1024">
        <f t="shared" si="0"/>
        <v>1</v>
      </c>
      <c r="P9" s="1025">
        <f t="shared" si="1"/>
        <v>1</v>
      </c>
      <c r="Q9" s="30"/>
      <c r="R9" s="30"/>
    </row>
    <row r="10" spans="1:42" ht="27" customHeight="1" x14ac:dyDescent="0.35">
      <c r="A10" s="1022" t="s">
        <v>25</v>
      </c>
      <c r="B10" s="897">
        <v>0</v>
      </c>
      <c r="C10" s="893">
        <v>0</v>
      </c>
      <c r="D10" s="894">
        <f>B10+C10</f>
        <v>0</v>
      </c>
      <c r="E10" s="895">
        <v>0</v>
      </c>
      <c r="F10" s="893">
        <v>2</v>
      </c>
      <c r="G10" s="896">
        <v>2</v>
      </c>
      <c r="H10" s="897">
        <v>0</v>
      </c>
      <c r="I10" s="893">
        <v>0</v>
      </c>
      <c r="J10" s="894">
        <v>0</v>
      </c>
      <c r="K10" s="895">
        <v>0</v>
      </c>
      <c r="L10" s="893">
        <v>0</v>
      </c>
      <c r="M10" s="893">
        <v>0</v>
      </c>
      <c r="N10" s="1023">
        <f t="shared" si="0"/>
        <v>0</v>
      </c>
      <c r="O10" s="1024">
        <f t="shared" si="0"/>
        <v>2</v>
      </c>
      <c r="P10" s="1025">
        <f t="shared" si="1"/>
        <v>2</v>
      </c>
      <c r="Q10" s="30"/>
      <c r="R10" s="30"/>
    </row>
    <row r="11" spans="1:42" ht="27" customHeight="1" x14ac:dyDescent="0.35">
      <c r="A11" s="1022" t="s">
        <v>24</v>
      </c>
      <c r="B11" s="897">
        <v>0</v>
      </c>
      <c r="C11" s="893">
        <v>0</v>
      </c>
      <c r="D11" s="894">
        <v>0</v>
      </c>
      <c r="E11" s="895">
        <v>0</v>
      </c>
      <c r="F11" s="893">
        <v>1</v>
      </c>
      <c r="G11" s="896">
        <v>1</v>
      </c>
      <c r="H11" s="897">
        <v>0</v>
      </c>
      <c r="I11" s="893">
        <v>1</v>
      </c>
      <c r="J11" s="894">
        <v>1</v>
      </c>
      <c r="K11" s="895">
        <v>0</v>
      </c>
      <c r="L11" s="893">
        <f>L25++L38</f>
        <v>0</v>
      </c>
      <c r="M11" s="893">
        <f>K11+L11</f>
        <v>0</v>
      </c>
      <c r="N11" s="1023">
        <f t="shared" si="0"/>
        <v>0</v>
      </c>
      <c r="O11" s="1024">
        <f t="shared" si="0"/>
        <v>2</v>
      </c>
      <c r="P11" s="1025">
        <f t="shared" si="1"/>
        <v>2</v>
      </c>
      <c r="Q11" s="30"/>
      <c r="R11" s="30"/>
    </row>
    <row r="12" spans="1:42" ht="27" customHeight="1" x14ac:dyDescent="0.35">
      <c r="A12" s="213" t="s">
        <v>51</v>
      </c>
      <c r="B12" s="892">
        <f t="shared" ref="B12:M12" si="2">B13+B14+B15+B16+B17</f>
        <v>76</v>
      </c>
      <c r="C12" s="888">
        <f t="shared" si="2"/>
        <v>45</v>
      </c>
      <c r="D12" s="889">
        <f t="shared" si="2"/>
        <v>121</v>
      </c>
      <c r="E12" s="890">
        <f t="shared" si="2"/>
        <v>71</v>
      </c>
      <c r="F12" s="888">
        <f t="shared" si="2"/>
        <v>47</v>
      </c>
      <c r="G12" s="891">
        <f t="shared" si="2"/>
        <v>118</v>
      </c>
      <c r="H12" s="892">
        <f t="shared" si="2"/>
        <v>99</v>
      </c>
      <c r="I12" s="888">
        <f t="shared" si="2"/>
        <v>21</v>
      </c>
      <c r="J12" s="889">
        <f t="shared" si="2"/>
        <v>120</v>
      </c>
      <c r="K12" s="890">
        <f t="shared" si="2"/>
        <v>101</v>
      </c>
      <c r="L12" s="888">
        <f t="shared" si="2"/>
        <v>23</v>
      </c>
      <c r="M12" s="888">
        <f t="shared" si="2"/>
        <v>124</v>
      </c>
      <c r="N12" s="1019">
        <f>B12+E12+H12+K12</f>
        <v>347</v>
      </c>
      <c r="O12" s="1020">
        <f t="shared" si="0"/>
        <v>136</v>
      </c>
      <c r="P12" s="1021">
        <f t="shared" si="1"/>
        <v>483</v>
      </c>
      <c r="Q12" s="30"/>
      <c r="R12" s="30"/>
    </row>
    <row r="13" spans="1:42" ht="27" customHeight="1" x14ac:dyDescent="0.35">
      <c r="A13" s="1022" t="s">
        <v>115</v>
      </c>
      <c r="B13" s="897">
        <v>0</v>
      </c>
      <c r="C13" s="893">
        <v>20</v>
      </c>
      <c r="D13" s="894">
        <f>B13+C13</f>
        <v>20</v>
      </c>
      <c r="E13" s="895">
        <v>0</v>
      </c>
      <c r="F13" s="893">
        <v>15</v>
      </c>
      <c r="G13" s="896">
        <f>E13+F13</f>
        <v>15</v>
      </c>
      <c r="H13" s="897">
        <v>0</v>
      </c>
      <c r="I13" s="893">
        <v>0</v>
      </c>
      <c r="J13" s="894">
        <f>H13+I13</f>
        <v>0</v>
      </c>
      <c r="K13" s="895">
        <v>0</v>
      </c>
      <c r="L13" s="893">
        <v>0</v>
      </c>
      <c r="M13" s="893">
        <f>K13+L13</f>
        <v>0</v>
      </c>
      <c r="N13" s="1023">
        <f>B13+E13+H13+K13</f>
        <v>0</v>
      </c>
      <c r="O13" s="1024">
        <f>C13+F13+I13+L13</f>
        <v>35</v>
      </c>
      <c r="P13" s="1025">
        <f>SUM(N13:O13)</f>
        <v>35</v>
      </c>
      <c r="Q13" s="30"/>
      <c r="R13" s="30"/>
    </row>
    <row r="14" spans="1:42" ht="27" customHeight="1" x14ac:dyDescent="0.35">
      <c r="A14" s="1022" t="s">
        <v>23</v>
      </c>
      <c r="B14" s="897">
        <v>31</v>
      </c>
      <c r="C14" s="893">
        <v>10</v>
      </c>
      <c r="D14" s="894">
        <f>B14+C14</f>
        <v>41</v>
      </c>
      <c r="E14" s="895">
        <v>25</v>
      </c>
      <c r="F14" s="893">
        <v>12</v>
      </c>
      <c r="G14" s="896">
        <f>E14+F14</f>
        <v>37</v>
      </c>
      <c r="H14" s="897">
        <v>43</v>
      </c>
      <c r="I14" s="893">
        <v>0</v>
      </c>
      <c r="J14" s="894">
        <f>H14+I14</f>
        <v>43</v>
      </c>
      <c r="K14" s="895">
        <v>50</v>
      </c>
      <c r="L14" s="893">
        <v>4</v>
      </c>
      <c r="M14" s="893">
        <f>K14+L14</f>
        <v>54</v>
      </c>
      <c r="N14" s="1023">
        <f t="shared" si="0"/>
        <v>149</v>
      </c>
      <c r="O14" s="1024">
        <f t="shared" si="0"/>
        <v>26</v>
      </c>
      <c r="P14" s="1025">
        <f t="shared" si="1"/>
        <v>175</v>
      </c>
      <c r="Q14" s="30"/>
      <c r="R14" s="30"/>
    </row>
    <row r="15" spans="1:42" ht="27" customHeight="1" x14ac:dyDescent="0.35">
      <c r="A15" s="1022" t="s">
        <v>46</v>
      </c>
      <c r="B15" s="897">
        <v>35</v>
      </c>
      <c r="C15" s="893">
        <v>10</v>
      </c>
      <c r="D15" s="894">
        <f>B15+C15</f>
        <v>45</v>
      </c>
      <c r="E15" s="895">
        <v>36</v>
      </c>
      <c r="F15" s="893">
        <v>16</v>
      </c>
      <c r="G15" s="896">
        <f>E15+F15</f>
        <v>52</v>
      </c>
      <c r="H15" s="208">
        <v>45</v>
      </c>
      <c r="I15" s="209">
        <v>3</v>
      </c>
      <c r="J15" s="210">
        <f>H15+I15</f>
        <v>48</v>
      </c>
      <c r="K15" s="211">
        <v>39</v>
      </c>
      <c r="L15" s="209">
        <v>7</v>
      </c>
      <c r="M15" s="209">
        <f>K15+L15</f>
        <v>46</v>
      </c>
      <c r="N15" s="1023">
        <f t="shared" si="0"/>
        <v>155</v>
      </c>
      <c r="O15" s="1024">
        <f t="shared" si="0"/>
        <v>36</v>
      </c>
      <c r="P15" s="1025">
        <f t="shared" si="1"/>
        <v>191</v>
      </c>
      <c r="Q15" s="30"/>
      <c r="R15" s="30"/>
    </row>
    <row r="16" spans="1:42" ht="27" customHeight="1" x14ac:dyDescent="0.35">
      <c r="A16" s="1022" t="s">
        <v>25</v>
      </c>
      <c r="B16" s="897">
        <v>0</v>
      </c>
      <c r="C16" s="893">
        <v>0</v>
      </c>
      <c r="D16" s="894">
        <f>B16+C16</f>
        <v>0</v>
      </c>
      <c r="E16" s="895">
        <v>0</v>
      </c>
      <c r="F16" s="893">
        <v>0</v>
      </c>
      <c r="G16" s="896">
        <f>E16+F16</f>
        <v>0</v>
      </c>
      <c r="H16" s="897">
        <v>0</v>
      </c>
      <c r="I16" s="893">
        <v>14</v>
      </c>
      <c r="J16" s="894">
        <f>H16+I16</f>
        <v>14</v>
      </c>
      <c r="K16" s="895">
        <v>1</v>
      </c>
      <c r="L16" s="893">
        <v>12</v>
      </c>
      <c r="M16" s="893">
        <f>K16+L16</f>
        <v>13</v>
      </c>
      <c r="N16" s="1023">
        <f t="shared" si="0"/>
        <v>1</v>
      </c>
      <c r="O16" s="1024">
        <f t="shared" si="0"/>
        <v>26</v>
      </c>
      <c r="P16" s="1025">
        <f t="shared" si="1"/>
        <v>27</v>
      </c>
      <c r="Q16" s="30"/>
      <c r="R16" s="30"/>
    </row>
    <row r="17" spans="1:18" ht="27" customHeight="1" thickBot="1" x14ac:dyDescent="0.4">
      <c r="A17" s="1022" t="s">
        <v>24</v>
      </c>
      <c r="B17" s="905">
        <v>10</v>
      </c>
      <c r="C17" s="901">
        <v>5</v>
      </c>
      <c r="D17" s="902">
        <f>B17+C17</f>
        <v>15</v>
      </c>
      <c r="E17" s="903">
        <v>10</v>
      </c>
      <c r="F17" s="901">
        <v>4</v>
      </c>
      <c r="G17" s="904">
        <f>E17+F17</f>
        <v>14</v>
      </c>
      <c r="H17" s="905">
        <v>11</v>
      </c>
      <c r="I17" s="901">
        <v>4</v>
      </c>
      <c r="J17" s="902">
        <f>H17+I17</f>
        <v>15</v>
      </c>
      <c r="K17" s="903">
        <v>11</v>
      </c>
      <c r="L17" s="901">
        <v>0</v>
      </c>
      <c r="M17" s="901">
        <f>K17+L17</f>
        <v>11</v>
      </c>
      <c r="N17" s="1023">
        <f t="shared" si="0"/>
        <v>42</v>
      </c>
      <c r="O17" s="1024">
        <f t="shared" si="0"/>
        <v>13</v>
      </c>
      <c r="P17" s="1025">
        <f t="shared" si="1"/>
        <v>55</v>
      </c>
      <c r="Q17" s="30"/>
      <c r="R17" s="30"/>
    </row>
    <row r="18" spans="1:18" ht="27" customHeight="1" thickBot="1" x14ac:dyDescent="0.4">
      <c r="A18" s="1146" t="s">
        <v>10</v>
      </c>
      <c r="B18" s="1140">
        <f t="shared" ref="B18:P18" si="3">B7+B12</f>
        <v>76</v>
      </c>
      <c r="C18" s="1141">
        <f t="shared" si="3"/>
        <v>45</v>
      </c>
      <c r="D18" s="1142">
        <f t="shared" si="3"/>
        <v>121</v>
      </c>
      <c r="E18" s="1143">
        <f t="shared" si="3"/>
        <v>71</v>
      </c>
      <c r="F18" s="1141">
        <f t="shared" si="3"/>
        <v>50</v>
      </c>
      <c r="G18" s="1144">
        <f t="shared" si="3"/>
        <v>121</v>
      </c>
      <c r="H18" s="1140">
        <f t="shared" si="3"/>
        <v>99</v>
      </c>
      <c r="I18" s="1141">
        <f>I7+I12</f>
        <v>25</v>
      </c>
      <c r="J18" s="1142">
        <f t="shared" si="3"/>
        <v>124</v>
      </c>
      <c r="K18" s="1143">
        <f t="shared" si="3"/>
        <v>101</v>
      </c>
      <c r="L18" s="1141">
        <f t="shared" si="3"/>
        <v>23</v>
      </c>
      <c r="M18" s="1142">
        <f t="shared" si="3"/>
        <v>124</v>
      </c>
      <c r="N18" s="1160">
        <f t="shared" si="3"/>
        <v>347</v>
      </c>
      <c r="O18" s="1160">
        <f t="shared" si="3"/>
        <v>143</v>
      </c>
      <c r="P18" s="1026">
        <f t="shared" si="3"/>
        <v>490</v>
      </c>
      <c r="Q18" s="30"/>
      <c r="R18" s="30"/>
    </row>
    <row r="19" spans="1:18" ht="27" customHeight="1" thickBot="1" x14ac:dyDescent="0.4">
      <c r="A19" s="1146" t="s">
        <v>14</v>
      </c>
      <c r="B19" s="1184"/>
      <c r="C19" s="906"/>
      <c r="D19" s="1185"/>
      <c r="E19" s="907"/>
      <c r="F19" s="906"/>
      <c r="G19" s="1044"/>
      <c r="H19" s="1184"/>
      <c r="I19" s="906"/>
      <c r="J19" s="1185"/>
      <c r="K19" s="907"/>
      <c r="L19" s="906"/>
      <c r="M19" s="906"/>
      <c r="N19" s="1177"/>
      <c r="O19" s="1147"/>
      <c r="P19" s="1046"/>
      <c r="Q19" s="30"/>
      <c r="R19" s="30"/>
    </row>
    <row r="20" spans="1:18" ht="25.5" customHeight="1" x14ac:dyDescent="0.35">
      <c r="A20" s="1146" t="s">
        <v>9</v>
      </c>
      <c r="B20" s="1151"/>
      <c r="C20" s="1149"/>
      <c r="D20" s="1152"/>
      <c r="E20" s="1148"/>
      <c r="F20" s="1149"/>
      <c r="G20" s="1150"/>
      <c r="H20" s="1151"/>
      <c r="I20" s="1178" t="s">
        <v>5</v>
      </c>
      <c r="J20" s="1152"/>
      <c r="K20" s="1148"/>
      <c r="L20" s="1149"/>
      <c r="M20" s="1152"/>
      <c r="N20" s="1153"/>
      <c r="O20" s="1154"/>
      <c r="P20" s="1155"/>
      <c r="Q20" s="31"/>
      <c r="R20" s="31"/>
    </row>
    <row r="21" spans="1:18" ht="24.95" customHeight="1" x14ac:dyDescent="0.35">
      <c r="A21" s="20" t="s">
        <v>50</v>
      </c>
      <c r="B21" s="892">
        <v>0</v>
      </c>
      <c r="C21" s="888">
        <v>0</v>
      </c>
      <c r="D21" s="889">
        <v>0</v>
      </c>
      <c r="E21" s="890">
        <v>0</v>
      </c>
      <c r="F21" s="888">
        <v>3</v>
      </c>
      <c r="G21" s="891">
        <v>3</v>
      </c>
      <c r="H21" s="892">
        <v>0</v>
      </c>
      <c r="I21" s="888">
        <v>4</v>
      </c>
      <c r="J21" s="889">
        <v>4</v>
      </c>
      <c r="K21" s="890">
        <v>0</v>
      </c>
      <c r="L21" s="888">
        <v>0</v>
      </c>
      <c r="M21" s="888">
        <v>0</v>
      </c>
      <c r="N21" s="1019">
        <v>0</v>
      </c>
      <c r="O21" s="1020">
        <v>7</v>
      </c>
      <c r="P21" s="1021">
        <v>7</v>
      </c>
      <c r="Q21" s="27"/>
      <c r="R21" s="27"/>
    </row>
    <row r="22" spans="1:18" ht="24.95" customHeight="1" x14ac:dyDescent="0.35">
      <c r="A22" s="1022" t="s">
        <v>23</v>
      </c>
      <c r="B22" s="897">
        <v>0</v>
      </c>
      <c r="C22" s="893">
        <v>0</v>
      </c>
      <c r="D22" s="894">
        <v>0</v>
      </c>
      <c r="E22" s="895">
        <v>0</v>
      </c>
      <c r="F22" s="893">
        <v>0</v>
      </c>
      <c r="G22" s="896">
        <v>0</v>
      </c>
      <c r="H22" s="897">
        <v>0</v>
      </c>
      <c r="I22" s="893">
        <v>2</v>
      </c>
      <c r="J22" s="894">
        <v>2</v>
      </c>
      <c r="K22" s="895">
        <v>0</v>
      </c>
      <c r="L22" s="893">
        <v>0</v>
      </c>
      <c r="M22" s="893">
        <v>0</v>
      </c>
      <c r="N22" s="1023">
        <v>0</v>
      </c>
      <c r="O22" s="1024">
        <v>2</v>
      </c>
      <c r="P22" s="1025">
        <v>2</v>
      </c>
      <c r="Q22" s="27"/>
      <c r="R22" s="27"/>
    </row>
    <row r="23" spans="1:18" ht="24.95" customHeight="1" x14ac:dyDescent="0.35">
      <c r="A23" s="1022" t="s">
        <v>46</v>
      </c>
      <c r="B23" s="897">
        <v>0</v>
      </c>
      <c r="C23" s="893">
        <v>0</v>
      </c>
      <c r="D23" s="894">
        <v>0</v>
      </c>
      <c r="E23" s="895">
        <v>0</v>
      </c>
      <c r="F23" s="893">
        <v>0</v>
      </c>
      <c r="G23" s="896">
        <v>0</v>
      </c>
      <c r="H23" s="897">
        <v>0</v>
      </c>
      <c r="I23" s="893">
        <v>1</v>
      </c>
      <c r="J23" s="894">
        <v>1</v>
      </c>
      <c r="K23" s="895">
        <v>0</v>
      </c>
      <c r="L23" s="893">
        <v>0</v>
      </c>
      <c r="M23" s="893">
        <v>0</v>
      </c>
      <c r="N23" s="1023">
        <v>0</v>
      </c>
      <c r="O23" s="1024">
        <v>1</v>
      </c>
      <c r="P23" s="1025">
        <v>1</v>
      </c>
      <c r="Q23" s="27"/>
      <c r="R23" s="27"/>
    </row>
    <row r="24" spans="1:18" ht="24.95" customHeight="1" x14ac:dyDescent="0.35">
      <c r="A24" s="1022" t="s">
        <v>25</v>
      </c>
      <c r="B24" s="897">
        <v>0</v>
      </c>
      <c r="C24" s="893">
        <v>0</v>
      </c>
      <c r="D24" s="894">
        <v>0</v>
      </c>
      <c r="E24" s="895">
        <v>0</v>
      </c>
      <c r="F24" s="893">
        <v>2</v>
      </c>
      <c r="G24" s="896">
        <v>2</v>
      </c>
      <c r="H24" s="897">
        <v>0</v>
      </c>
      <c r="I24" s="893">
        <v>0</v>
      </c>
      <c r="J24" s="894">
        <v>0</v>
      </c>
      <c r="K24" s="895">
        <v>0</v>
      </c>
      <c r="L24" s="893">
        <v>0</v>
      </c>
      <c r="M24" s="893">
        <v>0</v>
      </c>
      <c r="N24" s="1023">
        <v>0</v>
      </c>
      <c r="O24" s="1024">
        <v>2</v>
      </c>
      <c r="P24" s="1025">
        <v>2</v>
      </c>
      <c r="Q24" s="27"/>
      <c r="R24" s="27"/>
    </row>
    <row r="25" spans="1:18" ht="24.95" customHeight="1" x14ac:dyDescent="0.35">
      <c r="A25" s="1022" t="s">
        <v>24</v>
      </c>
      <c r="B25" s="897">
        <v>0</v>
      </c>
      <c r="C25" s="893">
        <v>0</v>
      </c>
      <c r="D25" s="894">
        <v>0</v>
      </c>
      <c r="E25" s="895">
        <v>0</v>
      </c>
      <c r="F25" s="893">
        <v>1</v>
      </c>
      <c r="G25" s="896">
        <v>1</v>
      </c>
      <c r="H25" s="897">
        <v>0</v>
      </c>
      <c r="I25" s="893">
        <v>1</v>
      </c>
      <c r="J25" s="894">
        <v>1</v>
      </c>
      <c r="K25" s="895">
        <v>0</v>
      </c>
      <c r="L25" s="893">
        <v>0</v>
      </c>
      <c r="M25" s="893">
        <v>0</v>
      </c>
      <c r="N25" s="1023">
        <v>0</v>
      </c>
      <c r="O25" s="1024">
        <v>2</v>
      </c>
      <c r="P25" s="1025">
        <v>2</v>
      </c>
      <c r="Q25" s="27"/>
      <c r="R25" s="27"/>
    </row>
    <row r="26" spans="1:18" ht="24.95" customHeight="1" x14ac:dyDescent="0.35">
      <c r="A26" s="213" t="s">
        <v>51</v>
      </c>
      <c r="B26" s="892">
        <v>76</v>
      </c>
      <c r="C26" s="888">
        <v>45</v>
      </c>
      <c r="D26" s="889">
        <v>121</v>
      </c>
      <c r="E26" s="890">
        <v>71</v>
      </c>
      <c r="F26" s="888">
        <v>47</v>
      </c>
      <c r="G26" s="891">
        <v>118</v>
      </c>
      <c r="H26" s="892">
        <v>99</v>
      </c>
      <c r="I26" s="888">
        <v>21</v>
      </c>
      <c r="J26" s="889">
        <v>120</v>
      </c>
      <c r="K26" s="890">
        <v>101</v>
      </c>
      <c r="L26" s="888">
        <v>23</v>
      </c>
      <c r="M26" s="888">
        <v>124</v>
      </c>
      <c r="N26" s="1019">
        <v>347</v>
      </c>
      <c r="O26" s="1020">
        <v>136</v>
      </c>
      <c r="P26" s="1021">
        <v>483</v>
      </c>
      <c r="Q26" s="27"/>
      <c r="R26" s="27"/>
    </row>
    <row r="27" spans="1:18" ht="27" customHeight="1" x14ac:dyDescent="0.35">
      <c r="A27" s="1022" t="s">
        <v>115</v>
      </c>
      <c r="B27" s="897">
        <v>0</v>
      </c>
      <c r="C27" s="893">
        <v>20</v>
      </c>
      <c r="D27" s="894">
        <v>20</v>
      </c>
      <c r="E27" s="895">
        <v>0</v>
      </c>
      <c r="F27" s="893">
        <v>15</v>
      </c>
      <c r="G27" s="896">
        <v>15</v>
      </c>
      <c r="H27" s="897">
        <v>0</v>
      </c>
      <c r="I27" s="893">
        <v>0</v>
      </c>
      <c r="J27" s="894">
        <v>0</v>
      </c>
      <c r="K27" s="895">
        <v>0</v>
      </c>
      <c r="L27" s="893">
        <v>0</v>
      </c>
      <c r="M27" s="893">
        <v>0</v>
      </c>
      <c r="N27" s="1023">
        <v>0</v>
      </c>
      <c r="O27" s="1024">
        <v>35</v>
      </c>
      <c r="P27" s="1025">
        <v>35</v>
      </c>
      <c r="Q27" s="30"/>
      <c r="R27" s="30"/>
    </row>
    <row r="28" spans="1:18" ht="24.95" customHeight="1" x14ac:dyDescent="0.35">
      <c r="A28" s="1022" t="s">
        <v>23</v>
      </c>
      <c r="B28" s="897">
        <v>31</v>
      </c>
      <c r="C28" s="893">
        <v>10</v>
      </c>
      <c r="D28" s="894">
        <v>41</v>
      </c>
      <c r="E28" s="895">
        <v>25</v>
      </c>
      <c r="F28" s="893">
        <v>12</v>
      </c>
      <c r="G28" s="896">
        <v>37</v>
      </c>
      <c r="H28" s="897">
        <v>43</v>
      </c>
      <c r="I28" s="893">
        <v>0</v>
      </c>
      <c r="J28" s="894">
        <v>43</v>
      </c>
      <c r="K28" s="895">
        <v>50</v>
      </c>
      <c r="L28" s="893">
        <v>4</v>
      </c>
      <c r="M28" s="893">
        <v>54</v>
      </c>
      <c r="N28" s="1023">
        <v>149</v>
      </c>
      <c r="O28" s="1024">
        <v>26</v>
      </c>
      <c r="P28" s="1025">
        <v>175</v>
      </c>
      <c r="Q28" s="27"/>
      <c r="R28" s="27"/>
    </row>
    <row r="29" spans="1:18" ht="24.95" customHeight="1" x14ac:dyDescent="0.35">
      <c r="A29" s="1022" t="s">
        <v>46</v>
      </c>
      <c r="B29" s="897">
        <v>35</v>
      </c>
      <c r="C29" s="893">
        <v>10</v>
      </c>
      <c r="D29" s="894">
        <v>45</v>
      </c>
      <c r="E29" s="895">
        <v>36</v>
      </c>
      <c r="F29" s="893">
        <v>16</v>
      </c>
      <c r="G29" s="896">
        <v>52</v>
      </c>
      <c r="H29" s="208">
        <v>45</v>
      </c>
      <c r="I29" s="209">
        <v>3</v>
      </c>
      <c r="J29" s="210">
        <v>48</v>
      </c>
      <c r="K29" s="211">
        <v>39</v>
      </c>
      <c r="L29" s="209">
        <v>7</v>
      </c>
      <c r="M29" s="209">
        <v>46</v>
      </c>
      <c r="N29" s="1023">
        <v>155</v>
      </c>
      <c r="O29" s="1024">
        <v>36</v>
      </c>
      <c r="P29" s="1025">
        <v>191</v>
      </c>
      <c r="Q29" s="27"/>
      <c r="R29" s="27"/>
    </row>
    <row r="30" spans="1:18" ht="24.95" customHeight="1" x14ac:dyDescent="0.35">
      <c r="A30" s="1022" t="s">
        <v>25</v>
      </c>
      <c r="B30" s="897">
        <v>0</v>
      </c>
      <c r="C30" s="893">
        <v>0</v>
      </c>
      <c r="D30" s="894">
        <v>0</v>
      </c>
      <c r="E30" s="895">
        <v>0</v>
      </c>
      <c r="F30" s="893">
        <v>0</v>
      </c>
      <c r="G30" s="896">
        <v>0</v>
      </c>
      <c r="H30" s="897">
        <v>0</v>
      </c>
      <c r="I30" s="893">
        <v>14</v>
      </c>
      <c r="J30" s="894">
        <v>14</v>
      </c>
      <c r="K30" s="895">
        <v>1</v>
      </c>
      <c r="L30" s="893">
        <v>12</v>
      </c>
      <c r="M30" s="893">
        <v>13</v>
      </c>
      <c r="N30" s="1023">
        <v>1</v>
      </c>
      <c r="O30" s="1024">
        <v>26</v>
      </c>
      <c r="P30" s="1025">
        <v>27</v>
      </c>
      <c r="Q30" s="27"/>
      <c r="R30" s="27"/>
    </row>
    <row r="31" spans="1:18" ht="24.95" customHeight="1" thickBot="1" x14ac:dyDescent="0.4">
      <c r="A31" s="1022" t="s">
        <v>24</v>
      </c>
      <c r="B31" s="905">
        <v>10</v>
      </c>
      <c r="C31" s="901">
        <v>5</v>
      </c>
      <c r="D31" s="902">
        <v>15</v>
      </c>
      <c r="E31" s="903">
        <v>10</v>
      </c>
      <c r="F31" s="901">
        <v>4</v>
      </c>
      <c r="G31" s="904">
        <v>14</v>
      </c>
      <c r="H31" s="905">
        <v>11</v>
      </c>
      <c r="I31" s="901">
        <v>4</v>
      </c>
      <c r="J31" s="902">
        <v>15</v>
      </c>
      <c r="K31" s="903">
        <v>11</v>
      </c>
      <c r="L31" s="901">
        <v>0</v>
      </c>
      <c r="M31" s="901">
        <v>11</v>
      </c>
      <c r="N31" s="1023">
        <v>42</v>
      </c>
      <c r="O31" s="1024">
        <v>13</v>
      </c>
      <c r="P31" s="1025">
        <v>55</v>
      </c>
      <c r="Q31" s="27"/>
      <c r="R31" s="27"/>
    </row>
    <row r="32" spans="1:18" ht="24.95" customHeight="1" thickBot="1" x14ac:dyDescent="0.4">
      <c r="A32" s="1156" t="s">
        <v>6</v>
      </c>
      <c r="B32" s="1140">
        <v>76</v>
      </c>
      <c r="C32" s="1141">
        <v>45</v>
      </c>
      <c r="D32" s="1142">
        <v>121</v>
      </c>
      <c r="E32" s="1143">
        <v>71</v>
      </c>
      <c r="F32" s="1141">
        <v>50</v>
      </c>
      <c r="G32" s="1144">
        <v>121</v>
      </c>
      <c r="H32" s="1140">
        <v>99</v>
      </c>
      <c r="I32" s="1141">
        <v>25</v>
      </c>
      <c r="J32" s="1142">
        <v>124</v>
      </c>
      <c r="K32" s="1143">
        <v>101</v>
      </c>
      <c r="L32" s="1141">
        <v>23</v>
      </c>
      <c r="M32" s="1142">
        <v>124</v>
      </c>
      <c r="N32" s="1160">
        <v>347</v>
      </c>
      <c r="O32" s="1160">
        <v>143</v>
      </c>
      <c r="P32" s="1026">
        <v>490</v>
      </c>
      <c r="Q32" s="27"/>
      <c r="R32" s="27"/>
    </row>
    <row r="33" spans="1:18" ht="24.95" customHeight="1" x14ac:dyDescent="0.35">
      <c r="A33" s="1179" t="s">
        <v>15</v>
      </c>
      <c r="B33" s="1047"/>
      <c r="C33" s="1048"/>
      <c r="D33" s="1049"/>
      <c r="E33" s="1050"/>
      <c r="F33" s="1048"/>
      <c r="G33" s="1051"/>
      <c r="H33" s="1047"/>
      <c r="I33" s="1048"/>
      <c r="J33" s="1049"/>
      <c r="K33" s="1050"/>
      <c r="L33" s="1048"/>
      <c r="M33" s="1051"/>
      <c r="N33" s="1180"/>
      <c r="O33" s="1181"/>
      <c r="P33" s="1182"/>
      <c r="Q33" s="32"/>
      <c r="R33" s="32"/>
    </row>
    <row r="34" spans="1:18" ht="32.25" customHeight="1" x14ac:dyDescent="0.35">
      <c r="A34" s="20" t="s">
        <v>50</v>
      </c>
      <c r="B34" s="892">
        <v>0</v>
      </c>
      <c r="C34" s="888">
        <f>C38+C37+C35+C36</f>
        <v>0</v>
      </c>
      <c r="D34" s="889">
        <f t="shared" ref="D34:D44" si="4">C34+B34</f>
        <v>0</v>
      </c>
      <c r="E34" s="898">
        <v>0</v>
      </c>
      <c r="F34" s="888">
        <v>0</v>
      </c>
      <c r="G34" s="898">
        <f t="shared" ref="G34:G44" si="5">SUM(E34:F34)</f>
        <v>0</v>
      </c>
      <c r="H34" s="899">
        <v>0</v>
      </c>
      <c r="I34" s="888">
        <v>0</v>
      </c>
      <c r="J34" s="1055">
        <v>0</v>
      </c>
      <c r="K34" s="898">
        <v>0</v>
      </c>
      <c r="L34" s="888">
        <v>0</v>
      </c>
      <c r="M34" s="890">
        <f t="shared" ref="M34:M44" si="6">SUM(K34:L34)</f>
        <v>0</v>
      </c>
      <c r="N34" s="1019">
        <f t="shared" ref="N34:O44" si="7">B34+E34+H34+K34</f>
        <v>0</v>
      </c>
      <c r="O34" s="1020">
        <f t="shared" si="7"/>
        <v>0</v>
      </c>
      <c r="P34" s="1021">
        <f t="shared" ref="P34:P44" si="8">SUM(N34:O34)</f>
        <v>0</v>
      </c>
      <c r="Q34" s="33"/>
      <c r="R34" s="33"/>
    </row>
    <row r="35" spans="1:18" ht="26.25" customHeight="1" x14ac:dyDescent="0.35">
      <c r="A35" s="1022" t="s">
        <v>23</v>
      </c>
      <c r="B35" s="897">
        <v>0</v>
      </c>
      <c r="C35" s="893">
        <v>0</v>
      </c>
      <c r="D35" s="894">
        <f t="shared" si="4"/>
        <v>0</v>
      </c>
      <c r="E35" s="1183">
        <v>0</v>
      </c>
      <c r="F35" s="893">
        <v>0</v>
      </c>
      <c r="G35" s="895">
        <f t="shared" si="5"/>
        <v>0</v>
      </c>
      <c r="H35" s="900">
        <v>0</v>
      </c>
      <c r="I35" s="893">
        <v>0</v>
      </c>
      <c r="J35" s="895">
        <f t="shared" ref="J35:J44" si="9">H35+I35</f>
        <v>0</v>
      </c>
      <c r="K35" s="900">
        <v>0</v>
      </c>
      <c r="L35" s="893">
        <v>0</v>
      </c>
      <c r="M35" s="895">
        <f t="shared" si="6"/>
        <v>0</v>
      </c>
      <c r="N35" s="1019">
        <f t="shared" si="7"/>
        <v>0</v>
      </c>
      <c r="O35" s="1020">
        <f t="shared" si="7"/>
        <v>0</v>
      </c>
      <c r="P35" s="1021">
        <f t="shared" si="8"/>
        <v>0</v>
      </c>
      <c r="Q35" s="32"/>
      <c r="R35" s="32"/>
    </row>
    <row r="36" spans="1:18" ht="26.25" customHeight="1" x14ac:dyDescent="0.35">
      <c r="A36" s="1022" t="s">
        <v>46</v>
      </c>
      <c r="B36" s="897">
        <v>0</v>
      </c>
      <c r="C36" s="893">
        <v>0</v>
      </c>
      <c r="D36" s="894">
        <f t="shared" si="4"/>
        <v>0</v>
      </c>
      <c r="E36" s="1183">
        <v>0</v>
      </c>
      <c r="F36" s="893">
        <v>0</v>
      </c>
      <c r="G36" s="895">
        <f t="shared" si="5"/>
        <v>0</v>
      </c>
      <c r="H36" s="900">
        <v>0</v>
      </c>
      <c r="I36" s="893">
        <v>0</v>
      </c>
      <c r="J36" s="895">
        <f t="shared" si="9"/>
        <v>0</v>
      </c>
      <c r="K36" s="900">
        <v>0</v>
      </c>
      <c r="L36" s="893">
        <v>0</v>
      </c>
      <c r="M36" s="895">
        <f t="shared" si="6"/>
        <v>0</v>
      </c>
      <c r="N36" s="1019">
        <f t="shared" si="7"/>
        <v>0</v>
      </c>
      <c r="O36" s="1020">
        <f t="shared" si="7"/>
        <v>0</v>
      </c>
      <c r="P36" s="1021">
        <f t="shared" si="8"/>
        <v>0</v>
      </c>
      <c r="Q36" s="32"/>
      <c r="R36" s="32"/>
    </row>
    <row r="37" spans="1:18" ht="26.25" customHeight="1" x14ac:dyDescent="0.35">
      <c r="A37" s="1022" t="s">
        <v>25</v>
      </c>
      <c r="B37" s="897">
        <v>0</v>
      </c>
      <c r="C37" s="893">
        <v>0</v>
      </c>
      <c r="D37" s="894">
        <f t="shared" si="4"/>
        <v>0</v>
      </c>
      <c r="E37" s="1183">
        <v>0</v>
      </c>
      <c r="F37" s="893">
        <v>0</v>
      </c>
      <c r="G37" s="895">
        <f t="shared" si="5"/>
        <v>0</v>
      </c>
      <c r="H37" s="900">
        <v>0</v>
      </c>
      <c r="I37" s="893">
        <v>0</v>
      </c>
      <c r="J37" s="895">
        <f t="shared" si="9"/>
        <v>0</v>
      </c>
      <c r="K37" s="900">
        <v>0</v>
      </c>
      <c r="L37" s="893">
        <v>0</v>
      </c>
      <c r="M37" s="895">
        <f t="shared" si="6"/>
        <v>0</v>
      </c>
      <c r="N37" s="1019">
        <f t="shared" si="7"/>
        <v>0</v>
      </c>
      <c r="O37" s="1020">
        <f t="shared" si="7"/>
        <v>0</v>
      </c>
      <c r="P37" s="1021">
        <f t="shared" si="8"/>
        <v>0</v>
      </c>
      <c r="Q37" s="32"/>
      <c r="R37" s="32"/>
    </row>
    <row r="38" spans="1:18" ht="26.25" customHeight="1" x14ac:dyDescent="0.35">
      <c r="A38" s="1022" t="s">
        <v>24</v>
      </c>
      <c r="B38" s="897">
        <v>0</v>
      </c>
      <c r="C38" s="893">
        <v>0</v>
      </c>
      <c r="D38" s="894">
        <f t="shared" si="4"/>
        <v>0</v>
      </c>
      <c r="E38" s="1183">
        <v>0</v>
      </c>
      <c r="F38" s="893">
        <v>0</v>
      </c>
      <c r="G38" s="895">
        <f t="shared" si="5"/>
        <v>0</v>
      </c>
      <c r="H38" s="900">
        <v>0</v>
      </c>
      <c r="I38" s="893">
        <v>0</v>
      </c>
      <c r="J38" s="895">
        <f t="shared" si="9"/>
        <v>0</v>
      </c>
      <c r="K38" s="900">
        <v>0</v>
      </c>
      <c r="L38" s="893">
        <v>0</v>
      </c>
      <c r="M38" s="895">
        <f t="shared" si="6"/>
        <v>0</v>
      </c>
      <c r="N38" s="1019">
        <f t="shared" si="7"/>
        <v>0</v>
      </c>
      <c r="O38" s="1020">
        <f t="shared" si="7"/>
        <v>0</v>
      </c>
      <c r="P38" s="1021">
        <f t="shared" si="8"/>
        <v>0</v>
      </c>
      <c r="Q38" s="32"/>
      <c r="R38" s="32"/>
    </row>
    <row r="39" spans="1:18" ht="30.75" customHeight="1" x14ac:dyDescent="0.35">
      <c r="A39" s="213" t="s">
        <v>51</v>
      </c>
      <c r="B39" s="892">
        <f>B44+B43+B41+B42</f>
        <v>0</v>
      </c>
      <c r="C39" s="888">
        <f>C41+C42+C43+C44</f>
        <v>0</v>
      </c>
      <c r="D39" s="889">
        <f t="shared" si="4"/>
        <v>0</v>
      </c>
      <c r="E39" s="898">
        <f>E41+E42+E43+E44</f>
        <v>0</v>
      </c>
      <c r="F39" s="888">
        <v>0</v>
      </c>
      <c r="G39" s="890">
        <f t="shared" si="5"/>
        <v>0</v>
      </c>
      <c r="H39" s="899">
        <f>H41+H42+H43+H44</f>
        <v>0</v>
      </c>
      <c r="I39" s="888">
        <v>0</v>
      </c>
      <c r="J39" s="890">
        <f t="shared" si="9"/>
        <v>0</v>
      </c>
      <c r="K39" s="899">
        <f>K41+K42+K43+K44</f>
        <v>0</v>
      </c>
      <c r="L39" s="888">
        <v>0</v>
      </c>
      <c r="M39" s="890">
        <f t="shared" si="6"/>
        <v>0</v>
      </c>
      <c r="N39" s="1019">
        <f t="shared" si="7"/>
        <v>0</v>
      </c>
      <c r="O39" s="1020">
        <f t="shared" si="7"/>
        <v>0</v>
      </c>
      <c r="P39" s="1021">
        <f t="shared" si="8"/>
        <v>0</v>
      </c>
      <c r="Q39" s="32"/>
      <c r="R39" s="32"/>
    </row>
    <row r="40" spans="1:18" ht="24.95" customHeight="1" x14ac:dyDescent="0.35">
      <c r="A40" s="1022" t="s">
        <v>115</v>
      </c>
      <c r="B40" s="897">
        <v>0</v>
      </c>
      <c r="C40" s="893">
        <v>0</v>
      </c>
      <c r="D40" s="894">
        <f>B40+C40</f>
        <v>0</v>
      </c>
      <c r="E40" s="1183">
        <v>0</v>
      </c>
      <c r="F40" s="893">
        <v>0</v>
      </c>
      <c r="G40" s="895">
        <f>SUM(E40:F40)</f>
        <v>0</v>
      </c>
      <c r="H40" s="900">
        <v>0</v>
      </c>
      <c r="I40" s="893">
        <v>0</v>
      </c>
      <c r="J40" s="895">
        <f>H40+I40</f>
        <v>0</v>
      </c>
      <c r="K40" s="900">
        <v>0</v>
      </c>
      <c r="L40" s="893">
        <v>0</v>
      </c>
      <c r="M40" s="895">
        <f>SUM(K40:L40)</f>
        <v>0</v>
      </c>
      <c r="N40" s="1019">
        <f>B40+E40+H40+K40</f>
        <v>0</v>
      </c>
      <c r="O40" s="1020">
        <f>C40+F40+I40+L40</f>
        <v>0</v>
      </c>
      <c r="P40" s="1021">
        <f>SUM(N40:O40)</f>
        <v>0</v>
      </c>
      <c r="Q40" s="27"/>
      <c r="R40" s="27"/>
    </row>
    <row r="41" spans="1:18" ht="24.95" customHeight="1" x14ac:dyDescent="0.35">
      <c r="A41" s="1022" t="s">
        <v>23</v>
      </c>
      <c r="B41" s="897">
        <v>0</v>
      </c>
      <c r="C41" s="893">
        <v>0</v>
      </c>
      <c r="D41" s="894">
        <f>B41+C41</f>
        <v>0</v>
      </c>
      <c r="E41" s="1183">
        <v>0</v>
      </c>
      <c r="F41" s="893">
        <v>0</v>
      </c>
      <c r="G41" s="895">
        <f t="shared" si="5"/>
        <v>0</v>
      </c>
      <c r="H41" s="900">
        <v>0</v>
      </c>
      <c r="I41" s="893">
        <v>0</v>
      </c>
      <c r="J41" s="895">
        <f t="shared" si="9"/>
        <v>0</v>
      </c>
      <c r="K41" s="900">
        <v>0</v>
      </c>
      <c r="L41" s="893">
        <v>0</v>
      </c>
      <c r="M41" s="895">
        <f t="shared" si="6"/>
        <v>0</v>
      </c>
      <c r="N41" s="1019">
        <f t="shared" si="7"/>
        <v>0</v>
      </c>
      <c r="O41" s="1020">
        <f t="shared" si="7"/>
        <v>0</v>
      </c>
      <c r="P41" s="1021">
        <f t="shared" si="8"/>
        <v>0</v>
      </c>
      <c r="Q41" s="27"/>
      <c r="R41" s="27"/>
    </row>
    <row r="42" spans="1:18" ht="24.95" customHeight="1" x14ac:dyDescent="0.35">
      <c r="A42" s="1022" t="s">
        <v>46</v>
      </c>
      <c r="B42" s="897">
        <v>0</v>
      </c>
      <c r="C42" s="893">
        <v>0</v>
      </c>
      <c r="D42" s="894">
        <f t="shared" si="4"/>
        <v>0</v>
      </c>
      <c r="E42" s="1183">
        <v>0</v>
      </c>
      <c r="F42" s="893">
        <v>0</v>
      </c>
      <c r="G42" s="895">
        <f t="shared" si="5"/>
        <v>0</v>
      </c>
      <c r="H42" s="900">
        <v>0</v>
      </c>
      <c r="I42" s="893">
        <v>0</v>
      </c>
      <c r="J42" s="895">
        <f t="shared" si="9"/>
        <v>0</v>
      </c>
      <c r="K42" s="900">
        <v>0</v>
      </c>
      <c r="L42" s="893">
        <v>0</v>
      </c>
      <c r="M42" s="895">
        <v>0</v>
      </c>
      <c r="N42" s="1019">
        <f t="shared" si="7"/>
        <v>0</v>
      </c>
      <c r="O42" s="1020">
        <f t="shared" si="7"/>
        <v>0</v>
      </c>
      <c r="P42" s="1021">
        <f t="shared" si="8"/>
        <v>0</v>
      </c>
      <c r="Q42" s="27"/>
      <c r="R42" s="27"/>
    </row>
    <row r="43" spans="1:18" ht="24.95" customHeight="1" x14ac:dyDescent="0.35">
      <c r="A43" s="1022" t="s">
        <v>25</v>
      </c>
      <c r="B43" s="897">
        <v>0</v>
      </c>
      <c r="C43" s="893">
        <v>0</v>
      </c>
      <c r="D43" s="894">
        <f t="shared" si="4"/>
        <v>0</v>
      </c>
      <c r="E43" s="1183">
        <v>0</v>
      </c>
      <c r="F43" s="893">
        <v>0</v>
      </c>
      <c r="G43" s="895">
        <v>0</v>
      </c>
      <c r="H43" s="900">
        <v>0</v>
      </c>
      <c r="I43" s="893">
        <v>0</v>
      </c>
      <c r="J43" s="895">
        <f t="shared" si="9"/>
        <v>0</v>
      </c>
      <c r="K43" s="900">
        <v>0</v>
      </c>
      <c r="L43" s="893">
        <v>0</v>
      </c>
      <c r="M43" s="895">
        <f t="shared" si="6"/>
        <v>0</v>
      </c>
      <c r="N43" s="1019">
        <f t="shared" si="7"/>
        <v>0</v>
      </c>
      <c r="O43" s="1020">
        <f t="shared" si="7"/>
        <v>0</v>
      </c>
      <c r="P43" s="1021">
        <f t="shared" si="8"/>
        <v>0</v>
      </c>
      <c r="Q43" s="27"/>
      <c r="R43" s="27"/>
    </row>
    <row r="44" spans="1:18" ht="24.95" customHeight="1" thickBot="1" x14ac:dyDescent="0.4">
      <c r="A44" s="1022" t="s">
        <v>24</v>
      </c>
      <c r="B44" s="897">
        <v>0</v>
      </c>
      <c r="C44" s="893">
        <v>0</v>
      </c>
      <c r="D44" s="894">
        <f t="shared" si="4"/>
        <v>0</v>
      </c>
      <c r="E44" s="1183">
        <v>0</v>
      </c>
      <c r="F44" s="893">
        <v>0</v>
      </c>
      <c r="G44" s="895">
        <f t="shared" si="5"/>
        <v>0</v>
      </c>
      <c r="H44" s="900">
        <v>0</v>
      </c>
      <c r="I44" s="893">
        <v>0</v>
      </c>
      <c r="J44" s="895">
        <f t="shared" si="9"/>
        <v>0</v>
      </c>
      <c r="K44" s="900">
        <v>0</v>
      </c>
      <c r="L44" s="893">
        <v>0</v>
      </c>
      <c r="M44" s="895">
        <f t="shared" si="6"/>
        <v>0</v>
      </c>
      <c r="N44" s="1019">
        <f t="shared" si="7"/>
        <v>0</v>
      </c>
      <c r="O44" s="1020">
        <f t="shared" si="7"/>
        <v>0</v>
      </c>
      <c r="P44" s="1021">
        <f t="shared" si="8"/>
        <v>0</v>
      </c>
      <c r="Q44" s="27"/>
      <c r="R44" s="27"/>
    </row>
    <row r="45" spans="1:18" ht="30" customHeight="1" thickBot="1" x14ac:dyDescent="0.4">
      <c r="A45" s="1158" t="s">
        <v>11</v>
      </c>
      <c r="B45" s="1145">
        <v>0</v>
      </c>
      <c r="C45" s="1145">
        <v>0</v>
      </c>
      <c r="D45" s="1145">
        <v>0</v>
      </c>
      <c r="E45" s="1145">
        <v>0</v>
      </c>
      <c r="F45" s="1145">
        <v>0</v>
      </c>
      <c r="G45" s="1145">
        <v>0</v>
      </c>
      <c r="H45" s="1145">
        <v>0</v>
      </c>
      <c r="I45" s="1145">
        <f>I34+I39</f>
        <v>0</v>
      </c>
      <c r="J45" s="1145">
        <v>0</v>
      </c>
      <c r="K45" s="1145">
        <v>0</v>
      </c>
      <c r="L45" s="1145">
        <f>L34+L39</f>
        <v>0</v>
      </c>
      <c r="M45" s="1145">
        <v>0</v>
      </c>
      <c r="N45" s="1145">
        <v>0</v>
      </c>
      <c r="O45" s="1145">
        <v>0</v>
      </c>
      <c r="P45" s="1027">
        <v>0</v>
      </c>
      <c r="Q45" s="5"/>
      <c r="R45" s="5"/>
    </row>
    <row r="46" spans="1:18" ht="26.25" thickBot="1" x14ac:dyDescent="0.4">
      <c r="A46" s="1159" t="s">
        <v>8</v>
      </c>
      <c r="B46" s="1160">
        <f>B32</f>
        <v>76</v>
      </c>
      <c r="C46" s="1160">
        <f t="shared" ref="C46:P46" si="10">C32</f>
        <v>45</v>
      </c>
      <c r="D46" s="1160">
        <f t="shared" si="10"/>
        <v>121</v>
      </c>
      <c r="E46" s="1160">
        <f t="shared" si="10"/>
        <v>71</v>
      </c>
      <c r="F46" s="1160">
        <f t="shared" si="10"/>
        <v>50</v>
      </c>
      <c r="G46" s="1160">
        <f t="shared" si="10"/>
        <v>121</v>
      </c>
      <c r="H46" s="1160">
        <f t="shared" si="10"/>
        <v>99</v>
      </c>
      <c r="I46" s="1160">
        <f t="shared" si="10"/>
        <v>25</v>
      </c>
      <c r="J46" s="1160">
        <f t="shared" si="10"/>
        <v>124</v>
      </c>
      <c r="K46" s="1160">
        <f t="shared" si="10"/>
        <v>101</v>
      </c>
      <c r="L46" s="1160">
        <f t="shared" si="10"/>
        <v>23</v>
      </c>
      <c r="M46" s="1160">
        <f t="shared" si="10"/>
        <v>124</v>
      </c>
      <c r="N46" s="1160">
        <f t="shared" si="10"/>
        <v>347</v>
      </c>
      <c r="O46" s="1160">
        <f t="shared" si="10"/>
        <v>143</v>
      </c>
      <c r="P46" s="1026">
        <f t="shared" si="10"/>
        <v>490</v>
      </c>
      <c r="Q46" s="34"/>
      <c r="R46" s="34"/>
    </row>
    <row r="47" spans="1:18" ht="29.25" customHeight="1" thickBot="1" x14ac:dyDescent="0.4">
      <c r="A47" s="1189" t="s">
        <v>15</v>
      </c>
      <c r="B47" s="1186">
        <f>B34+B39</f>
        <v>0</v>
      </c>
      <c r="C47" s="1186">
        <f>C34+C39</f>
        <v>0</v>
      </c>
      <c r="D47" s="1187">
        <f>D34+D39</f>
        <v>0</v>
      </c>
      <c r="E47" s="1188">
        <f>E34+E39</f>
        <v>0</v>
      </c>
      <c r="F47" s="1186">
        <f t="shared" ref="F47:L47" si="11">F45</f>
        <v>0</v>
      </c>
      <c r="G47" s="1186">
        <f>G34+G39</f>
        <v>0</v>
      </c>
      <c r="H47" s="1186">
        <f>H34+H39</f>
        <v>0</v>
      </c>
      <c r="I47" s="1186">
        <f t="shared" si="11"/>
        <v>0</v>
      </c>
      <c r="J47" s="1186">
        <f>J34+J39</f>
        <v>0</v>
      </c>
      <c r="K47" s="1186">
        <f>K34+K39</f>
        <v>0</v>
      </c>
      <c r="L47" s="1186">
        <f t="shared" si="11"/>
        <v>0</v>
      </c>
      <c r="M47" s="1186">
        <f>M34+M39</f>
        <v>0</v>
      </c>
      <c r="N47" s="1186">
        <f>B47+E47+H47+K47</f>
        <v>0</v>
      </c>
      <c r="O47" s="1186">
        <f>C47+F47+I47+L47</f>
        <v>0</v>
      </c>
      <c r="P47" s="1187">
        <f>D47+G47+J47+M47</f>
        <v>0</v>
      </c>
      <c r="Q47" s="34"/>
      <c r="R47" s="34"/>
    </row>
    <row r="48" spans="1:18" ht="33.75" customHeight="1" thickBot="1" x14ac:dyDescent="0.4">
      <c r="A48" s="1190" t="s">
        <v>12</v>
      </c>
      <c r="B48" s="1191">
        <f t="shared" ref="B48:I48" si="12">SUM(B46:B47)</f>
        <v>76</v>
      </c>
      <c r="C48" s="1191">
        <f t="shared" si="12"/>
        <v>45</v>
      </c>
      <c r="D48" s="1192">
        <f>D46+D47</f>
        <v>121</v>
      </c>
      <c r="E48" s="1193">
        <f t="shared" si="12"/>
        <v>71</v>
      </c>
      <c r="F48" s="1191">
        <f t="shared" si="12"/>
        <v>50</v>
      </c>
      <c r="G48" s="1191">
        <f t="shared" si="12"/>
        <v>121</v>
      </c>
      <c r="H48" s="1191">
        <f>H46+H47</f>
        <v>99</v>
      </c>
      <c r="I48" s="1191">
        <f t="shared" si="12"/>
        <v>25</v>
      </c>
      <c r="J48" s="1191">
        <f>J46+J47</f>
        <v>124</v>
      </c>
      <c r="K48" s="1191">
        <f t="shared" ref="K48:L48" si="13">K46+K47</f>
        <v>101</v>
      </c>
      <c r="L48" s="1191">
        <f t="shared" si="13"/>
        <v>23</v>
      </c>
      <c r="M48" s="1191">
        <f>M45+M46+M47</f>
        <v>124</v>
      </c>
      <c r="N48" s="1191">
        <f>N46+N47</f>
        <v>347</v>
      </c>
      <c r="O48" s="1191">
        <f>O46+O47</f>
        <v>143</v>
      </c>
      <c r="P48" s="1192">
        <f>P46+P47</f>
        <v>490</v>
      </c>
      <c r="Q48" s="34"/>
      <c r="R48" s="34"/>
    </row>
    <row r="49" spans="1:18" ht="9.75" customHeight="1" x14ac:dyDescent="0.35">
      <c r="A49" s="27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5"/>
    </row>
    <row r="50" spans="1:18" ht="71.25" customHeight="1" x14ac:dyDescent="0.35">
      <c r="A50" s="27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27"/>
      <c r="R50" s="27"/>
    </row>
    <row r="51" spans="1:18" ht="45" customHeight="1" x14ac:dyDescent="0.35">
      <c r="A51" s="1586" t="s">
        <v>130</v>
      </c>
      <c r="B51" s="1586"/>
      <c r="C51" s="1586"/>
      <c r="D51" s="1586"/>
      <c r="E51" s="1586"/>
      <c r="F51" s="1586"/>
      <c r="G51" s="1586"/>
      <c r="H51" s="1586"/>
      <c r="I51" s="1586"/>
      <c r="J51" s="1586"/>
      <c r="K51" s="1586"/>
      <c r="L51" s="1586"/>
      <c r="M51" s="1586"/>
      <c r="N51" s="1586"/>
      <c r="O51" s="1586"/>
      <c r="P51" s="1586"/>
    </row>
    <row r="52" spans="1:18" ht="25.5" x14ac:dyDescent="0.35">
      <c r="A52" s="1587" t="s">
        <v>131</v>
      </c>
      <c r="B52" s="1587"/>
      <c r="C52" s="1587"/>
      <c r="D52" s="1587"/>
      <c r="E52" s="1587"/>
      <c r="F52" s="1587"/>
      <c r="G52" s="1587"/>
      <c r="H52" s="1587"/>
      <c r="I52" s="1587"/>
      <c r="J52" s="1587"/>
      <c r="K52" s="1587"/>
      <c r="L52" s="1587"/>
      <c r="M52" s="1587"/>
      <c r="N52" s="1587"/>
      <c r="O52" s="1587"/>
      <c r="P52" s="1587"/>
    </row>
    <row r="53" spans="1:18" ht="45" customHeight="1" x14ac:dyDescent="0.35">
      <c r="A53" s="16" t="s">
        <v>110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</row>
    <row r="54" spans="1:18" ht="25.5" x14ac:dyDescent="0.35">
      <c r="A54" s="16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</row>
  </sheetData>
  <mergeCells count="10">
    <mergeCell ref="N4:P4"/>
    <mergeCell ref="A52:P52"/>
    <mergeCell ref="A51:P51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0" zoomScaleNormal="40" workbookViewId="0">
      <selection activeCell="B34" sqref="B34:M34"/>
    </sheetView>
  </sheetViews>
  <sheetFormatPr defaultRowHeight="25.5" x14ac:dyDescent="0.35"/>
  <cols>
    <col min="1" max="1" width="120.7109375" style="135" customWidth="1"/>
    <col min="2" max="2" width="17.140625" style="135" customWidth="1"/>
    <col min="3" max="3" width="14.5703125" style="135" customWidth="1"/>
    <col min="4" max="4" width="14" style="135" customWidth="1"/>
    <col min="5" max="5" width="16.85546875" style="135" customWidth="1"/>
    <col min="6" max="6" width="14.7109375" style="135" customWidth="1"/>
    <col min="7" max="7" width="13.7109375" style="135" customWidth="1"/>
    <col min="8" max="8" width="16.42578125" style="135" customWidth="1"/>
    <col min="9" max="9" width="12.5703125" style="135" customWidth="1"/>
    <col min="10" max="10" width="13.42578125" style="135" customWidth="1"/>
    <col min="11" max="11" width="16.5703125" style="135" customWidth="1"/>
    <col min="12" max="12" width="13.140625" style="135" customWidth="1"/>
    <col min="13" max="13" width="13.85546875" style="135" customWidth="1"/>
    <col min="14" max="14" width="16.7109375" style="135" customWidth="1"/>
    <col min="15" max="15" width="13.140625" style="135" customWidth="1"/>
    <col min="16" max="16" width="17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89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2.42578125" style="135" customWidth="1"/>
    <col min="263" max="263" width="13.7109375" style="135" customWidth="1"/>
    <col min="264" max="264" width="14.5703125" style="135" customWidth="1"/>
    <col min="265" max="265" width="12.5703125" style="135" customWidth="1"/>
    <col min="266" max="266" width="13.42578125" style="135" customWidth="1"/>
    <col min="267" max="267" width="14" style="135" customWidth="1"/>
    <col min="268" max="268" width="13.140625" style="135" customWidth="1"/>
    <col min="269" max="269" width="13.85546875" style="135" customWidth="1"/>
    <col min="270" max="270" width="14.42578125" style="135" customWidth="1"/>
    <col min="271" max="271" width="13.140625" style="135" customWidth="1"/>
    <col min="272" max="272" width="13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89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2.42578125" style="135" customWidth="1"/>
    <col min="519" max="519" width="13.7109375" style="135" customWidth="1"/>
    <col min="520" max="520" width="14.5703125" style="135" customWidth="1"/>
    <col min="521" max="521" width="12.5703125" style="135" customWidth="1"/>
    <col min="522" max="522" width="13.42578125" style="135" customWidth="1"/>
    <col min="523" max="523" width="14" style="135" customWidth="1"/>
    <col min="524" max="524" width="13.140625" style="135" customWidth="1"/>
    <col min="525" max="525" width="13.85546875" style="135" customWidth="1"/>
    <col min="526" max="526" width="14.42578125" style="135" customWidth="1"/>
    <col min="527" max="527" width="13.140625" style="135" customWidth="1"/>
    <col min="528" max="528" width="13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89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2.42578125" style="135" customWidth="1"/>
    <col min="775" max="775" width="13.7109375" style="135" customWidth="1"/>
    <col min="776" max="776" width="14.5703125" style="135" customWidth="1"/>
    <col min="777" max="777" width="12.5703125" style="135" customWidth="1"/>
    <col min="778" max="778" width="13.42578125" style="135" customWidth="1"/>
    <col min="779" max="779" width="14" style="135" customWidth="1"/>
    <col min="780" max="780" width="13.140625" style="135" customWidth="1"/>
    <col min="781" max="781" width="13.85546875" style="135" customWidth="1"/>
    <col min="782" max="782" width="14.42578125" style="135" customWidth="1"/>
    <col min="783" max="783" width="13.140625" style="135" customWidth="1"/>
    <col min="784" max="784" width="13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89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2.42578125" style="135" customWidth="1"/>
    <col min="1031" max="1031" width="13.7109375" style="135" customWidth="1"/>
    <col min="1032" max="1032" width="14.5703125" style="135" customWidth="1"/>
    <col min="1033" max="1033" width="12.5703125" style="135" customWidth="1"/>
    <col min="1034" max="1034" width="13.42578125" style="135" customWidth="1"/>
    <col min="1035" max="1035" width="14" style="135" customWidth="1"/>
    <col min="1036" max="1036" width="13.140625" style="135" customWidth="1"/>
    <col min="1037" max="1037" width="13.85546875" style="135" customWidth="1"/>
    <col min="1038" max="1038" width="14.42578125" style="135" customWidth="1"/>
    <col min="1039" max="1039" width="13.140625" style="135" customWidth="1"/>
    <col min="1040" max="1040" width="13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89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2.42578125" style="135" customWidth="1"/>
    <col min="1287" max="1287" width="13.7109375" style="135" customWidth="1"/>
    <col min="1288" max="1288" width="14.5703125" style="135" customWidth="1"/>
    <col min="1289" max="1289" width="12.5703125" style="135" customWidth="1"/>
    <col min="1290" max="1290" width="13.42578125" style="135" customWidth="1"/>
    <col min="1291" max="1291" width="14" style="135" customWidth="1"/>
    <col min="1292" max="1292" width="13.140625" style="135" customWidth="1"/>
    <col min="1293" max="1293" width="13.85546875" style="135" customWidth="1"/>
    <col min="1294" max="1294" width="14.42578125" style="135" customWidth="1"/>
    <col min="1295" max="1295" width="13.140625" style="135" customWidth="1"/>
    <col min="1296" max="1296" width="13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89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2.42578125" style="135" customWidth="1"/>
    <col min="1543" max="1543" width="13.7109375" style="135" customWidth="1"/>
    <col min="1544" max="1544" width="14.5703125" style="135" customWidth="1"/>
    <col min="1545" max="1545" width="12.5703125" style="135" customWidth="1"/>
    <col min="1546" max="1546" width="13.42578125" style="135" customWidth="1"/>
    <col min="1547" max="1547" width="14" style="135" customWidth="1"/>
    <col min="1548" max="1548" width="13.140625" style="135" customWidth="1"/>
    <col min="1549" max="1549" width="13.85546875" style="135" customWidth="1"/>
    <col min="1550" max="1550" width="14.42578125" style="135" customWidth="1"/>
    <col min="1551" max="1551" width="13.140625" style="135" customWidth="1"/>
    <col min="1552" max="1552" width="13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89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2.42578125" style="135" customWidth="1"/>
    <col min="1799" max="1799" width="13.7109375" style="135" customWidth="1"/>
    <col min="1800" max="1800" width="14.5703125" style="135" customWidth="1"/>
    <col min="1801" max="1801" width="12.5703125" style="135" customWidth="1"/>
    <col min="1802" max="1802" width="13.42578125" style="135" customWidth="1"/>
    <col min="1803" max="1803" width="14" style="135" customWidth="1"/>
    <col min="1804" max="1804" width="13.140625" style="135" customWidth="1"/>
    <col min="1805" max="1805" width="13.85546875" style="135" customWidth="1"/>
    <col min="1806" max="1806" width="14.42578125" style="135" customWidth="1"/>
    <col min="1807" max="1807" width="13.140625" style="135" customWidth="1"/>
    <col min="1808" max="1808" width="13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89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2.42578125" style="135" customWidth="1"/>
    <col min="2055" max="2055" width="13.7109375" style="135" customWidth="1"/>
    <col min="2056" max="2056" width="14.5703125" style="135" customWidth="1"/>
    <col min="2057" max="2057" width="12.5703125" style="135" customWidth="1"/>
    <col min="2058" max="2058" width="13.42578125" style="135" customWidth="1"/>
    <col min="2059" max="2059" width="14" style="135" customWidth="1"/>
    <col min="2060" max="2060" width="13.140625" style="135" customWidth="1"/>
    <col min="2061" max="2061" width="13.85546875" style="135" customWidth="1"/>
    <col min="2062" max="2062" width="14.42578125" style="135" customWidth="1"/>
    <col min="2063" max="2063" width="13.140625" style="135" customWidth="1"/>
    <col min="2064" max="2064" width="13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89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2.42578125" style="135" customWidth="1"/>
    <col min="2311" max="2311" width="13.7109375" style="135" customWidth="1"/>
    <col min="2312" max="2312" width="14.5703125" style="135" customWidth="1"/>
    <col min="2313" max="2313" width="12.5703125" style="135" customWidth="1"/>
    <col min="2314" max="2314" width="13.42578125" style="135" customWidth="1"/>
    <col min="2315" max="2315" width="14" style="135" customWidth="1"/>
    <col min="2316" max="2316" width="13.140625" style="135" customWidth="1"/>
    <col min="2317" max="2317" width="13.85546875" style="135" customWidth="1"/>
    <col min="2318" max="2318" width="14.42578125" style="135" customWidth="1"/>
    <col min="2319" max="2319" width="13.140625" style="135" customWidth="1"/>
    <col min="2320" max="2320" width="13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89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2.42578125" style="135" customWidth="1"/>
    <col min="2567" max="2567" width="13.7109375" style="135" customWidth="1"/>
    <col min="2568" max="2568" width="14.5703125" style="135" customWidth="1"/>
    <col min="2569" max="2569" width="12.5703125" style="135" customWidth="1"/>
    <col min="2570" max="2570" width="13.42578125" style="135" customWidth="1"/>
    <col min="2571" max="2571" width="14" style="135" customWidth="1"/>
    <col min="2572" max="2572" width="13.140625" style="135" customWidth="1"/>
    <col min="2573" max="2573" width="13.85546875" style="135" customWidth="1"/>
    <col min="2574" max="2574" width="14.42578125" style="135" customWidth="1"/>
    <col min="2575" max="2575" width="13.140625" style="135" customWidth="1"/>
    <col min="2576" max="2576" width="13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89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2.42578125" style="135" customWidth="1"/>
    <col min="2823" max="2823" width="13.7109375" style="135" customWidth="1"/>
    <col min="2824" max="2824" width="14.5703125" style="135" customWidth="1"/>
    <col min="2825" max="2825" width="12.5703125" style="135" customWidth="1"/>
    <col min="2826" max="2826" width="13.42578125" style="135" customWidth="1"/>
    <col min="2827" max="2827" width="14" style="135" customWidth="1"/>
    <col min="2828" max="2828" width="13.140625" style="135" customWidth="1"/>
    <col min="2829" max="2829" width="13.85546875" style="135" customWidth="1"/>
    <col min="2830" max="2830" width="14.42578125" style="135" customWidth="1"/>
    <col min="2831" max="2831" width="13.140625" style="135" customWidth="1"/>
    <col min="2832" max="2832" width="13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89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2.42578125" style="135" customWidth="1"/>
    <col min="3079" max="3079" width="13.7109375" style="135" customWidth="1"/>
    <col min="3080" max="3080" width="14.5703125" style="135" customWidth="1"/>
    <col min="3081" max="3081" width="12.5703125" style="135" customWidth="1"/>
    <col min="3082" max="3082" width="13.42578125" style="135" customWidth="1"/>
    <col min="3083" max="3083" width="14" style="135" customWidth="1"/>
    <col min="3084" max="3084" width="13.140625" style="135" customWidth="1"/>
    <col min="3085" max="3085" width="13.85546875" style="135" customWidth="1"/>
    <col min="3086" max="3086" width="14.42578125" style="135" customWidth="1"/>
    <col min="3087" max="3087" width="13.140625" style="135" customWidth="1"/>
    <col min="3088" max="3088" width="13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89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2.42578125" style="135" customWidth="1"/>
    <col min="3335" max="3335" width="13.7109375" style="135" customWidth="1"/>
    <col min="3336" max="3336" width="14.5703125" style="135" customWidth="1"/>
    <col min="3337" max="3337" width="12.5703125" style="135" customWidth="1"/>
    <col min="3338" max="3338" width="13.42578125" style="135" customWidth="1"/>
    <col min="3339" max="3339" width="14" style="135" customWidth="1"/>
    <col min="3340" max="3340" width="13.140625" style="135" customWidth="1"/>
    <col min="3341" max="3341" width="13.85546875" style="135" customWidth="1"/>
    <col min="3342" max="3342" width="14.42578125" style="135" customWidth="1"/>
    <col min="3343" max="3343" width="13.140625" style="135" customWidth="1"/>
    <col min="3344" max="3344" width="13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89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2.42578125" style="135" customWidth="1"/>
    <col min="3591" max="3591" width="13.7109375" style="135" customWidth="1"/>
    <col min="3592" max="3592" width="14.5703125" style="135" customWidth="1"/>
    <col min="3593" max="3593" width="12.5703125" style="135" customWidth="1"/>
    <col min="3594" max="3594" width="13.42578125" style="135" customWidth="1"/>
    <col min="3595" max="3595" width="14" style="135" customWidth="1"/>
    <col min="3596" max="3596" width="13.140625" style="135" customWidth="1"/>
    <col min="3597" max="3597" width="13.85546875" style="135" customWidth="1"/>
    <col min="3598" max="3598" width="14.42578125" style="135" customWidth="1"/>
    <col min="3599" max="3599" width="13.140625" style="135" customWidth="1"/>
    <col min="3600" max="3600" width="13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89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2.42578125" style="135" customWidth="1"/>
    <col min="3847" max="3847" width="13.7109375" style="135" customWidth="1"/>
    <col min="3848" max="3848" width="14.5703125" style="135" customWidth="1"/>
    <col min="3849" max="3849" width="12.5703125" style="135" customWidth="1"/>
    <col min="3850" max="3850" width="13.42578125" style="135" customWidth="1"/>
    <col min="3851" max="3851" width="14" style="135" customWidth="1"/>
    <col min="3852" max="3852" width="13.140625" style="135" customWidth="1"/>
    <col min="3853" max="3853" width="13.85546875" style="135" customWidth="1"/>
    <col min="3854" max="3854" width="14.42578125" style="135" customWidth="1"/>
    <col min="3855" max="3855" width="13.140625" style="135" customWidth="1"/>
    <col min="3856" max="3856" width="13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89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2.42578125" style="135" customWidth="1"/>
    <col min="4103" max="4103" width="13.7109375" style="135" customWidth="1"/>
    <col min="4104" max="4104" width="14.5703125" style="135" customWidth="1"/>
    <col min="4105" max="4105" width="12.5703125" style="135" customWidth="1"/>
    <col min="4106" max="4106" width="13.42578125" style="135" customWidth="1"/>
    <col min="4107" max="4107" width="14" style="135" customWidth="1"/>
    <col min="4108" max="4108" width="13.140625" style="135" customWidth="1"/>
    <col min="4109" max="4109" width="13.85546875" style="135" customWidth="1"/>
    <col min="4110" max="4110" width="14.42578125" style="135" customWidth="1"/>
    <col min="4111" max="4111" width="13.140625" style="135" customWidth="1"/>
    <col min="4112" max="4112" width="13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89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2.42578125" style="135" customWidth="1"/>
    <col min="4359" max="4359" width="13.7109375" style="135" customWidth="1"/>
    <col min="4360" max="4360" width="14.5703125" style="135" customWidth="1"/>
    <col min="4361" max="4361" width="12.5703125" style="135" customWidth="1"/>
    <col min="4362" max="4362" width="13.42578125" style="135" customWidth="1"/>
    <col min="4363" max="4363" width="14" style="135" customWidth="1"/>
    <col min="4364" max="4364" width="13.140625" style="135" customWidth="1"/>
    <col min="4365" max="4365" width="13.85546875" style="135" customWidth="1"/>
    <col min="4366" max="4366" width="14.42578125" style="135" customWidth="1"/>
    <col min="4367" max="4367" width="13.140625" style="135" customWidth="1"/>
    <col min="4368" max="4368" width="13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89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2.42578125" style="135" customWidth="1"/>
    <col min="4615" max="4615" width="13.7109375" style="135" customWidth="1"/>
    <col min="4616" max="4616" width="14.5703125" style="135" customWidth="1"/>
    <col min="4617" max="4617" width="12.5703125" style="135" customWidth="1"/>
    <col min="4618" max="4618" width="13.42578125" style="135" customWidth="1"/>
    <col min="4619" max="4619" width="14" style="135" customWidth="1"/>
    <col min="4620" max="4620" width="13.140625" style="135" customWidth="1"/>
    <col min="4621" max="4621" width="13.85546875" style="135" customWidth="1"/>
    <col min="4622" max="4622" width="14.42578125" style="135" customWidth="1"/>
    <col min="4623" max="4623" width="13.140625" style="135" customWidth="1"/>
    <col min="4624" max="4624" width="13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89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2.42578125" style="135" customWidth="1"/>
    <col min="4871" max="4871" width="13.7109375" style="135" customWidth="1"/>
    <col min="4872" max="4872" width="14.5703125" style="135" customWidth="1"/>
    <col min="4873" max="4873" width="12.5703125" style="135" customWidth="1"/>
    <col min="4874" max="4874" width="13.42578125" style="135" customWidth="1"/>
    <col min="4875" max="4875" width="14" style="135" customWidth="1"/>
    <col min="4876" max="4876" width="13.140625" style="135" customWidth="1"/>
    <col min="4877" max="4877" width="13.85546875" style="135" customWidth="1"/>
    <col min="4878" max="4878" width="14.42578125" style="135" customWidth="1"/>
    <col min="4879" max="4879" width="13.140625" style="135" customWidth="1"/>
    <col min="4880" max="4880" width="13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89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2.42578125" style="135" customWidth="1"/>
    <col min="5127" max="5127" width="13.7109375" style="135" customWidth="1"/>
    <col min="5128" max="5128" width="14.5703125" style="135" customWidth="1"/>
    <col min="5129" max="5129" width="12.5703125" style="135" customWidth="1"/>
    <col min="5130" max="5130" width="13.42578125" style="135" customWidth="1"/>
    <col min="5131" max="5131" width="14" style="135" customWidth="1"/>
    <col min="5132" max="5132" width="13.140625" style="135" customWidth="1"/>
    <col min="5133" max="5133" width="13.85546875" style="135" customWidth="1"/>
    <col min="5134" max="5134" width="14.42578125" style="135" customWidth="1"/>
    <col min="5135" max="5135" width="13.140625" style="135" customWidth="1"/>
    <col min="5136" max="5136" width="13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89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2.42578125" style="135" customWidth="1"/>
    <col min="5383" max="5383" width="13.7109375" style="135" customWidth="1"/>
    <col min="5384" max="5384" width="14.5703125" style="135" customWidth="1"/>
    <col min="5385" max="5385" width="12.5703125" style="135" customWidth="1"/>
    <col min="5386" max="5386" width="13.42578125" style="135" customWidth="1"/>
    <col min="5387" max="5387" width="14" style="135" customWidth="1"/>
    <col min="5388" max="5388" width="13.140625" style="135" customWidth="1"/>
    <col min="5389" max="5389" width="13.85546875" style="135" customWidth="1"/>
    <col min="5390" max="5390" width="14.42578125" style="135" customWidth="1"/>
    <col min="5391" max="5391" width="13.140625" style="135" customWidth="1"/>
    <col min="5392" max="5392" width="13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89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2.42578125" style="135" customWidth="1"/>
    <col min="5639" max="5639" width="13.7109375" style="135" customWidth="1"/>
    <col min="5640" max="5640" width="14.5703125" style="135" customWidth="1"/>
    <col min="5641" max="5641" width="12.5703125" style="135" customWidth="1"/>
    <col min="5642" max="5642" width="13.42578125" style="135" customWidth="1"/>
    <col min="5643" max="5643" width="14" style="135" customWidth="1"/>
    <col min="5644" max="5644" width="13.140625" style="135" customWidth="1"/>
    <col min="5645" max="5645" width="13.85546875" style="135" customWidth="1"/>
    <col min="5646" max="5646" width="14.42578125" style="135" customWidth="1"/>
    <col min="5647" max="5647" width="13.140625" style="135" customWidth="1"/>
    <col min="5648" max="5648" width="13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89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2.42578125" style="135" customWidth="1"/>
    <col min="5895" max="5895" width="13.7109375" style="135" customWidth="1"/>
    <col min="5896" max="5896" width="14.5703125" style="135" customWidth="1"/>
    <col min="5897" max="5897" width="12.5703125" style="135" customWidth="1"/>
    <col min="5898" max="5898" width="13.42578125" style="135" customWidth="1"/>
    <col min="5899" max="5899" width="14" style="135" customWidth="1"/>
    <col min="5900" max="5900" width="13.140625" style="135" customWidth="1"/>
    <col min="5901" max="5901" width="13.85546875" style="135" customWidth="1"/>
    <col min="5902" max="5902" width="14.42578125" style="135" customWidth="1"/>
    <col min="5903" max="5903" width="13.140625" style="135" customWidth="1"/>
    <col min="5904" max="5904" width="13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89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2.42578125" style="135" customWidth="1"/>
    <col min="6151" max="6151" width="13.7109375" style="135" customWidth="1"/>
    <col min="6152" max="6152" width="14.5703125" style="135" customWidth="1"/>
    <col min="6153" max="6153" width="12.5703125" style="135" customWidth="1"/>
    <col min="6154" max="6154" width="13.42578125" style="135" customWidth="1"/>
    <col min="6155" max="6155" width="14" style="135" customWidth="1"/>
    <col min="6156" max="6156" width="13.140625" style="135" customWidth="1"/>
    <col min="6157" max="6157" width="13.85546875" style="135" customWidth="1"/>
    <col min="6158" max="6158" width="14.42578125" style="135" customWidth="1"/>
    <col min="6159" max="6159" width="13.140625" style="135" customWidth="1"/>
    <col min="6160" max="6160" width="13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89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2.42578125" style="135" customWidth="1"/>
    <col min="6407" max="6407" width="13.7109375" style="135" customWidth="1"/>
    <col min="6408" max="6408" width="14.5703125" style="135" customWidth="1"/>
    <col min="6409" max="6409" width="12.5703125" style="135" customWidth="1"/>
    <col min="6410" max="6410" width="13.42578125" style="135" customWidth="1"/>
    <col min="6411" max="6411" width="14" style="135" customWidth="1"/>
    <col min="6412" max="6412" width="13.140625" style="135" customWidth="1"/>
    <col min="6413" max="6413" width="13.85546875" style="135" customWidth="1"/>
    <col min="6414" max="6414" width="14.42578125" style="135" customWidth="1"/>
    <col min="6415" max="6415" width="13.140625" style="135" customWidth="1"/>
    <col min="6416" max="6416" width="13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89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2.42578125" style="135" customWidth="1"/>
    <col min="6663" max="6663" width="13.7109375" style="135" customWidth="1"/>
    <col min="6664" max="6664" width="14.5703125" style="135" customWidth="1"/>
    <col min="6665" max="6665" width="12.5703125" style="135" customWidth="1"/>
    <col min="6666" max="6666" width="13.42578125" style="135" customWidth="1"/>
    <col min="6667" max="6667" width="14" style="135" customWidth="1"/>
    <col min="6668" max="6668" width="13.140625" style="135" customWidth="1"/>
    <col min="6669" max="6669" width="13.85546875" style="135" customWidth="1"/>
    <col min="6670" max="6670" width="14.42578125" style="135" customWidth="1"/>
    <col min="6671" max="6671" width="13.140625" style="135" customWidth="1"/>
    <col min="6672" max="6672" width="13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89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2.42578125" style="135" customWidth="1"/>
    <col min="6919" max="6919" width="13.7109375" style="135" customWidth="1"/>
    <col min="6920" max="6920" width="14.5703125" style="135" customWidth="1"/>
    <col min="6921" max="6921" width="12.5703125" style="135" customWidth="1"/>
    <col min="6922" max="6922" width="13.42578125" style="135" customWidth="1"/>
    <col min="6923" max="6923" width="14" style="135" customWidth="1"/>
    <col min="6924" max="6924" width="13.140625" style="135" customWidth="1"/>
    <col min="6925" max="6925" width="13.85546875" style="135" customWidth="1"/>
    <col min="6926" max="6926" width="14.42578125" style="135" customWidth="1"/>
    <col min="6927" max="6927" width="13.140625" style="135" customWidth="1"/>
    <col min="6928" max="6928" width="13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89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2.42578125" style="135" customWidth="1"/>
    <col min="7175" max="7175" width="13.7109375" style="135" customWidth="1"/>
    <col min="7176" max="7176" width="14.5703125" style="135" customWidth="1"/>
    <col min="7177" max="7177" width="12.5703125" style="135" customWidth="1"/>
    <col min="7178" max="7178" width="13.42578125" style="135" customWidth="1"/>
    <col min="7179" max="7179" width="14" style="135" customWidth="1"/>
    <col min="7180" max="7180" width="13.140625" style="135" customWidth="1"/>
    <col min="7181" max="7181" width="13.85546875" style="135" customWidth="1"/>
    <col min="7182" max="7182" width="14.42578125" style="135" customWidth="1"/>
    <col min="7183" max="7183" width="13.140625" style="135" customWidth="1"/>
    <col min="7184" max="7184" width="13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89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2.42578125" style="135" customWidth="1"/>
    <col min="7431" max="7431" width="13.7109375" style="135" customWidth="1"/>
    <col min="7432" max="7432" width="14.5703125" style="135" customWidth="1"/>
    <col min="7433" max="7433" width="12.5703125" style="135" customWidth="1"/>
    <col min="7434" max="7434" width="13.42578125" style="135" customWidth="1"/>
    <col min="7435" max="7435" width="14" style="135" customWidth="1"/>
    <col min="7436" max="7436" width="13.140625" style="135" customWidth="1"/>
    <col min="7437" max="7437" width="13.85546875" style="135" customWidth="1"/>
    <col min="7438" max="7438" width="14.42578125" style="135" customWidth="1"/>
    <col min="7439" max="7439" width="13.140625" style="135" customWidth="1"/>
    <col min="7440" max="7440" width="13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89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2.42578125" style="135" customWidth="1"/>
    <col min="7687" max="7687" width="13.7109375" style="135" customWidth="1"/>
    <col min="7688" max="7688" width="14.5703125" style="135" customWidth="1"/>
    <col min="7689" max="7689" width="12.5703125" style="135" customWidth="1"/>
    <col min="7690" max="7690" width="13.42578125" style="135" customWidth="1"/>
    <col min="7691" max="7691" width="14" style="135" customWidth="1"/>
    <col min="7692" max="7692" width="13.140625" style="135" customWidth="1"/>
    <col min="7693" max="7693" width="13.85546875" style="135" customWidth="1"/>
    <col min="7694" max="7694" width="14.42578125" style="135" customWidth="1"/>
    <col min="7695" max="7695" width="13.140625" style="135" customWidth="1"/>
    <col min="7696" max="7696" width="13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89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2.42578125" style="135" customWidth="1"/>
    <col min="7943" max="7943" width="13.7109375" style="135" customWidth="1"/>
    <col min="7944" max="7944" width="14.5703125" style="135" customWidth="1"/>
    <col min="7945" max="7945" width="12.5703125" style="135" customWidth="1"/>
    <col min="7946" max="7946" width="13.42578125" style="135" customWidth="1"/>
    <col min="7947" max="7947" width="14" style="135" customWidth="1"/>
    <col min="7948" max="7948" width="13.140625" style="135" customWidth="1"/>
    <col min="7949" max="7949" width="13.85546875" style="135" customWidth="1"/>
    <col min="7950" max="7950" width="14.42578125" style="135" customWidth="1"/>
    <col min="7951" max="7951" width="13.140625" style="135" customWidth="1"/>
    <col min="7952" max="7952" width="13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89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2.42578125" style="135" customWidth="1"/>
    <col min="8199" max="8199" width="13.7109375" style="135" customWidth="1"/>
    <col min="8200" max="8200" width="14.5703125" style="135" customWidth="1"/>
    <col min="8201" max="8201" width="12.5703125" style="135" customWidth="1"/>
    <col min="8202" max="8202" width="13.42578125" style="135" customWidth="1"/>
    <col min="8203" max="8203" width="14" style="135" customWidth="1"/>
    <col min="8204" max="8204" width="13.140625" style="135" customWidth="1"/>
    <col min="8205" max="8205" width="13.85546875" style="135" customWidth="1"/>
    <col min="8206" max="8206" width="14.42578125" style="135" customWidth="1"/>
    <col min="8207" max="8207" width="13.140625" style="135" customWidth="1"/>
    <col min="8208" max="8208" width="13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89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2.42578125" style="135" customWidth="1"/>
    <col min="8455" max="8455" width="13.7109375" style="135" customWidth="1"/>
    <col min="8456" max="8456" width="14.5703125" style="135" customWidth="1"/>
    <col min="8457" max="8457" width="12.5703125" style="135" customWidth="1"/>
    <col min="8458" max="8458" width="13.42578125" style="135" customWidth="1"/>
    <col min="8459" max="8459" width="14" style="135" customWidth="1"/>
    <col min="8460" max="8460" width="13.140625" style="135" customWidth="1"/>
    <col min="8461" max="8461" width="13.85546875" style="135" customWidth="1"/>
    <col min="8462" max="8462" width="14.42578125" style="135" customWidth="1"/>
    <col min="8463" max="8463" width="13.140625" style="135" customWidth="1"/>
    <col min="8464" max="8464" width="13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89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2.42578125" style="135" customWidth="1"/>
    <col min="8711" max="8711" width="13.7109375" style="135" customWidth="1"/>
    <col min="8712" max="8712" width="14.5703125" style="135" customWidth="1"/>
    <col min="8713" max="8713" width="12.5703125" style="135" customWidth="1"/>
    <col min="8714" max="8714" width="13.42578125" style="135" customWidth="1"/>
    <col min="8715" max="8715" width="14" style="135" customWidth="1"/>
    <col min="8716" max="8716" width="13.140625" style="135" customWidth="1"/>
    <col min="8717" max="8717" width="13.85546875" style="135" customWidth="1"/>
    <col min="8718" max="8718" width="14.42578125" style="135" customWidth="1"/>
    <col min="8719" max="8719" width="13.140625" style="135" customWidth="1"/>
    <col min="8720" max="8720" width="13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89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2.42578125" style="135" customWidth="1"/>
    <col min="8967" max="8967" width="13.7109375" style="135" customWidth="1"/>
    <col min="8968" max="8968" width="14.5703125" style="135" customWidth="1"/>
    <col min="8969" max="8969" width="12.5703125" style="135" customWidth="1"/>
    <col min="8970" max="8970" width="13.42578125" style="135" customWidth="1"/>
    <col min="8971" max="8971" width="14" style="135" customWidth="1"/>
    <col min="8972" max="8972" width="13.140625" style="135" customWidth="1"/>
    <col min="8973" max="8973" width="13.85546875" style="135" customWidth="1"/>
    <col min="8974" max="8974" width="14.42578125" style="135" customWidth="1"/>
    <col min="8975" max="8975" width="13.140625" style="135" customWidth="1"/>
    <col min="8976" max="8976" width="13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89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2.42578125" style="135" customWidth="1"/>
    <col min="9223" max="9223" width="13.7109375" style="135" customWidth="1"/>
    <col min="9224" max="9224" width="14.5703125" style="135" customWidth="1"/>
    <col min="9225" max="9225" width="12.5703125" style="135" customWidth="1"/>
    <col min="9226" max="9226" width="13.42578125" style="135" customWidth="1"/>
    <col min="9227" max="9227" width="14" style="135" customWidth="1"/>
    <col min="9228" max="9228" width="13.140625" style="135" customWidth="1"/>
    <col min="9229" max="9229" width="13.85546875" style="135" customWidth="1"/>
    <col min="9230" max="9230" width="14.42578125" style="135" customWidth="1"/>
    <col min="9231" max="9231" width="13.140625" style="135" customWidth="1"/>
    <col min="9232" max="9232" width="13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89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2.42578125" style="135" customWidth="1"/>
    <col min="9479" max="9479" width="13.7109375" style="135" customWidth="1"/>
    <col min="9480" max="9480" width="14.5703125" style="135" customWidth="1"/>
    <col min="9481" max="9481" width="12.5703125" style="135" customWidth="1"/>
    <col min="9482" max="9482" width="13.42578125" style="135" customWidth="1"/>
    <col min="9483" max="9483" width="14" style="135" customWidth="1"/>
    <col min="9484" max="9484" width="13.140625" style="135" customWidth="1"/>
    <col min="9485" max="9485" width="13.85546875" style="135" customWidth="1"/>
    <col min="9486" max="9486" width="14.42578125" style="135" customWidth="1"/>
    <col min="9487" max="9487" width="13.140625" style="135" customWidth="1"/>
    <col min="9488" max="9488" width="13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89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2.42578125" style="135" customWidth="1"/>
    <col min="9735" max="9735" width="13.7109375" style="135" customWidth="1"/>
    <col min="9736" max="9736" width="14.5703125" style="135" customWidth="1"/>
    <col min="9737" max="9737" width="12.5703125" style="135" customWidth="1"/>
    <col min="9738" max="9738" width="13.42578125" style="135" customWidth="1"/>
    <col min="9739" max="9739" width="14" style="135" customWidth="1"/>
    <col min="9740" max="9740" width="13.140625" style="135" customWidth="1"/>
    <col min="9741" max="9741" width="13.85546875" style="135" customWidth="1"/>
    <col min="9742" max="9742" width="14.42578125" style="135" customWidth="1"/>
    <col min="9743" max="9743" width="13.140625" style="135" customWidth="1"/>
    <col min="9744" max="9744" width="13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89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2.42578125" style="135" customWidth="1"/>
    <col min="9991" max="9991" width="13.7109375" style="135" customWidth="1"/>
    <col min="9992" max="9992" width="14.5703125" style="135" customWidth="1"/>
    <col min="9993" max="9993" width="12.5703125" style="135" customWidth="1"/>
    <col min="9994" max="9994" width="13.42578125" style="135" customWidth="1"/>
    <col min="9995" max="9995" width="14" style="135" customWidth="1"/>
    <col min="9996" max="9996" width="13.140625" style="135" customWidth="1"/>
    <col min="9997" max="9997" width="13.85546875" style="135" customWidth="1"/>
    <col min="9998" max="9998" width="14.42578125" style="135" customWidth="1"/>
    <col min="9999" max="9999" width="13.140625" style="135" customWidth="1"/>
    <col min="10000" max="10000" width="13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89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2.42578125" style="135" customWidth="1"/>
    <col min="10247" max="10247" width="13.7109375" style="135" customWidth="1"/>
    <col min="10248" max="10248" width="14.5703125" style="135" customWidth="1"/>
    <col min="10249" max="10249" width="12.5703125" style="135" customWidth="1"/>
    <col min="10250" max="10250" width="13.42578125" style="135" customWidth="1"/>
    <col min="10251" max="10251" width="14" style="135" customWidth="1"/>
    <col min="10252" max="10252" width="13.140625" style="135" customWidth="1"/>
    <col min="10253" max="10253" width="13.85546875" style="135" customWidth="1"/>
    <col min="10254" max="10254" width="14.42578125" style="135" customWidth="1"/>
    <col min="10255" max="10255" width="13.140625" style="135" customWidth="1"/>
    <col min="10256" max="10256" width="13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89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2.42578125" style="135" customWidth="1"/>
    <col min="10503" max="10503" width="13.7109375" style="135" customWidth="1"/>
    <col min="10504" max="10504" width="14.5703125" style="135" customWidth="1"/>
    <col min="10505" max="10505" width="12.5703125" style="135" customWidth="1"/>
    <col min="10506" max="10506" width="13.42578125" style="135" customWidth="1"/>
    <col min="10507" max="10507" width="14" style="135" customWidth="1"/>
    <col min="10508" max="10508" width="13.140625" style="135" customWidth="1"/>
    <col min="10509" max="10509" width="13.85546875" style="135" customWidth="1"/>
    <col min="10510" max="10510" width="14.42578125" style="135" customWidth="1"/>
    <col min="10511" max="10511" width="13.140625" style="135" customWidth="1"/>
    <col min="10512" max="10512" width="13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89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2.42578125" style="135" customWidth="1"/>
    <col min="10759" max="10759" width="13.7109375" style="135" customWidth="1"/>
    <col min="10760" max="10760" width="14.5703125" style="135" customWidth="1"/>
    <col min="10761" max="10761" width="12.5703125" style="135" customWidth="1"/>
    <col min="10762" max="10762" width="13.42578125" style="135" customWidth="1"/>
    <col min="10763" max="10763" width="14" style="135" customWidth="1"/>
    <col min="10764" max="10764" width="13.140625" style="135" customWidth="1"/>
    <col min="10765" max="10765" width="13.85546875" style="135" customWidth="1"/>
    <col min="10766" max="10766" width="14.42578125" style="135" customWidth="1"/>
    <col min="10767" max="10767" width="13.140625" style="135" customWidth="1"/>
    <col min="10768" max="10768" width="13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89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2.42578125" style="135" customWidth="1"/>
    <col min="11015" max="11015" width="13.7109375" style="135" customWidth="1"/>
    <col min="11016" max="11016" width="14.5703125" style="135" customWidth="1"/>
    <col min="11017" max="11017" width="12.5703125" style="135" customWidth="1"/>
    <col min="11018" max="11018" width="13.42578125" style="135" customWidth="1"/>
    <col min="11019" max="11019" width="14" style="135" customWidth="1"/>
    <col min="11020" max="11020" width="13.140625" style="135" customWidth="1"/>
    <col min="11021" max="11021" width="13.85546875" style="135" customWidth="1"/>
    <col min="11022" max="11022" width="14.42578125" style="135" customWidth="1"/>
    <col min="11023" max="11023" width="13.140625" style="135" customWidth="1"/>
    <col min="11024" max="11024" width="13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89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2.42578125" style="135" customWidth="1"/>
    <col min="11271" max="11271" width="13.7109375" style="135" customWidth="1"/>
    <col min="11272" max="11272" width="14.5703125" style="135" customWidth="1"/>
    <col min="11273" max="11273" width="12.5703125" style="135" customWidth="1"/>
    <col min="11274" max="11274" width="13.42578125" style="135" customWidth="1"/>
    <col min="11275" max="11275" width="14" style="135" customWidth="1"/>
    <col min="11276" max="11276" width="13.140625" style="135" customWidth="1"/>
    <col min="11277" max="11277" width="13.85546875" style="135" customWidth="1"/>
    <col min="11278" max="11278" width="14.42578125" style="135" customWidth="1"/>
    <col min="11279" max="11279" width="13.140625" style="135" customWidth="1"/>
    <col min="11280" max="11280" width="13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89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2.42578125" style="135" customWidth="1"/>
    <col min="11527" max="11527" width="13.7109375" style="135" customWidth="1"/>
    <col min="11528" max="11528" width="14.5703125" style="135" customWidth="1"/>
    <col min="11529" max="11529" width="12.5703125" style="135" customWidth="1"/>
    <col min="11530" max="11530" width="13.42578125" style="135" customWidth="1"/>
    <col min="11531" max="11531" width="14" style="135" customWidth="1"/>
    <col min="11532" max="11532" width="13.140625" style="135" customWidth="1"/>
    <col min="11533" max="11533" width="13.85546875" style="135" customWidth="1"/>
    <col min="11534" max="11534" width="14.42578125" style="135" customWidth="1"/>
    <col min="11535" max="11535" width="13.140625" style="135" customWidth="1"/>
    <col min="11536" max="11536" width="13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89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2.42578125" style="135" customWidth="1"/>
    <col min="11783" max="11783" width="13.7109375" style="135" customWidth="1"/>
    <col min="11784" max="11784" width="14.5703125" style="135" customWidth="1"/>
    <col min="11785" max="11785" width="12.5703125" style="135" customWidth="1"/>
    <col min="11786" max="11786" width="13.42578125" style="135" customWidth="1"/>
    <col min="11787" max="11787" width="14" style="135" customWidth="1"/>
    <col min="11788" max="11788" width="13.140625" style="135" customWidth="1"/>
    <col min="11789" max="11789" width="13.85546875" style="135" customWidth="1"/>
    <col min="11790" max="11790" width="14.42578125" style="135" customWidth="1"/>
    <col min="11791" max="11791" width="13.140625" style="135" customWidth="1"/>
    <col min="11792" max="11792" width="13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89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2.42578125" style="135" customWidth="1"/>
    <col min="12039" max="12039" width="13.7109375" style="135" customWidth="1"/>
    <col min="12040" max="12040" width="14.5703125" style="135" customWidth="1"/>
    <col min="12041" max="12041" width="12.5703125" style="135" customWidth="1"/>
    <col min="12042" max="12042" width="13.42578125" style="135" customWidth="1"/>
    <col min="12043" max="12043" width="14" style="135" customWidth="1"/>
    <col min="12044" max="12044" width="13.140625" style="135" customWidth="1"/>
    <col min="12045" max="12045" width="13.85546875" style="135" customWidth="1"/>
    <col min="12046" max="12046" width="14.42578125" style="135" customWidth="1"/>
    <col min="12047" max="12047" width="13.140625" style="135" customWidth="1"/>
    <col min="12048" max="12048" width="13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89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2.42578125" style="135" customWidth="1"/>
    <col min="12295" max="12295" width="13.7109375" style="135" customWidth="1"/>
    <col min="12296" max="12296" width="14.5703125" style="135" customWidth="1"/>
    <col min="12297" max="12297" width="12.5703125" style="135" customWidth="1"/>
    <col min="12298" max="12298" width="13.42578125" style="135" customWidth="1"/>
    <col min="12299" max="12299" width="14" style="135" customWidth="1"/>
    <col min="12300" max="12300" width="13.140625" style="135" customWidth="1"/>
    <col min="12301" max="12301" width="13.85546875" style="135" customWidth="1"/>
    <col min="12302" max="12302" width="14.42578125" style="135" customWidth="1"/>
    <col min="12303" max="12303" width="13.140625" style="135" customWidth="1"/>
    <col min="12304" max="12304" width="13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89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2.42578125" style="135" customWidth="1"/>
    <col min="12551" max="12551" width="13.7109375" style="135" customWidth="1"/>
    <col min="12552" max="12552" width="14.5703125" style="135" customWidth="1"/>
    <col min="12553" max="12553" width="12.5703125" style="135" customWidth="1"/>
    <col min="12554" max="12554" width="13.42578125" style="135" customWidth="1"/>
    <col min="12555" max="12555" width="14" style="135" customWidth="1"/>
    <col min="12556" max="12556" width="13.140625" style="135" customWidth="1"/>
    <col min="12557" max="12557" width="13.85546875" style="135" customWidth="1"/>
    <col min="12558" max="12558" width="14.42578125" style="135" customWidth="1"/>
    <col min="12559" max="12559" width="13.140625" style="135" customWidth="1"/>
    <col min="12560" max="12560" width="13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89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2.42578125" style="135" customWidth="1"/>
    <col min="12807" max="12807" width="13.7109375" style="135" customWidth="1"/>
    <col min="12808" max="12808" width="14.5703125" style="135" customWidth="1"/>
    <col min="12809" max="12809" width="12.5703125" style="135" customWidth="1"/>
    <col min="12810" max="12810" width="13.42578125" style="135" customWidth="1"/>
    <col min="12811" max="12811" width="14" style="135" customWidth="1"/>
    <col min="12812" max="12812" width="13.140625" style="135" customWidth="1"/>
    <col min="12813" max="12813" width="13.85546875" style="135" customWidth="1"/>
    <col min="12814" max="12814" width="14.42578125" style="135" customWidth="1"/>
    <col min="12815" max="12815" width="13.140625" style="135" customWidth="1"/>
    <col min="12816" max="12816" width="13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89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2.42578125" style="135" customWidth="1"/>
    <col min="13063" max="13063" width="13.7109375" style="135" customWidth="1"/>
    <col min="13064" max="13064" width="14.5703125" style="135" customWidth="1"/>
    <col min="13065" max="13065" width="12.5703125" style="135" customWidth="1"/>
    <col min="13066" max="13066" width="13.42578125" style="135" customWidth="1"/>
    <col min="13067" max="13067" width="14" style="135" customWidth="1"/>
    <col min="13068" max="13068" width="13.140625" style="135" customWidth="1"/>
    <col min="13069" max="13069" width="13.85546875" style="135" customWidth="1"/>
    <col min="13070" max="13070" width="14.42578125" style="135" customWidth="1"/>
    <col min="13071" max="13071" width="13.140625" style="135" customWidth="1"/>
    <col min="13072" max="13072" width="13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89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2.42578125" style="135" customWidth="1"/>
    <col min="13319" max="13319" width="13.7109375" style="135" customWidth="1"/>
    <col min="13320" max="13320" width="14.5703125" style="135" customWidth="1"/>
    <col min="13321" max="13321" width="12.5703125" style="135" customWidth="1"/>
    <col min="13322" max="13322" width="13.42578125" style="135" customWidth="1"/>
    <col min="13323" max="13323" width="14" style="135" customWidth="1"/>
    <col min="13324" max="13324" width="13.140625" style="135" customWidth="1"/>
    <col min="13325" max="13325" width="13.85546875" style="135" customWidth="1"/>
    <col min="13326" max="13326" width="14.42578125" style="135" customWidth="1"/>
    <col min="13327" max="13327" width="13.140625" style="135" customWidth="1"/>
    <col min="13328" max="13328" width="13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89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2.42578125" style="135" customWidth="1"/>
    <col min="13575" max="13575" width="13.7109375" style="135" customWidth="1"/>
    <col min="13576" max="13576" width="14.5703125" style="135" customWidth="1"/>
    <col min="13577" max="13577" width="12.5703125" style="135" customWidth="1"/>
    <col min="13578" max="13578" width="13.42578125" style="135" customWidth="1"/>
    <col min="13579" max="13579" width="14" style="135" customWidth="1"/>
    <col min="13580" max="13580" width="13.140625" style="135" customWidth="1"/>
    <col min="13581" max="13581" width="13.85546875" style="135" customWidth="1"/>
    <col min="13582" max="13582" width="14.42578125" style="135" customWidth="1"/>
    <col min="13583" max="13583" width="13.140625" style="135" customWidth="1"/>
    <col min="13584" max="13584" width="13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89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2.42578125" style="135" customWidth="1"/>
    <col min="13831" max="13831" width="13.7109375" style="135" customWidth="1"/>
    <col min="13832" max="13832" width="14.5703125" style="135" customWidth="1"/>
    <col min="13833" max="13833" width="12.5703125" style="135" customWidth="1"/>
    <col min="13834" max="13834" width="13.42578125" style="135" customWidth="1"/>
    <col min="13835" max="13835" width="14" style="135" customWidth="1"/>
    <col min="13836" max="13836" width="13.140625" style="135" customWidth="1"/>
    <col min="13837" max="13837" width="13.85546875" style="135" customWidth="1"/>
    <col min="13838" max="13838" width="14.42578125" style="135" customWidth="1"/>
    <col min="13839" max="13839" width="13.140625" style="135" customWidth="1"/>
    <col min="13840" max="13840" width="13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89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2.42578125" style="135" customWidth="1"/>
    <col min="14087" max="14087" width="13.7109375" style="135" customWidth="1"/>
    <col min="14088" max="14088" width="14.5703125" style="135" customWidth="1"/>
    <col min="14089" max="14089" width="12.5703125" style="135" customWidth="1"/>
    <col min="14090" max="14090" width="13.42578125" style="135" customWidth="1"/>
    <col min="14091" max="14091" width="14" style="135" customWidth="1"/>
    <col min="14092" max="14092" width="13.140625" style="135" customWidth="1"/>
    <col min="14093" max="14093" width="13.85546875" style="135" customWidth="1"/>
    <col min="14094" max="14094" width="14.42578125" style="135" customWidth="1"/>
    <col min="14095" max="14095" width="13.140625" style="135" customWidth="1"/>
    <col min="14096" max="14096" width="13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89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2.42578125" style="135" customWidth="1"/>
    <col min="14343" max="14343" width="13.7109375" style="135" customWidth="1"/>
    <col min="14344" max="14344" width="14.5703125" style="135" customWidth="1"/>
    <col min="14345" max="14345" width="12.5703125" style="135" customWidth="1"/>
    <col min="14346" max="14346" width="13.42578125" style="135" customWidth="1"/>
    <col min="14347" max="14347" width="14" style="135" customWidth="1"/>
    <col min="14348" max="14348" width="13.140625" style="135" customWidth="1"/>
    <col min="14349" max="14349" width="13.85546875" style="135" customWidth="1"/>
    <col min="14350" max="14350" width="14.42578125" style="135" customWidth="1"/>
    <col min="14351" max="14351" width="13.140625" style="135" customWidth="1"/>
    <col min="14352" max="14352" width="13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89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2.42578125" style="135" customWidth="1"/>
    <col min="14599" max="14599" width="13.7109375" style="135" customWidth="1"/>
    <col min="14600" max="14600" width="14.5703125" style="135" customWidth="1"/>
    <col min="14601" max="14601" width="12.5703125" style="135" customWidth="1"/>
    <col min="14602" max="14602" width="13.42578125" style="135" customWidth="1"/>
    <col min="14603" max="14603" width="14" style="135" customWidth="1"/>
    <col min="14604" max="14604" width="13.140625" style="135" customWidth="1"/>
    <col min="14605" max="14605" width="13.85546875" style="135" customWidth="1"/>
    <col min="14606" max="14606" width="14.42578125" style="135" customWidth="1"/>
    <col min="14607" max="14607" width="13.140625" style="135" customWidth="1"/>
    <col min="14608" max="14608" width="13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89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2.42578125" style="135" customWidth="1"/>
    <col min="14855" max="14855" width="13.7109375" style="135" customWidth="1"/>
    <col min="14856" max="14856" width="14.5703125" style="135" customWidth="1"/>
    <col min="14857" max="14857" width="12.5703125" style="135" customWidth="1"/>
    <col min="14858" max="14858" width="13.42578125" style="135" customWidth="1"/>
    <col min="14859" max="14859" width="14" style="135" customWidth="1"/>
    <col min="14860" max="14860" width="13.140625" style="135" customWidth="1"/>
    <col min="14861" max="14861" width="13.85546875" style="135" customWidth="1"/>
    <col min="14862" max="14862" width="14.42578125" style="135" customWidth="1"/>
    <col min="14863" max="14863" width="13.140625" style="135" customWidth="1"/>
    <col min="14864" max="14864" width="13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89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2.42578125" style="135" customWidth="1"/>
    <col min="15111" max="15111" width="13.7109375" style="135" customWidth="1"/>
    <col min="15112" max="15112" width="14.5703125" style="135" customWidth="1"/>
    <col min="15113" max="15113" width="12.5703125" style="135" customWidth="1"/>
    <col min="15114" max="15114" width="13.42578125" style="135" customWidth="1"/>
    <col min="15115" max="15115" width="14" style="135" customWidth="1"/>
    <col min="15116" max="15116" width="13.140625" style="135" customWidth="1"/>
    <col min="15117" max="15117" width="13.85546875" style="135" customWidth="1"/>
    <col min="15118" max="15118" width="14.42578125" style="135" customWidth="1"/>
    <col min="15119" max="15119" width="13.140625" style="135" customWidth="1"/>
    <col min="15120" max="15120" width="13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89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2.42578125" style="135" customWidth="1"/>
    <col min="15367" max="15367" width="13.7109375" style="135" customWidth="1"/>
    <col min="15368" max="15368" width="14.5703125" style="135" customWidth="1"/>
    <col min="15369" max="15369" width="12.5703125" style="135" customWidth="1"/>
    <col min="15370" max="15370" width="13.42578125" style="135" customWidth="1"/>
    <col min="15371" max="15371" width="14" style="135" customWidth="1"/>
    <col min="15372" max="15372" width="13.140625" style="135" customWidth="1"/>
    <col min="15373" max="15373" width="13.85546875" style="135" customWidth="1"/>
    <col min="15374" max="15374" width="14.42578125" style="135" customWidth="1"/>
    <col min="15375" max="15375" width="13.140625" style="135" customWidth="1"/>
    <col min="15376" max="15376" width="13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89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2.42578125" style="135" customWidth="1"/>
    <col min="15623" max="15623" width="13.7109375" style="135" customWidth="1"/>
    <col min="15624" max="15624" width="14.5703125" style="135" customWidth="1"/>
    <col min="15625" max="15625" width="12.5703125" style="135" customWidth="1"/>
    <col min="15626" max="15626" width="13.42578125" style="135" customWidth="1"/>
    <col min="15627" max="15627" width="14" style="135" customWidth="1"/>
    <col min="15628" max="15628" width="13.140625" style="135" customWidth="1"/>
    <col min="15629" max="15629" width="13.85546875" style="135" customWidth="1"/>
    <col min="15630" max="15630" width="14.42578125" style="135" customWidth="1"/>
    <col min="15631" max="15631" width="13.140625" style="135" customWidth="1"/>
    <col min="15632" max="15632" width="13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89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2.42578125" style="135" customWidth="1"/>
    <col min="15879" max="15879" width="13.7109375" style="135" customWidth="1"/>
    <col min="15880" max="15880" width="14.5703125" style="135" customWidth="1"/>
    <col min="15881" max="15881" width="12.5703125" style="135" customWidth="1"/>
    <col min="15882" max="15882" width="13.42578125" style="135" customWidth="1"/>
    <col min="15883" max="15883" width="14" style="135" customWidth="1"/>
    <col min="15884" max="15884" width="13.140625" style="135" customWidth="1"/>
    <col min="15885" max="15885" width="13.85546875" style="135" customWidth="1"/>
    <col min="15886" max="15886" width="14.42578125" style="135" customWidth="1"/>
    <col min="15887" max="15887" width="13.140625" style="135" customWidth="1"/>
    <col min="15888" max="15888" width="13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89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2.42578125" style="135" customWidth="1"/>
    <col min="16135" max="16135" width="13.7109375" style="135" customWidth="1"/>
    <col min="16136" max="16136" width="14.5703125" style="135" customWidth="1"/>
    <col min="16137" max="16137" width="12.5703125" style="135" customWidth="1"/>
    <col min="16138" max="16138" width="13.42578125" style="135" customWidth="1"/>
    <col min="16139" max="16139" width="14" style="135" customWidth="1"/>
    <col min="16140" max="16140" width="13.140625" style="135" customWidth="1"/>
    <col min="16141" max="16141" width="13.85546875" style="135" customWidth="1"/>
    <col min="16142" max="16142" width="14.42578125" style="135" customWidth="1"/>
    <col min="16143" max="16143" width="13.140625" style="135" customWidth="1"/>
    <col min="16144" max="16144" width="13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5.75" customHeight="1" x14ac:dyDescent="0.4">
      <c r="A1" s="1620"/>
      <c r="B1" s="1620"/>
      <c r="C1" s="1620"/>
      <c r="D1" s="1620"/>
      <c r="E1" s="1620"/>
      <c r="F1" s="1620"/>
      <c r="G1" s="1620"/>
      <c r="H1" s="1620"/>
      <c r="I1" s="1620"/>
      <c r="J1" s="1620"/>
      <c r="K1" s="1620"/>
      <c r="L1" s="1620"/>
      <c r="M1" s="1620"/>
      <c r="N1" s="1620"/>
      <c r="O1" s="1620"/>
      <c r="P1" s="1620"/>
      <c r="Q1" s="134"/>
      <c r="R1" s="134"/>
      <c r="S1" s="134"/>
      <c r="T1" s="134"/>
    </row>
    <row r="2" spans="1:42" ht="42" customHeight="1" x14ac:dyDescent="0.35">
      <c r="A2" s="1621" t="s">
        <v>67</v>
      </c>
      <c r="B2" s="1622"/>
      <c r="C2" s="1622"/>
      <c r="D2" s="1622"/>
      <c r="E2" s="1622"/>
      <c r="F2" s="1622"/>
      <c r="G2" s="1622"/>
      <c r="H2" s="1622"/>
      <c r="I2" s="1622"/>
      <c r="J2" s="1622"/>
      <c r="K2" s="1622"/>
      <c r="L2" s="1622"/>
      <c r="M2" s="1622"/>
      <c r="N2" s="1622"/>
      <c r="O2" s="1622"/>
      <c r="P2" s="1622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9.25" customHeight="1" x14ac:dyDescent="0.4">
      <c r="A3" s="1620" t="s">
        <v>132</v>
      </c>
      <c r="B3" s="1620"/>
      <c r="C3" s="1620"/>
      <c r="D3" s="1620"/>
      <c r="E3" s="1620"/>
      <c r="F3" s="1620"/>
      <c r="G3" s="1620"/>
      <c r="H3" s="1620"/>
      <c r="I3" s="1620"/>
      <c r="J3" s="1620"/>
      <c r="K3" s="1620"/>
      <c r="L3" s="1620"/>
      <c r="M3" s="1620"/>
      <c r="N3" s="1620"/>
      <c r="O3" s="1620"/>
      <c r="P3" s="1620"/>
      <c r="Q3" s="808"/>
      <c r="R3" s="808"/>
    </row>
    <row r="4" spans="1:42" ht="20.25" customHeight="1" thickBot="1" x14ac:dyDescent="0.4">
      <c r="A4" s="137"/>
    </row>
    <row r="5" spans="1:42" ht="53.25" customHeight="1" thickBot="1" x14ac:dyDescent="0.4">
      <c r="A5" s="1648" t="s">
        <v>7</v>
      </c>
      <c r="B5" s="1645" t="s">
        <v>0</v>
      </c>
      <c r="C5" s="1646"/>
      <c r="D5" s="1647"/>
      <c r="E5" s="1645" t="s">
        <v>1</v>
      </c>
      <c r="F5" s="1646"/>
      <c r="G5" s="1647"/>
      <c r="H5" s="1645" t="s">
        <v>2</v>
      </c>
      <c r="I5" s="1646"/>
      <c r="J5" s="1647"/>
      <c r="K5" s="1645" t="s">
        <v>3</v>
      </c>
      <c r="L5" s="1646"/>
      <c r="M5" s="1647"/>
      <c r="N5" s="1642" t="s">
        <v>22</v>
      </c>
      <c r="O5" s="1643"/>
      <c r="P5" s="1644"/>
      <c r="Q5" s="138"/>
      <c r="R5" s="138"/>
    </row>
    <row r="6" spans="1:42" ht="82.5" customHeight="1" thickBot="1" x14ac:dyDescent="0.4">
      <c r="A6" s="1630"/>
      <c r="B6" s="458" t="s">
        <v>16</v>
      </c>
      <c r="C6" s="458" t="s">
        <v>17</v>
      </c>
      <c r="D6" s="459" t="s">
        <v>4</v>
      </c>
      <c r="E6" s="458" t="s">
        <v>16</v>
      </c>
      <c r="F6" s="458" t="s">
        <v>17</v>
      </c>
      <c r="G6" s="459" t="s">
        <v>4</v>
      </c>
      <c r="H6" s="458" t="s">
        <v>16</v>
      </c>
      <c r="I6" s="458" t="s">
        <v>17</v>
      </c>
      <c r="J6" s="459" t="s">
        <v>4</v>
      </c>
      <c r="K6" s="458" t="s">
        <v>16</v>
      </c>
      <c r="L6" s="458" t="s">
        <v>17</v>
      </c>
      <c r="M6" s="459" t="s">
        <v>4</v>
      </c>
      <c r="N6" s="458" t="s">
        <v>16</v>
      </c>
      <c r="O6" s="458" t="s">
        <v>17</v>
      </c>
      <c r="P6" s="145" t="s">
        <v>4</v>
      </c>
      <c r="Q6" s="138"/>
      <c r="R6" s="138"/>
    </row>
    <row r="7" spans="1:42" ht="38.25" customHeight="1" thickBot="1" x14ac:dyDescent="0.4">
      <c r="A7" s="1198" t="s">
        <v>13</v>
      </c>
      <c r="B7" s="1199"/>
      <c r="C7" s="1200"/>
      <c r="D7" s="1201"/>
      <c r="E7" s="1202"/>
      <c r="F7" s="1200"/>
      <c r="G7" s="1203"/>
      <c r="H7" s="1199"/>
      <c r="I7" s="1200"/>
      <c r="J7" s="1201"/>
      <c r="K7" s="1202"/>
      <c r="L7" s="1200"/>
      <c r="M7" s="1203"/>
      <c r="N7" s="1204"/>
      <c r="O7" s="1200"/>
      <c r="P7" s="1205"/>
      <c r="Q7" s="138"/>
      <c r="R7" s="138"/>
    </row>
    <row r="8" spans="1:42" ht="39.75" customHeight="1" x14ac:dyDescent="0.35">
      <c r="A8" s="1211" t="s">
        <v>50</v>
      </c>
      <c r="B8" s="802">
        <v>0</v>
      </c>
      <c r="C8" s="745">
        <v>0</v>
      </c>
      <c r="D8" s="1212">
        <v>0</v>
      </c>
      <c r="E8" s="1213">
        <v>0</v>
      </c>
      <c r="F8" s="745">
        <v>0</v>
      </c>
      <c r="G8" s="1214">
        <v>0</v>
      </c>
      <c r="H8" s="802">
        <v>0</v>
      </c>
      <c r="I8" s="745">
        <v>0</v>
      </c>
      <c r="J8" s="1212">
        <v>0</v>
      </c>
      <c r="K8" s="1213">
        <v>0</v>
      </c>
      <c r="L8" s="745">
        <v>0</v>
      </c>
      <c r="M8" s="745">
        <v>0</v>
      </c>
      <c r="N8" s="1215">
        <v>0</v>
      </c>
      <c r="O8" s="1074">
        <v>0</v>
      </c>
      <c r="P8" s="1216">
        <v>0</v>
      </c>
      <c r="Q8" s="138"/>
      <c r="R8" s="138"/>
    </row>
    <row r="9" spans="1:42" ht="32.25" customHeight="1" x14ac:dyDescent="0.35">
      <c r="A9" s="149" t="s">
        <v>23</v>
      </c>
      <c r="B9" s="628">
        <v>0</v>
      </c>
      <c r="C9" s="629">
        <v>14</v>
      </c>
      <c r="D9" s="630">
        <v>14</v>
      </c>
      <c r="E9" s="631">
        <v>0</v>
      </c>
      <c r="F9" s="629">
        <v>14</v>
      </c>
      <c r="G9" s="883">
        <v>14</v>
      </c>
      <c r="H9" s="628">
        <v>0</v>
      </c>
      <c r="I9" s="629">
        <v>0</v>
      </c>
      <c r="J9" s="630">
        <v>0</v>
      </c>
      <c r="K9" s="631">
        <v>0</v>
      </c>
      <c r="L9" s="629">
        <v>13</v>
      </c>
      <c r="M9" s="629">
        <v>13</v>
      </c>
      <c r="N9" s="632">
        <v>0</v>
      </c>
      <c r="O9" s="638">
        <v>41</v>
      </c>
      <c r="P9" s="639">
        <v>41</v>
      </c>
      <c r="Q9" s="138"/>
      <c r="R9" s="138"/>
    </row>
    <row r="10" spans="1:42" ht="55.5" customHeight="1" x14ac:dyDescent="0.35">
      <c r="A10" s="149" t="s">
        <v>46</v>
      </c>
      <c r="B10" s="628">
        <v>0</v>
      </c>
      <c r="C10" s="629">
        <v>0</v>
      </c>
      <c r="D10" s="630">
        <v>0</v>
      </c>
      <c r="E10" s="631">
        <v>0</v>
      </c>
      <c r="F10" s="629">
        <v>0</v>
      </c>
      <c r="G10" s="883">
        <v>0</v>
      </c>
      <c r="H10" s="628">
        <v>0</v>
      </c>
      <c r="I10" s="629">
        <v>10</v>
      </c>
      <c r="J10" s="630">
        <v>10</v>
      </c>
      <c r="K10" s="631">
        <v>0</v>
      </c>
      <c r="L10" s="629">
        <v>13</v>
      </c>
      <c r="M10" s="629">
        <v>13</v>
      </c>
      <c r="N10" s="632">
        <v>0</v>
      </c>
      <c r="O10" s="638">
        <v>23</v>
      </c>
      <c r="P10" s="639">
        <v>23</v>
      </c>
      <c r="Q10" s="138"/>
      <c r="R10" s="138"/>
    </row>
    <row r="11" spans="1:42" ht="42" customHeight="1" x14ac:dyDescent="0.35">
      <c r="A11" s="148" t="s">
        <v>51</v>
      </c>
      <c r="B11" s="84">
        <v>0</v>
      </c>
      <c r="C11" s="85">
        <v>0</v>
      </c>
      <c r="D11" s="229">
        <v>0</v>
      </c>
      <c r="E11" s="110">
        <v>0</v>
      </c>
      <c r="F11" s="85">
        <v>0</v>
      </c>
      <c r="G11" s="271">
        <v>0</v>
      </c>
      <c r="H11" s="84">
        <v>0</v>
      </c>
      <c r="I11" s="85">
        <v>0</v>
      </c>
      <c r="J11" s="229">
        <v>0</v>
      </c>
      <c r="K11" s="110">
        <v>0</v>
      </c>
      <c r="L11" s="85">
        <v>0</v>
      </c>
      <c r="M11" s="85">
        <v>0</v>
      </c>
      <c r="N11" s="22">
        <v>0</v>
      </c>
      <c r="O11" s="23">
        <v>0</v>
      </c>
      <c r="P11" s="24">
        <v>0</v>
      </c>
      <c r="Q11" s="138"/>
      <c r="R11" s="138"/>
    </row>
    <row r="12" spans="1:42" ht="36.75" customHeight="1" x14ac:dyDescent="0.35">
      <c r="A12" s="149" t="s">
        <v>23</v>
      </c>
      <c r="B12" s="84">
        <v>0</v>
      </c>
      <c r="C12" s="85">
        <v>0</v>
      </c>
      <c r="D12" s="229">
        <v>0</v>
      </c>
      <c r="E12" s="110">
        <v>0</v>
      </c>
      <c r="F12" s="85">
        <v>0</v>
      </c>
      <c r="G12" s="271">
        <v>0</v>
      </c>
      <c r="H12" s="84">
        <v>0</v>
      </c>
      <c r="I12" s="85">
        <v>0</v>
      </c>
      <c r="J12" s="229">
        <v>0</v>
      </c>
      <c r="K12" s="110">
        <v>0</v>
      </c>
      <c r="L12" s="85">
        <v>0</v>
      </c>
      <c r="M12" s="85">
        <v>0</v>
      </c>
      <c r="N12" s="22">
        <v>0</v>
      </c>
      <c r="O12" s="23">
        <v>0</v>
      </c>
      <c r="P12" s="24">
        <v>0</v>
      </c>
      <c r="Q12" s="138"/>
      <c r="R12" s="138"/>
    </row>
    <row r="13" spans="1:42" ht="62.25" customHeight="1" thickBot="1" x14ac:dyDescent="0.4">
      <c r="A13" s="149" t="s">
        <v>46</v>
      </c>
      <c r="B13" s="84">
        <v>0</v>
      </c>
      <c r="C13" s="85">
        <v>0</v>
      </c>
      <c r="D13" s="229">
        <v>0</v>
      </c>
      <c r="E13" s="110">
        <v>0</v>
      </c>
      <c r="F13" s="85">
        <v>0</v>
      </c>
      <c r="G13" s="271">
        <v>0</v>
      </c>
      <c r="H13" s="84">
        <v>0</v>
      </c>
      <c r="I13" s="85">
        <v>0</v>
      </c>
      <c r="J13" s="229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8"/>
      <c r="R13" s="138"/>
    </row>
    <row r="14" spans="1:42" ht="34.5" customHeight="1" thickBot="1" x14ac:dyDescent="0.4">
      <c r="A14" s="1217" t="s">
        <v>10</v>
      </c>
      <c r="B14" s="640">
        <v>0</v>
      </c>
      <c r="C14" s="640">
        <v>0</v>
      </c>
      <c r="D14" s="288">
        <v>0</v>
      </c>
      <c r="E14" s="1033">
        <v>0</v>
      </c>
      <c r="F14" s="640">
        <v>14</v>
      </c>
      <c r="G14" s="641">
        <v>14</v>
      </c>
      <c r="H14" s="640">
        <v>0</v>
      </c>
      <c r="I14" s="640">
        <v>10</v>
      </c>
      <c r="J14" s="288">
        <v>10</v>
      </c>
      <c r="K14" s="1033">
        <v>0</v>
      </c>
      <c r="L14" s="640">
        <v>26</v>
      </c>
      <c r="M14" s="640">
        <v>26</v>
      </c>
      <c r="N14" s="640">
        <v>0</v>
      </c>
      <c r="O14" s="640">
        <v>64</v>
      </c>
      <c r="P14" s="288">
        <v>64</v>
      </c>
      <c r="Q14" s="138"/>
      <c r="R14" s="138"/>
    </row>
    <row r="15" spans="1:42" ht="33" customHeight="1" thickBot="1" x14ac:dyDescent="0.4">
      <c r="A15" s="1217" t="s">
        <v>14</v>
      </c>
      <c r="B15" s="1194"/>
      <c r="C15" s="1195"/>
      <c r="D15" s="1196"/>
      <c r="E15" s="39"/>
      <c r="F15" s="39"/>
      <c r="G15" s="40"/>
      <c r="H15" s="41"/>
      <c r="I15" s="39"/>
      <c r="J15" s="42"/>
      <c r="K15" s="39"/>
      <c r="L15" s="39"/>
      <c r="M15" s="42"/>
      <c r="N15" s="616"/>
      <c r="O15" s="1197"/>
      <c r="P15" s="124"/>
      <c r="Q15" s="138"/>
      <c r="R15" s="138"/>
    </row>
    <row r="16" spans="1:42" ht="34.5" customHeight="1" thickBot="1" x14ac:dyDescent="0.4">
      <c r="A16" s="1082" t="s">
        <v>9</v>
      </c>
      <c r="B16" s="1075"/>
      <c r="C16" s="1076"/>
      <c r="D16" s="1077"/>
      <c r="E16" s="1078"/>
      <c r="F16" s="1076"/>
      <c r="G16" s="1079"/>
      <c r="H16" s="1075"/>
      <c r="I16" s="1080" t="s">
        <v>5</v>
      </c>
      <c r="J16" s="1077"/>
      <c r="K16" s="1078"/>
      <c r="L16" s="1076"/>
      <c r="M16" s="1077"/>
      <c r="N16" s="739"/>
      <c r="O16" s="1218"/>
      <c r="P16" s="1219"/>
      <c r="Q16" s="139"/>
      <c r="R16" s="139"/>
    </row>
    <row r="17" spans="1:18" ht="33.75" customHeight="1" x14ac:dyDescent="0.35">
      <c r="A17" s="1206" t="s">
        <v>50</v>
      </c>
      <c r="B17" s="88">
        <v>0</v>
      </c>
      <c r="C17" s="89">
        <v>0</v>
      </c>
      <c r="D17" s="1207">
        <v>0</v>
      </c>
      <c r="E17" s="198">
        <v>0</v>
      </c>
      <c r="F17" s="89">
        <v>0</v>
      </c>
      <c r="G17" s="198">
        <v>0</v>
      </c>
      <c r="H17" s="146">
        <v>0</v>
      </c>
      <c r="I17" s="89">
        <v>0</v>
      </c>
      <c r="J17" s="1208">
        <v>0</v>
      </c>
      <c r="K17" s="198">
        <v>0</v>
      </c>
      <c r="L17" s="89">
        <v>0</v>
      </c>
      <c r="M17" s="106">
        <v>0</v>
      </c>
      <c r="N17" s="107">
        <v>0</v>
      </c>
      <c r="O17" s="1209">
        <v>0</v>
      </c>
      <c r="P17" s="1210">
        <v>0</v>
      </c>
      <c r="Q17" s="116"/>
      <c r="R17" s="116"/>
    </row>
    <row r="18" spans="1:18" ht="38.25" customHeight="1" x14ac:dyDescent="0.35">
      <c r="A18" s="149" t="s">
        <v>23</v>
      </c>
      <c r="B18" s="628">
        <v>0</v>
      </c>
      <c r="C18" s="629">
        <v>14</v>
      </c>
      <c r="D18" s="630">
        <v>14</v>
      </c>
      <c r="E18" s="633">
        <v>0</v>
      </c>
      <c r="F18" s="629">
        <v>14</v>
      </c>
      <c r="G18" s="633">
        <v>14</v>
      </c>
      <c r="H18" s="634">
        <v>0</v>
      </c>
      <c r="I18" s="629">
        <v>0</v>
      </c>
      <c r="J18" s="635">
        <v>0</v>
      </c>
      <c r="K18" s="633">
        <v>0</v>
      </c>
      <c r="L18" s="629">
        <v>13</v>
      </c>
      <c r="M18" s="631">
        <v>13</v>
      </c>
      <c r="N18" s="632">
        <v>0</v>
      </c>
      <c r="O18" s="638">
        <v>41</v>
      </c>
      <c r="P18" s="639">
        <v>41</v>
      </c>
      <c r="Q18" s="116"/>
      <c r="R18" s="116"/>
    </row>
    <row r="19" spans="1:18" ht="63.75" customHeight="1" x14ac:dyDescent="0.35">
      <c r="A19" s="149" t="s">
        <v>46</v>
      </c>
      <c r="B19" s="628">
        <v>0</v>
      </c>
      <c r="C19" s="629">
        <v>0</v>
      </c>
      <c r="D19" s="630">
        <v>0</v>
      </c>
      <c r="E19" s="633">
        <v>0</v>
      </c>
      <c r="F19" s="629">
        <v>0</v>
      </c>
      <c r="G19" s="633">
        <v>0</v>
      </c>
      <c r="H19" s="634">
        <v>0</v>
      </c>
      <c r="I19" s="629">
        <v>10</v>
      </c>
      <c r="J19" s="635">
        <v>10</v>
      </c>
      <c r="K19" s="633">
        <v>0</v>
      </c>
      <c r="L19" s="629">
        <v>13</v>
      </c>
      <c r="M19" s="631">
        <v>13</v>
      </c>
      <c r="N19" s="632">
        <v>0</v>
      </c>
      <c r="O19" s="638">
        <v>23</v>
      </c>
      <c r="P19" s="639">
        <v>23</v>
      </c>
      <c r="Q19" s="116"/>
      <c r="R19" s="116"/>
    </row>
    <row r="20" spans="1:18" ht="43.5" customHeight="1" x14ac:dyDescent="0.35">
      <c r="A20" s="148" t="s">
        <v>51</v>
      </c>
      <c r="B20" s="84">
        <v>0</v>
      </c>
      <c r="C20" s="85">
        <v>0</v>
      </c>
      <c r="D20" s="229">
        <v>0</v>
      </c>
      <c r="E20" s="200">
        <v>0</v>
      </c>
      <c r="F20" s="85">
        <v>0</v>
      </c>
      <c r="G20" s="200">
        <v>0</v>
      </c>
      <c r="H20" s="147">
        <v>0</v>
      </c>
      <c r="I20" s="85">
        <v>0</v>
      </c>
      <c r="J20" s="230">
        <v>0</v>
      </c>
      <c r="K20" s="200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9" t="s">
        <v>23</v>
      </c>
      <c r="B21" s="84">
        <v>0</v>
      </c>
      <c r="C21" s="85">
        <v>0</v>
      </c>
      <c r="D21" s="229">
        <v>0</v>
      </c>
      <c r="E21" s="200">
        <v>0</v>
      </c>
      <c r="F21" s="85">
        <v>0</v>
      </c>
      <c r="G21" s="200">
        <v>0</v>
      </c>
      <c r="H21" s="147">
        <v>0</v>
      </c>
      <c r="I21" s="85">
        <v>0</v>
      </c>
      <c r="J21" s="230">
        <v>0</v>
      </c>
      <c r="K21" s="200">
        <v>0</v>
      </c>
      <c r="L21" s="85">
        <v>0</v>
      </c>
      <c r="M21" s="110">
        <v>0</v>
      </c>
      <c r="N21" s="22">
        <v>0</v>
      </c>
      <c r="O21" s="23">
        <v>0</v>
      </c>
      <c r="P21" s="24">
        <v>0</v>
      </c>
      <c r="Q21" s="116"/>
      <c r="R21" s="116"/>
    </row>
    <row r="22" spans="1:18" ht="63.75" customHeight="1" thickBot="1" x14ac:dyDescent="0.4">
      <c r="A22" s="149" t="s">
        <v>46</v>
      </c>
      <c r="B22" s="84">
        <v>0</v>
      </c>
      <c r="C22" s="85">
        <v>0</v>
      </c>
      <c r="D22" s="229">
        <v>0</v>
      </c>
      <c r="E22" s="200">
        <v>0</v>
      </c>
      <c r="F22" s="85">
        <v>0</v>
      </c>
      <c r="G22" s="200">
        <v>0</v>
      </c>
      <c r="H22" s="147">
        <v>0</v>
      </c>
      <c r="I22" s="85">
        <v>0</v>
      </c>
      <c r="J22" s="230">
        <v>0</v>
      </c>
      <c r="K22" s="200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60" t="s">
        <v>6</v>
      </c>
      <c r="B23" s="525">
        <v>0</v>
      </c>
      <c r="C23" s="525">
        <v>14</v>
      </c>
      <c r="D23" s="525">
        <v>14</v>
      </c>
      <c r="E23" s="525">
        <v>0</v>
      </c>
      <c r="F23" s="525">
        <v>14</v>
      </c>
      <c r="G23" s="525">
        <v>14</v>
      </c>
      <c r="H23" s="525">
        <v>0</v>
      </c>
      <c r="I23" s="525">
        <v>10</v>
      </c>
      <c r="J23" s="525">
        <v>10</v>
      </c>
      <c r="K23" s="525">
        <v>0</v>
      </c>
      <c r="L23" s="525">
        <v>26</v>
      </c>
      <c r="M23" s="525">
        <v>26</v>
      </c>
      <c r="N23" s="525">
        <v>0</v>
      </c>
      <c r="O23" s="525">
        <v>64</v>
      </c>
      <c r="P23" s="642">
        <v>64</v>
      </c>
      <c r="Q23" s="116"/>
      <c r="R23" s="116"/>
    </row>
    <row r="24" spans="1:18" ht="32.25" customHeight="1" x14ac:dyDescent="0.35">
      <c r="A24" s="257" t="s">
        <v>15</v>
      </c>
      <c r="B24" s="126"/>
      <c r="C24" s="127"/>
      <c r="D24" s="128"/>
      <c r="E24" s="129"/>
      <c r="F24" s="127"/>
      <c r="G24" s="130"/>
      <c r="H24" s="1028"/>
      <c r="I24" s="1029"/>
      <c r="J24" s="1030"/>
      <c r="K24" s="1031"/>
      <c r="L24" s="1029"/>
      <c r="M24" s="1032"/>
      <c r="N24" s="1015"/>
      <c r="O24" s="1016"/>
      <c r="P24" s="744"/>
      <c r="Q24" s="140"/>
      <c r="R24" s="140"/>
    </row>
    <row r="25" spans="1:18" ht="33" customHeight="1" x14ac:dyDescent="0.35">
      <c r="A25" s="152" t="s">
        <v>50</v>
      </c>
      <c r="B25" s="84">
        <v>0</v>
      </c>
      <c r="C25" s="85">
        <v>0</v>
      </c>
      <c r="D25" s="229">
        <v>0</v>
      </c>
      <c r="E25" s="200">
        <v>0</v>
      </c>
      <c r="F25" s="85">
        <v>0</v>
      </c>
      <c r="G25" s="200">
        <v>0</v>
      </c>
      <c r="H25" s="147">
        <v>0</v>
      </c>
      <c r="I25" s="85">
        <v>0</v>
      </c>
      <c r="J25" s="230">
        <v>0</v>
      </c>
      <c r="K25" s="200">
        <v>0</v>
      </c>
      <c r="L25" s="85">
        <v>0</v>
      </c>
      <c r="M25" s="110">
        <v>0</v>
      </c>
      <c r="N25" s="22">
        <v>0</v>
      </c>
      <c r="O25" s="122">
        <v>0</v>
      </c>
      <c r="P25" s="123">
        <v>0</v>
      </c>
      <c r="Q25" s="141"/>
      <c r="R25" s="141"/>
    </row>
    <row r="26" spans="1:18" ht="36.75" customHeight="1" x14ac:dyDescent="0.35">
      <c r="A26" s="149" t="s">
        <v>23</v>
      </c>
      <c r="B26" s="84">
        <v>0</v>
      </c>
      <c r="C26" s="85">
        <v>0</v>
      </c>
      <c r="D26" s="229">
        <v>0</v>
      </c>
      <c r="E26" s="200">
        <v>0</v>
      </c>
      <c r="F26" s="85">
        <v>0</v>
      </c>
      <c r="G26" s="110">
        <v>0</v>
      </c>
      <c r="H26" s="147">
        <v>0</v>
      </c>
      <c r="I26" s="85">
        <v>0</v>
      </c>
      <c r="J26" s="110">
        <v>0</v>
      </c>
      <c r="K26" s="147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40"/>
      <c r="R26" s="140"/>
    </row>
    <row r="27" spans="1:18" ht="63.75" customHeight="1" x14ac:dyDescent="0.35">
      <c r="A27" s="149" t="s">
        <v>46</v>
      </c>
      <c r="B27" s="84">
        <v>0</v>
      </c>
      <c r="C27" s="85">
        <v>0</v>
      </c>
      <c r="D27" s="229">
        <v>0</v>
      </c>
      <c r="E27" s="200">
        <v>0</v>
      </c>
      <c r="F27" s="85">
        <v>0</v>
      </c>
      <c r="G27" s="110">
        <v>0</v>
      </c>
      <c r="H27" s="147">
        <v>0</v>
      </c>
      <c r="I27" s="85">
        <v>0</v>
      </c>
      <c r="J27" s="110">
        <v>0</v>
      </c>
      <c r="K27" s="147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40"/>
      <c r="R27" s="140"/>
    </row>
    <row r="28" spans="1:18" ht="39.75" customHeight="1" x14ac:dyDescent="0.35">
      <c r="A28" s="148" t="s">
        <v>51</v>
      </c>
      <c r="B28" s="84">
        <v>0</v>
      </c>
      <c r="C28" s="85">
        <v>0</v>
      </c>
      <c r="D28" s="229">
        <v>0</v>
      </c>
      <c r="E28" s="200">
        <v>0</v>
      </c>
      <c r="F28" s="85">
        <v>0</v>
      </c>
      <c r="G28" s="110">
        <v>0</v>
      </c>
      <c r="H28" s="147">
        <v>0</v>
      </c>
      <c r="I28" s="85">
        <v>0</v>
      </c>
      <c r="J28" s="110">
        <v>0</v>
      </c>
      <c r="K28" s="147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40"/>
      <c r="R28" s="140"/>
    </row>
    <row r="29" spans="1:18" ht="37.5" customHeight="1" x14ac:dyDescent="0.35">
      <c r="A29" s="149" t="s">
        <v>23</v>
      </c>
      <c r="B29" s="84">
        <v>0</v>
      </c>
      <c r="C29" s="85">
        <v>0</v>
      </c>
      <c r="D29" s="229">
        <v>0</v>
      </c>
      <c r="E29" s="200">
        <v>0</v>
      </c>
      <c r="F29" s="85">
        <v>0</v>
      </c>
      <c r="G29" s="110">
        <v>0</v>
      </c>
      <c r="H29" s="147">
        <v>0</v>
      </c>
      <c r="I29" s="85">
        <v>0</v>
      </c>
      <c r="J29" s="110">
        <v>0</v>
      </c>
      <c r="K29" s="147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9" t="s">
        <v>46</v>
      </c>
      <c r="B30" s="84">
        <v>0</v>
      </c>
      <c r="C30" s="85">
        <v>0</v>
      </c>
      <c r="D30" s="229">
        <v>0</v>
      </c>
      <c r="E30" s="200">
        <v>0</v>
      </c>
      <c r="F30" s="85">
        <v>0</v>
      </c>
      <c r="G30" s="110">
        <v>0</v>
      </c>
      <c r="H30" s="147">
        <v>0</v>
      </c>
      <c r="I30" s="85">
        <v>0</v>
      </c>
      <c r="J30" s="110">
        <v>0</v>
      </c>
      <c r="K30" s="147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60" t="s">
        <v>11</v>
      </c>
      <c r="B31" s="582">
        <v>0</v>
      </c>
      <c r="C31" s="582">
        <v>0</v>
      </c>
      <c r="D31" s="582">
        <v>0</v>
      </c>
      <c r="E31" s="582">
        <v>0</v>
      </c>
      <c r="F31" s="582">
        <v>0</v>
      </c>
      <c r="G31" s="582">
        <v>0</v>
      </c>
      <c r="H31" s="582">
        <v>0</v>
      </c>
      <c r="I31" s="582">
        <v>0</v>
      </c>
      <c r="J31" s="582">
        <v>0</v>
      </c>
      <c r="K31" s="582">
        <v>0</v>
      </c>
      <c r="L31" s="582">
        <v>0</v>
      </c>
      <c r="M31" s="582">
        <v>0</v>
      </c>
      <c r="N31" s="582">
        <v>0</v>
      </c>
      <c r="O31" s="636">
        <v>0</v>
      </c>
      <c r="P31" s="119">
        <v>0</v>
      </c>
      <c r="Q31" s="142"/>
      <c r="R31" s="142"/>
    </row>
    <row r="32" spans="1:18" ht="39" customHeight="1" thickBot="1" x14ac:dyDescent="0.4">
      <c r="A32" s="461" t="s">
        <v>8</v>
      </c>
      <c r="B32" s="640">
        <v>0</v>
      </c>
      <c r="C32" s="640">
        <v>14</v>
      </c>
      <c r="D32" s="640">
        <v>14</v>
      </c>
      <c r="E32" s="640">
        <v>0</v>
      </c>
      <c r="F32" s="640">
        <v>14</v>
      </c>
      <c r="G32" s="640">
        <v>14</v>
      </c>
      <c r="H32" s="640">
        <v>0</v>
      </c>
      <c r="I32" s="640">
        <v>10</v>
      </c>
      <c r="J32" s="640">
        <v>10</v>
      </c>
      <c r="K32" s="640">
        <v>0</v>
      </c>
      <c r="L32" s="640">
        <v>26</v>
      </c>
      <c r="M32" s="640">
        <v>26</v>
      </c>
      <c r="N32" s="640">
        <v>0</v>
      </c>
      <c r="O32" s="640">
        <v>64</v>
      </c>
      <c r="P32" s="288">
        <v>64</v>
      </c>
      <c r="Q32" s="120"/>
      <c r="R32" s="120"/>
    </row>
    <row r="33" spans="1:18" ht="40.5" customHeight="1" thickBot="1" x14ac:dyDescent="0.4">
      <c r="A33" s="257" t="s">
        <v>15</v>
      </c>
      <c r="B33" s="615">
        <v>0</v>
      </c>
      <c r="C33" s="615">
        <v>0</v>
      </c>
      <c r="D33" s="174">
        <v>0</v>
      </c>
      <c r="E33" s="1011">
        <v>0</v>
      </c>
      <c r="F33" s="615">
        <v>0</v>
      </c>
      <c r="G33" s="615">
        <v>0</v>
      </c>
      <c r="H33" s="615">
        <v>0</v>
      </c>
      <c r="I33" s="615">
        <v>0</v>
      </c>
      <c r="J33" s="615">
        <v>0</v>
      </c>
      <c r="K33" s="615">
        <v>0</v>
      </c>
      <c r="L33" s="615">
        <v>0</v>
      </c>
      <c r="M33" s="615">
        <v>0</v>
      </c>
      <c r="N33" s="615">
        <v>0</v>
      </c>
      <c r="O33" s="637">
        <v>0</v>
      </c>
      <c r="P33" s="457">
        <v>0</v>
      </c>
      <c r="Q33" s="120"/>
      <c r="R33" s="120"/>
    </row>
    <row r="34" spans="1:18" ht="45" customHeight="1" thickBot="1" x14ac:dyDescent="0.4">
      <c r="A34" s="462" t="s">
        <v>12</v>
      </c>
      <c r="B34" s="627">
        <f>B32+B33</f>
        <v>0</v>
      </c>
      <c r="C34" s="627">
        <f t="shared" ref="C34:P34" si="0">C32+C33</f>
        <v>14</v>
      </c>
      <c r="D34" s="627">
        <f t="shared" si="0"/>
        <v>14</v>
      </c>
      <c r="E34" s="627">
        <f t="shared" si="0"/>
        <v>0</v>
      </c>
      <c r="F34" s="627">
        <f t="shared" si="0"/>
        <v>14</v>
      </c>
      <c r="G34" s="627">
        <f t="shared" si="0"/>
        <v>14</v>
      </c>
      <c r="H34" s="627">
        <f t="shared" si="0"/>
        <v>0</v>
      </c>
      <c r="I34" s="627">
        <f t="shared" si="0"/>
        <v>10</v>
      </c>
      <c r="J34" s="627">
        <f t="shared" si="0"/>
        <v>10</v>
      </c>
      <c r="K34" s="627">
        <f t="shared" si="0"/>
        <v>0</v>
      </c>
      <c r="L34" s="627">
        <f t="shared" si="0"/>
        <v>26</v>
      </c>
      <c r="M34" s="627">
        <f t="shared" si="0"/>
        <v>26</v>
      </c>
      <c r="N34" s="627">
        <f t="shared" si="0"/>
        <v>0</v>
      </c>
      <c r="O34" s="627">
        <f t="shared" si="0"/>
        <v>64</v>
      </c>
      <c r="P34" s="627">
        <f t="shared" si="0"/>
        <v>64</v>
      </c>
      <c r="Q34" s="120"/>
      <c r="R34" s="120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43"/>
    </row>
    <row r="36" spans="1:18" x14ac:dyDescent="0.35">
      <c r="A36" s="11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16"/>
      <c r="R36" s="116"/>
    </row>
    <row r="37" spans="1:18" x14ac:dyDescent="0.35">
      <c r="A37" s="1606"/>
      <c r="B37" s="1606"/>
      <c r="C37" s="1606"/>
      <c r="D37" s="1606"/>
      <c r="E37" s="1606"/>
      <c r="F37" s="1606"/>
      <c r="G37" s="1606"/>
      <c r="H37" s="1606"/>
      <c r="I37" s="1606"/>
      <c r="J37" s="1606"/>
      <c r="K37" s="1606"/>
      <c r="L37" s="1606"/>
      <c r="M37" s="1606"/>
      <c r="N37" s="1606"/>
      <c r="O37" s="1606"/>
      <c r="P37" s="1606"/>
    </row>
    <row r="38" spans="1:18" x14ac:dyDescent="0.35">
      <c r="A38" s="1607"/>
      <c r="B38" s="1607"/>
      <c r="C38" s="1607"/>
      <c r="D38" s="1607"/>
      <c r="E38" s="1607"/>
      <c r="F38" s="1607"/>
      <c r="G38" s="1607"/>
      <c r="H38" s="1607"/>
      <c r="I38" s="1607"/>
      <c r="J38" s="1607"/>
      <c r="K38" s="1607"/>
      <c r="L38" s="1607"/>
      <c r="M38" s="1607"/>
      <c r="N38" s="1607"/>
      <c r="O38" s="1607"/>
      <c r="P38" s="1607"/>
    </row>
    <row r="39" spans="1:18" x14ac:dyDescent="0.35">
      <c r="A39" s="144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</row>
    <row r="40" spans="1:18" x14ac:dyDescent="0.35">
      <c r="A40" s="144"/>
      <c r="B40" s="120"/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2"/>
  <sheetViews>
    <sheetView view="pageBreakPreview" zoomScale="60" zoomScaleNormal="50" workbookViewId="0">
      <selection activeCell="S63" sqref="S63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9.85546875" style="65" customWidth="1"/>
    <col min="8" max="8" width="14.85546875" style="65" customWidth="1"/>
    <col min="9" max="9" width="12.7109375" style="65" customWidth="1"/>
    <col min="10" max="10" width="10.85546875" style="65" customWidth="1"/>
    <col min="11" max="11" width="12.7109375" style="65" customWidth="1"/>
    <col min="12" max="12" width="11.5703125" style="65" customWidth="1"/>
    <col min="13" max="13" width="12.85546875" style="65" customWidth="1"/>
    <col min="14" max="14" width="12.5703125" style="65" customWidth="1"/>
    <col min="15" max="15" width="12.1406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29.25" customHeight="1" x14ac:dyDescent="0.35">
      <c r="A1" s="1649"/>
      <c r="B1" s="1649"/>
      <c r="C1" s="1649"/>
      <c r="D1" s="1649"/>
      <c r="E1" s="1649"/>
      <c r="F1" s="1649"/>
      <c r="G1" s="1649"/>
      <c r="H1" s="1649"/>
      <c r="I1" s="1649"/>
      <c r="J1" s="1649"/>
      <c r="K1" s="1649"/>
      <c r="L1" s="1649"/>
      <c r="M1" s="1649"/>
      <c r="N1" s="1649"/>
      <c r="O1" s="1649"/>
      <c r="P1" s="1649"/>
      <c r="Q1" s="162"/>
      <c r="R1" s="162"/>
      <c r="S1" s="162"/>
      <c r="T1" s="162"/>
    </row>
    <row r="2" spans="1:42" ht="33" customHeight="1" x14ac:dyDescent="0.35">
      <c r="A2" s="1650" t="s">
        <v>56</v>
      </c>
      <c r="B2" s="1651"/>
      <c r="C2" s="1651"/>
      <c r="D2" s="1651"/>
      <c r="E2" s="1651"/>
      <c r="F2" s="1651"/>
      <c r="G2" s="1651"/>
      <c r="H2" s="1651"/>
      <c r="I2" s="1651"/>
      <c r="J2" s="1651"/>
      <c r="K2" s="1651"/>
      <c r="L2" s="1651"/>
      <c r="M2" s="1651"/>
      <c r="N2" s="1651"/>
      <c r="O2" s="1651"/>
      <c r="P2" s="1651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5.25" customHeight="1" thickBot="1" x14ac:dyDescent="0.4">
      <c r="A3" s="1652" t="s">
        <v>133</v>
      </c>
      <c r="B3" s="1652"/>
      <c r="C3" s="1652"/>
      <c r="D3" s="1652"/>
      <c r="E3" s="1652"/>
      <c r="F3" s="1652"/>
      <c r="G3" s="1652"/>
      <c r="H3" s="1652"/>
      <c r="I3" s="1652"/>
      <c r="J3" s="1652"/>
      <c r="K3" s="1652"/>
      <c r="L3" s="1652"/>
      <c r="M3" s="1652"/>
      <c r="N3" s="1652"/>
      <c r="O3" s="1652"/>
      <c r="P3" s="1652"/>
      <c r="Q3" s="1321"/>
      <c r="R3" s="1321"/>
    </row>
    <row r="4" spans="1:42" ht="33" customHeight="1" x14ac:dyDescent="0.35">
      <c r="A4" s="1656" t="s">
        <v>7</v>
      </c>
      <c r="B4" s="1653" t="s">
        <v>0</v>
      </c>
      <c r="C4" s="1653"/>
      <c r="D4" s="1653"/>
      <c r="E4" s="1653" t="s">
        <v>1</v>
      </c>
      <c r="F4" s="1653"/>
      <c r="G4" s="1653"/>
      <c r="H4" s="1653" t="s">
        <v>2</v>
      </c>
      <c r="I4" s="1653"/>
      <c r="J4" s="1653"/>
      <c r="K4" s="1653" t="s">
        <v>3</v>
      </c>
      <c r="L4" s="1653"/>
      <c r="M4" s="1653"/>
      <c r="N4" s="1654" t="s">
        <v>22</v>
      </c>
      <c r="O4" s="1654"/>
      <c r="P4" s="1655"/>
      <c r="Q4" s="163"/>
      <c r="R4" s="163"/>
    </row>
    <row r="5" spans="1:42" ht="66" customHeight="1" thickBot="1" x14ac:dyDescent="0.4">
      <c r="A5" s="1657"/>
      <c r="B5" s="708" t="s">
        <v>16</v>
      </c>
      <c r="C5" s="708" t="s">
        <v>17</v>
      </c>
      <c r="D5" s="708" t="s">
        <v>4</v>
      </c>
      <c r="E5" s="708" t="s">
        <v>16</v>
      </c>
      <c r="F5" s="708" t="s">
        <v>17</v>
      </c>
      <c r="G5" s="708" t="s">
        <v>4</v>
      </c>
      <c r="H5" s="708" t="s">
        <v>16</v>
      </c>
      <c r="I5" s="708" t="s">
        <v>17</v>
      </c>
      <c r="J5" s="708" t="s">
        <v>4</v>
      </c>
      <c r="K5" s="708" t="s">
        <v>16</v>
      </c>
      <c r="L5" s="708" t="s">
        <v>17</v>
      </c>
      <c r="M5" s="708" t="s">
        <v>4</v>
      </c>
      <c r="N5" s="708" t="s">
        <v>16</v>
      </c>
      <c r="O5" s="708" t="s">
        <v>17</v>
      </c>
      <c r="P5" s="468" t="s">
        <v>4</v>
      </c>
      <c r="Q5" s="163"/>
      <c r="R5" s="163"/>
    </row>
    <row r="6" spans="1:42" ht="27" customHeight="1" thickBot="1" x14ac:dyDescent="0.4">
      <c r="A6" s="1097" t="s">
        <v>13</v>
      </c>
      <c r="B6" s="1410"/>
      <c r="C6" s="1410"/>
      <c r="D6" s="1410"/>
      <c r="E6" s="1410"/>
      <c r="F6" s="1410"/>
      <c r="G6" s="1410"/>
      <c r="H6" s="1410"/>
      <c r="I6" s="1410"/>
      <c r="J6" s="1410"/>
      <c r="K6" s="1410"/>
      <c r="L6" s="1410"/>
      <c r="M6" s="1410"/>
      <c r="N6" s="1410"/>
      <c r="O6" s="1410"/>
      <c r="P6" s="1411"/>
      <c r="Q6" s="163"/>
      <c r="R6" s="163"/>
    </row>
    <row r="7" spans="1:42" s="165" customFormat="1" ht="27" customHeight="1" x14ac:dyDescent="0.35">
      <c r="A7" s="1377" t="s">
        <v>50</v>
      </c>
      <c r="B7" s="1378">
        <f t="shared" ref="B7:H7" si="0">SUM(B8:B14)</f>
        <v>0</v>
      </c>
      <c r="C7" s="1378">
        <f t="shared" si="0"/>
        <v>0</v>
      </c>
      <c r="D7" s="1378">
        <f t="shared" si="0"/>
        <v>0</v>
      </c>
      <c r="E7" s="1378">
        <f t="shared" si="0"/>
        <v>0</v>
      </c>
      <c r="F7" s="1378">
        <f t="shared" si="0"/>
        <v>0</v>
      </c>
      <c r="G7" s="1378">
        <f t="shared" si="0"/>
        <v>0</v>
      </c>
      <c r="H7" s="1378">
        <f t="shared" si="0"/>
        <v>0</v>
      </c>
      <c r="I7" s="1378">
        <v>0</v>
      </c>
      <c r="J7" s="1378">
        <v>0</v>
      </c>
      <c r="K7" s="1378">
        <f>SUM(K8:K14)</f>
        <v>0</v>
      </c>
      <c r="L7" s="1378">
        <v>1</v>
      </c>
      <c r="M7" s="1378">
        <v>1</v>
      </c>
      <c r="N7" s="1378">
        <f>SUM(B7+H7+K7+E7)</f>
        <v>0</v>
      </c>
      <c r="O7" s="1378">
        <f>SUM(C7+F7+I7+L7)</f>
        <v>1</v>
      </c>
      <c r="P7" s="1379">
        <f>SUM(N7+O7)</f>
        <v>1</v>
      </c>
      <c r="Q7" s="164"/>
      <c r="R7" s="164"/>
    </row>
    <row r="8" spans="1:42" ht="27" customHeight="1" x14ac:dyDescent="0.35">
      <c r="A8" s="1089" t="s">
        <v>57</v>
      </c>
      <c r="B8" s="62">
        <v>0</v>
      </c>
      <c r="C8" s="62">
        <v>0</v>
      </c>
      <c r="D8" s="62">
        <v>0</v>
      </c>
      <c r="E8" s="62">
        <f>E29+E50</f>
        <v>0</v>
      </c>
      <c r="F8" s="62">
        <v>0</v>
      </c>
      <c r="G8" s="62">
        <v>0</v>
      </c>
      <c r="H8" s="62">
        <f>H29+H50</f>
        <v>0</v>
      </c>
      <c r="I8" s="62">
        <v>0</v>
      </c>
      <c r="J8" s="62">
        <v>0</v>
      </c>
      <c r="K8" s="62">
        <f>K29+K50</f>
        <v>0</v>
      </c>
      <c r="L8" s="62">
        <v>0</v>
      </c>
      <c r="M8" s="62">
        <v>0</v>
      </c>
      <c r="N8" s="62">
        <f>N29+N50</f>
        <v>0</v>
      </c>
      <c r="O8" s="62">
        <f>SUM(C8+F8+I8+L8)</f>
        <v>0</v>
      </c>
      <c r="P8" s="465">
        <f>SUM(N8+O8)</f>
        <v>0</v>
      </c>
      <c r="Q8" s="163"/>
      <c r="R8" s="163"/>
    </row>
    <row r="9" spans="1:42" ht="31.5" customHeight="1" x14ac:dyDescent="0.35">
      <c r="A9" s="1375" t="s">
        <v>58</v>
      </c>
      <c r="B9" s="62">
        <f>B30+B51</f>
        <v>0</v>
      </c>
      <c r="C9" s="62">
        <v>0</v>
      </c>
      <c r="D9" s="62">
        <v>0</v>
      </c>
      <c r="E9" s="62">
        <f>E30+E51</f>
        <v>0</v>
      </c>
      <c r="F9" s="62">
        <v>0</v>
      </c>
      <c r="G9" s="62">
        <v>0</v>
      </c>
      <c r="H9" s="62">
        <f>H30+H51</f>
        <v>0</v>
      </c>
      <c r="I9" s="62">
        <v>0</v>
      </c>
      <c r="J9" s="62">
        <v>0</v>
      </c>
      <c r="K9" s="62">
        <f>K30+K51</f>
        <v>0</v>
      </c>
      <c r="L9" s="62">
        <f>L30+L51</f>
        <v>0</v>
      </c>
      <c r="M9" s="62">
        <f>M30+M51</f>
        <v>0</v>
      </c>
      <c r="N9" s="62">
        <f>N30+N51</f>
        <v>0</v>
      </c>
      <c r="O9" s="62">
        <f>SUM(C9+F9+I9+L9)</f>
        <v>0</v>
      </c>
      <c r="P9" s="465">
        <f>SUM(N9+O9)</f>
        <v>0</v>
      </c>
      <c r="Q9" s="163"/>
      <c r="R9" s="163"/>
    </row>
    <row r="10" spans="1:42" ht="42.75" customHeight="1" x14ac:dyDescent="0.35">
      <c r="A10" s="1375" t="s">
        <v>59</v>
      </c>
      <c r="B10" s="62">
        <f>B31+B52</f>
        <v>0</v>
      </c>
      <c r="C10" s="62">
        <f>C31+C52</f>
        <v>0</v>
      </c>
      <c r="D10" s="62">
        <f>D31+D52</f>
        <v>0</v>
      </c>
      <c r="E10" s="62">
        <f>E31+E52</f>
        <v>0</v>
      </c>
      <c r="F10" s="62">
        <f>F31+F52</f>
        <v>0</v>
      </c>
      <c r="G10" s="62">
        <f>G31+G52</f>
        <v>0</v>
      </c>
      <c r="H10" s="62">
        <f>H31+H52</f>
        <v>0</v>
      </c>
      <c r="I10" s="62">
        <v>0</v>
      </c>
      <c r="J10" s="62">
        <v>0</v>
      </c>
      <c r="K10" s="62">
        <f>K31+K52</f>
        <v>0</v>
      </c>
      <c r="L10" s="62">
        <v>0</v>
      </c>
      <c r="M10" s="62">
        <v>0</v>
      </c>
      <c r="N10" s="62">
        <f t="shared" ref="N10:O12" si="1">SUM(B10+E10+H10+K10)</f>
        <v>0</v>
      </c>
      <c r="O10" s="62">
        <f t="shared" si="1"/>
        <v>0</v>
      </c>
      <c r="P10" s="465">
        <f>SUM(N10+O10)</f>
        <v>0</v>
      </c>
      <c r="Q10" s="163"/>
      <c r="R10" s="163"/>
    </row>
    <row r="11" spans="1:42" ht="27" customHeight="1" x14ac:dyDescent="0.35">
      <c r="A11" s="1375" t="s">
        <v>60</v>
      </c>
      <c r="B11" s="62">
        <f>B32+B53</f>
        <v>0</v>
      </c>
      <c r="C11" s="62">
        <v>0</v>
      </c>
      <c r="D11" s="62">
        <v>0</v>
      </c>
      <c r="E11" s="62">
        <f>E32+E53</f>
        <v>0</v>
      </c>
      <c r="F11" s="62">
        <f>F32+F53</f>
        <v>0</v>
      </c>
      <c r="G11" s="62">
        <f>G32+G53</f>
        <v>0</v>
      </c>
      <c r="H11" s="62">
        <f>H32+H53</f>
        <v>0</v>
      </c>
      <c r="I11" s="62">
        <f>I32+I53</f>
        <v>0</v>
      </c>
      <c r="J11" s="62">
        <f>J32+J53</f>
        <v>0</v>
      </c>
      <c r="K11" s="62">
        <f>K32+K53</f>
        <v>0</v>
      </c>
      <c r="L11" s="62">
        <v>0</v>
      </c>
      <c r="M11" s="62">
        <v>0</v>
      </c>
      <c r="N11" s="62">
        <f t="shared" si="1"/>
        <v>0</v>
      </c>
      <c r="O11" s="62">
        <f t="shared" si="1"/>
        <v>0</v>
      </c>
      <c r="P11" s="465">
        <f>SUM(N11+O11)</f>
        <v>0</v>
      </c>
      <c r="Q11" s="163"/>
      <c r="R11" s="163"/>
    </row>
    <row r="12" spans="1:42" ht="27" customHeight="1" x14ac:dyDescent="0.35">
      <c r="A12" s="1375" t="s">
        <v>62</v>
      </c>
      <c r="B12" s="62">
        <f>B34+B55</f>
        <v>0</v>
      </c>
      <c r="C12" s="62">
        <v>0</v>
      </c>
      <c r="D12" s="62">
        <v>0</v>
      </c>
      <c r="E12" s="62">
        <f>E34+E55</f>
        <v>0</v>
      </c>
      <c r="F12" s="62">
        <v>0</v>
      </c>
      <c r="G12" s="62">
        <v>0</v>
      </c>
      <c r="H12" s="62">
        <f>H34+H55</f>
        <v>0</v>
      </c>
      <c r="I12" s="62">
        <v>0</v>
      </c>
      <c r="J12" s="62">
        <v>0</v>
      </c>
      <c r="K12" s="62">
        <v>0</v>
      </c>
      <c r="L12" s="62">
        <v>1</v>
      </c>
      <c r="M12" s="62">
        <v>1</v>
      </c>
      <c r="N12" s="62">
        <f t="shared" si="1"/>
        <v>0</v>
      </c>
      <c r="O12" s="62">
        <f t="shared" si="1"/>
        <v>1</v>
      </c>
      <c r="P12" s="465">
        <f t="shared" ref="P12:P24" si="2">SUM(N12+O12)</f>
        <v>1</v>
      </c>
      <c r="Q12" s="163"/>
      <c r="R12" s="163"/>
    </row>
    <row r="13" spans="1:42" ht="27" customHeight="1" x14ac:dyDescent="0.35">
      <c r="A13" s="1375" t="s">
        <v>63</v>
      </c>
      <c r="B13" s="62">
        <f>B35+B56</f>
        <v>0</v>
      </c>
      <c r="C13" s="62">
        <v>0</v>
      </c>
      <c r="D13" s="62">
        <v>0</v>
      </c>
      <c r="E13" s="62">
        <f>E35+E56</f>
        <v>0</v>
      </c>
      <c r="F13" s="62">
        <v>0</v>
      </c>
      <c r="G13" s="62">
        <v>0</v>
      </c>
      <c r="H13" s="62">
        <f>H35+H56</f>
        <v>0</v>
      </c>
      <c r="I13" s="62">
        <v>0</v>
      </c>
      <c r="J13" s="62">
        <v>0</v>
      </c>
      <c r="K13" s="62">
        <f>K35+K56</f>
        <v>0</v>
      </c>
      <c r="L13" s="62">
        <v>0</v>
      </c>
      <c r="M13" s="62">
        <v>0</v>
      </c>
      <c r="N13" s="62">
        <f>N35+N56</f>
        <v>0</v>
      </c>
      <c r="O13" s="62">
        <f>SUM(C13+F13+I13)</f>
        <v>0</v>
      </c>
      <c r="P13" s="465">
        <f t="shared" si="2"/>
        <v>0</v>
      </c>
      <c r="Q13" s="163"/>
      <c r="R13" s="163"/>
    </row>
    <row r="14" spans="1:42" ht="27" customHeight="1" x14ac:dyDescent="0.35">
      <c r="A14" s="1376" t="s">
        <v>64</v>
      </c>
      <c r="B14" s="62">
        <f>B36+B57</f>
        <v>0</v>
      </c>
      <c r="C14" s="62">
        <v>0</v>
      </c>
      <c r="D14" s="62">
        <f>SUM(B14+C14)</f>
        <v>0</v>
      </c>
      <c r="E14" s="62">
        <f>E36+E57</f>
        <v>0</v>
      </c>
      <c r="F14" s="62">
        <v>0</v>
      </c>
      <c r="G14" s="62">
        <f>SUM(E14+F14)</f>
        <v>0</v>
      </c>
      <c r="H14" s="62">
        <f>H36+H57</f>
        <v>0</v>
      </c>
      <c r="I14" s="62">
        <v>0</v>
      </c>
      <c r="J14" s="62">
        <v>0</v>
      </c>
      <c r="K14" s="62">
        <v>0</v>
      </c>
      <c r="L14" s="62">
        <v>0</v>
      </c>
      <c r="M14" s="62">
        <v>0</v>
      </c>
      <c r="N14" s="62">
        <f>SUM(B14+E14+H14+K14)</f>
        <v>0</v>
      </c>
      <c r="O14" s="62">
        <f>SUM(C14+F14+I14+L14)</f>
        <v>0</v>
      </c>
      <c r="P14" s="465">
        <f t="shared" si="2"/>
        <v>0</v>
      </c>
      <c r="Q14" s="163"/>
      <c r="R14" s="163"/>
    </row>
    <row r="15" spans="1:42" s="165" customFormat="1" ht="27" customHeight="1" x14ac:dyDescent="0.35">
      <c r="A15" s="1090" t="s">
        <v>51</v>
      </c>
      <c r="B15" s="131">
        <f t="shared" ref="B15:O15" si="3">SUM(B16:B24)</f>
        <v>104</v>
      </c>
      <c r="C15" s="131">
        <f t="shared" si="3"/>
        <v>201</v>
      </c>
      <c r="D15" s="131">
        <f t="shared" si="3"/>
        <v>305</v>
      </c>
      <c r="E15" s="131">
        <f t="shared" si="3"/>
        <v>85</v>
      </c>
      <c r="F15" s="131">
        <f t="shared" si="3"/>
        <v>173</v>
      </c>
      <c r="G15" s="131">
        <f t="shared" si="3"/>
        <v>258</v>
      </c>
      <c r="H15" s="131">
        <f t="shared" si="3"/>
        <v>94</v>
      </c>
      <c r="I15" s="131">
        <f t="shared" si="3"/>
        <v>141</v>
      </c>
      <c r="J15" s="131">
        <f t="shared" si="3"/>
        <v>235</v>
      </c>
      <c r="K15" s="131">
        <f t="shared" si="3"/>
        <v>92</v>
      </c>
      <c r="L15" s="131">
        <f t="shared" si="3"/>
        <v>66</v>
      </c>
      <c r="M15" s="131">
        <f>SUM(M16:M24)</f>
        <v>158</v>
      </c>
      <c r="N15" s="131">
        <f>SUM(N16:N24)</f>
        <v>375</v>
      </c>
      <c r="O15" s="131">
        <f t="shared" si="3"/>
        <v>581</v>
      </c>
      <c r="P15" s="464">
        <f t="shared" si="2"/>
        <v>956</v>
      </c>
      <c r="Q15" s="164"/>
      <c r="R15" s="164"/>
    </row>
    <row r="16" spans="1:42" ht="27" customHeight="1" x14ac:dyDescent="0.35">
      <c r="A16" s="1089" t="s">
        <v>57</v>
      </c>
      <c r="B16" s="62">
        <v>15</v>
      </c>
      <c r="C16" s="62">
        <v>31</v>
      </c>
      <c r="D16" s="62">
        <f t="shared" ref="D16:D24" si="4">SUM(B16:C16)</f>
        <v>46</v>
      </c>
      <c r="E16" s="62">
        <v>15</v>
      </c>
      <c r="F16" s="62">
        <v>10</v>
      </c>
      <c r="G16" s="62">
        <f t="shared" ref="G16:G24" si="5">SUM(E16:F16)</f>
        <v>25</v>
      </c>
      <c r="H16" s="62">
        <f>H38+H59</f>
        <v>0</v>
      </c>
      <c r="I16" s="62">
        <v>27</v>
      </c>
      <c r="J16" s="62">
        <v>27</v>
      </c>
      <c r="K16" s="62">
        <f>K38+K59</f>
        <v>0</v>
      </c>
      <c r="L16" s="62">
        <v>0</v>
      </c>
      <c r="M16" s="62">
        <v>0</v>
      </c>
      <c r="N16" s="62">
        <f>SUM(B16+E16+H16)</f>
        <v>30</v>
      </c>
      <c r="O16" s="62">
        <f>SUM(C16+F16+I16)</f>
        <v>68</v>
      </c>
      <c r="P16" s="465">
        <f t="shared" si="2"/>
        <v>98</v>
      </c>
      <c r="Q16" s="163"/>
      <c r="R16" s="163"/>
    </row>
    <row r="17" spans="1:18" ht="27" customHeight="1" x14ac:dyDescent="0.35">
      <c r="A17" s="1375" t="s">
        <v>58</v>
      </c>
      <c r="B17" s="62">
        <v>15</v>
      </c>
      <c r="C17" s="62">
        <v>31</v>
      </c>
      <c r="D17" s="62">
        <v>46</v>
      </c>
      <c r="E17" s="62">
        <v>0</v>
      </c>
      <c r="F17" s="62">
        <v>31</v>
      </c>
      <c r="G17" s="62">
        <f t="shared" si="5"/>
        <v>31</v>
      </c>
      <c r="H17" s="62">
        <v>1</v>
      </c>
      <c r="I17" s="62">
        <v>38</v>
      </c>
      <c r="J17" s="62">
        <f>SUM(H17:I17)</f>
        <v>39</v>
      </c>
      <c r="K17" s="62">
        <v>0</v>
      </c>
      <c r="L17" s="62">
        <v>0</v>
      </c>
      <c r="M17" s="62">
        <v>0</v>
      </c>
      <c r="N17" s="62">
        <f>SUM(B17+E17+H17)</f>
        <v>16</v>
      </c>
      <c r="O17" s="62">
        <f>SUM(C17+F17+I17)</f>
        <v>100</v>
      </c>
      <c r="P17" s="465">
        <f t="shared" si="2"/>
        <v>116</v>
      </c>
      <c r="Q17" s="163"/>
      <c r="R17" s="163"/>
    </row>
    <row r="18" spans="1:18" ht="29.25" customHeight="1" x14ac:dyDescent="0.35">
      <c r="A18" s="1087" t="s">
        <v>116</v>
      </c>
      <c r="B18" s="62">
        <v>0</v>
      </c>
      <c r="C18" s="62">
        <v>12</v>
      </c>
      <c r="D18" s="62">
        <v>12</v>
      </c>
      <c r="E18" s="62">
        <v>0</v>
      </c>
      <c r="F18" s="62">
        <v>15</v>
      </c>
      <c r="G18" s="62">
        <f t="shared" si="5"/>
        <v>15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f>SUM(K18+L18)</f>
        <v>0</v>
      </c>
      <c r="N18" s="62">
        <f>SUM(E18+H18+K18)</f>
        <v>0</v>
      </c>
      <c r="O18" s="62">
        <f t="shared" ref="O18:O24" si="6">SUM(C18+F18+I18+L18)</f>
        <v>27</v>
      </c>
      <c r="P18" s="465">
        <f t="shared" si="2"/>
        <v>27</v>
      </c>
      <c r="Q18" s="163"/>
      <c r="R18" s="163"/>
    </row>
    <row r="19" spans="1:18" ht="27" customHeight="1" x14ac:dyDescent="0.35">
      <c r="A19" s="1375" t="s">
        <v>91</v>
      </c>
      <c r="B19" s="62">
        <v>24</v>
      </c>
      <c r="C19" s="62">
        <v>28</v>
      </c>
      <c r="D19" s="62">
        <f>SUM(B19:C19)</f>
        <v>52</v>
      </c>
      <c r="E19" s="62">
        <v>25</v>
      </c>
      <c r="F19" s="62">
        <v>16</v>
      </c>
      <c r="G19" s="62">
        <f t="shared" si="5"/>
        <v>41</v>
      </c>
      <c r="H19" s="62">
        <v>29</v>
      </c>
      <c r="I19" s="62">
        <v>9</v>
      </c>
      <c r="J19" s="62">
        <f>SUM(H19:I19)</f>
        <v>38</v>
      </c>
      <c r="K19" s="62">
        <v>0</v>
      </c>
      <c r="L19" s="62">
        <v>0</v>
      </c>
      <c r="M19" s="62">
        <f>SUM(K19+L19)</f>
        <v>0</v>
      </c>
      <c r="N19" s="62">
        <f>SUM(B19+E19+H19+K19)</f>
        <v>78</v>
      </c>
      <c r="O19" s="62">
        <f t="shared" si="6"/>
        <v>53</v>
      </c>
      <c r="P19" s="465">
        <f t="shared" si="2"/>
        <v>131</v>
      </c>
      <c r="Q19" s="163"/>
      <c r="R19" s="163"/>
    </row>
    <row r="20" spans="1:18" ht="27" customHeight="1" x14ac:dyDescent="0.35">
      <c r="A20" s="1375" t="s">
        <v>60</v>
      </c>
      <c r="B20" s="62">
        <v>0</v>
      </c>
      <c r="C20" s="62">
        <v>0</v>
      </c>
      <c r="D20" s="62">
        <f t="shared" si="4"/>
        <v>0</v>
      </c>
      <c r="E20" s="62">
        <v>0</v>
      </c>
      <c r="F20" s="62">
        <v>0</v>
      </c>
      <c r="G20" s="62">
        <f t="shared" si="5"/>
        <v>0</v>
      </c>
      <c r="H20" s="62">
        <v>0</v>
      </c>
      <c r="I20" s="62">
        <v>0</v>
      </c>
      <c r="J20" s="62">
        <v>0</v>
      </c>
      <c r="K20" s="62">
        <v>29</v>
      </c>
      <c r="L20" s="62">
        <v>12</v>
      </c>
      <c r="M20" s="62">
        <f>SUM(K20+L20)</f>
        <v>41</v>
      </c>
      <c r="N20" s="62">
        <f>SUM(B20+E20+H20+K20)</f>
        <v>29</v>
      </c>
      <c r="O20" s="62">
        <f t="shared" si="6"/>
        <v>12</v>
      </c>
      <c r="P20" s="465">
        <f t="shared" si="2"/>
        <v>41</v>
      </c>
      <c r="Q20" s="163"/>
      <c r="R20" s="163"/>
    </row>
    <row r="21" spans="1:18" ht="26.25" customHeight="1" x14ac:dyDescent="0.35">
      <c r="A21" s="1375" t="s">
        <v>117</v>
      </c>
      <c r="B21" s="62">
        <v>0</v>
      </c>
      <c r="C21" s="62">
        <v>59</v>
      </c>
      <c r="D21" s="62">
        <f t="shared" si="4"/>
        <v>59</v>
      </c>
      <c r="E21" s="62">
        <v>0</v>
      </c>
      <c r="F21" s="62">
        <v>48</v>
      </c>
      <c r="G21" s="62">
        <v>48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f>SUM(K21+L21)</f>
        <v>0</v>
      </c>
      <c r="N21" s="62">
        <f>SUM(B21+E21+H21+K21)</f>
        <v>0</v>
      </c>
      <c r="O21" s="62">
        <f t="shared" si="6"/>
        <v>107</v>
      </c>
      <c r="P21" s="465">
        <f t="shared" si="2"/>
        <v>107</v>
      </c>
      <c r="Q21" s="163"/>
      <c r="R21" s="163"/>
    </row>
    <row r="22" spans="1:18" ht="30" customHeight="1" x14ac:dyDescent="0.35">
      <c r="A22" s="1375" t="s">
        <v>62</v>
      </c>
      <c r="B22" s="62">
        <v>40</v>
      </c>
      <c r="C22" s="62">
        <v>8</v>
      </c>
      <c r="D22" s="62">
        <f t="shared" si="4"/>
        <v>48</v>
      </c>
      <c r="E22" s="62">
        <v>35</v>
      </c>
      <c r="F22" s="62">
        <v>6</v>
      </c>
      <c r="G22" s="62">
        <f t="shared" si="5"/>
        <v>41</v>
      </c>
      <c r="H22" s="62">
        <v>51</v>
      </c>
      <c r="I22" s="62">
        <v>28</v>
      </c>
      <c r="J22" s="62">
        <f>SUM(H22:I22)</f>
        <v>79</v>
      </c>
      <c r="K22" s="62">
        <v>49</v>
      </c>
      <c r="L22" s="62">
        <v>31</v>
      </c>
      <c r="M22" s="62">
        <f>SUM(K22+L22)</f>
        <v>80</v>
      </c>
      <c r="N22" s="62">
        <f>SUM(B22+E22+H22+K22)</f>
        <v>175</v>
      </c>
      <c r="O22" s="62">
        <f t="shared" si="6"/>
        <v>73</v>
      </c>
      <c r="P22" s="465">
        <f t="shared" si="2"/>
        <v>248</v>
      </c>
      <c r="Q22" s="163"/>
      <c r="R22" s="163"/>
    </row>
    <row r="23" spans="1:18" ht="31.5" customHeight="1" x14ac:dyDescent="0.35">
      <c r="A23" s="1375" t="s">
        <v>119</v>
      </c>
      <c r="B23" s="62">
        <v>0</v>
      </c>
      <c r="C23" s="62">
        <v>22</v>
      </c>
      <c r="D23" s="62">
        <v>22</v>
      </c>
      <c r="E23" s="62">
        <f>E45+E63</f>
        <v>0</v>
      </c>
      <c r="F23" s="62">
        <v>20</v>
      </c>
      <c r="G23" s="62">
        <f t="shared" si="5"/>
        <v>20</v>
      </c>
      <c r="H23" s="62">
        <f>H45+H63</f>
        <v>0</v>
      </c>
      <c r="I23" s="62">
        <v>18</v>
      </c>
      <c r="J23" s="62">
        <v>18</v>
      </c>
      <c r="K23" s="62">
        <v>0</v>
      </c>
      <c r="L23" s="62">
        <v>0</v>
      </c>
      <c r="M23" s="62">
        <v>0</v>
      </c>
      <c r="N23" s="62">
        <f>N45+N63</f>
        <v>0</v>
      </c>
      <c r="O23" s="62">
        <f t="shared" si="6"/>
        <v>60</v>
      </c>
      <c r="P23" s="465">
        <f t="shared" si="2"/>
        <v>60</v>
      </c>
      <c r="Q23" s="163"/>
      <c r="R23" s="163"/>
    </row>
    <row r="24" spans="1:18" ht="27" customHeight="1" thickBot="1" x14ac:dyDescent="0.4">
      <c r="A24" s="1380" t="s">
        <v>64</v>
      </c>
      <c r="B24" s="1092">
        <v>10</v>
      </c>
      <c r="C24" s="1092">
        <v>10</v>
      </c>
      <c r="D24" s="1092">
        <f t="shared" si="4"/>
        <v>20</v>
      </c>
      <c r="E24" s="1092">
        <v>10</v>
      </c>
      <c r="F24" s="1092">
        <v>27</v>
      </c>
      <c r="G24" s="1092">
        <f t="shared" si="5"/>
        <v>37</v>
      </c>
      <c r="H24" s="1092">
        <v>13</v>
      </c>
      <c r="I24" s="1092">
        <v>21</v>
      </c>
      <c r="J24" s="1092">
        <f>SUM(H24+I24)</f>
        <v>34</v>
      </c>
      <c r="K24" s="1092">
        <v>14</v>
      </c>
      <c r="L24" s="1092">
        <v>23</v>
      </c>
      <c r="M24" s="1092">
        <f>SUM(K24+L24)</f>
        <v>37</v>
      </c>
      <c r="N24" s="1092">
        <f>SUM(B24+E24+H24+K24)</f>
        <v>47</v>
      </c>
      <c r="O24" s="1092">
        <f t="shared" si="6"/>
        <v>81</v>
      </c>
      <c r="P24" s="1093">
        <f t="shared" si="2"/>
        <v>128</v>
      </c>
      <c r="Q24" s="163"/>
      <c r="R24" s="163"/>
    </row>
    <row r="25" spans="1:18" ht="27" customHeight="1" thickBot="1" x14ac:dyDescent="0.4">
      <c r="A25" s="1386" t="s">
        <v>10</v>
      </c>
      <c r="B25" s="1387">
        <f t="shared" ref="B25:P25" si="7">SUM(B7+B15)</f>
        <v>104</v>
      </c>
      <c r="C25" s="1387">
        <f t="shared" si="7"/>
        <v>201</v>
      </c>
      <c r="D25" s="1387">
        <f t="shared" si="7"/>
        <v>305</v>
      </c>
      <c r="E25" s="1387">
        <f t="shared" si="7"/>
        <v>85</v>
      </c>
      <c r="F25" s="1387">
        <f t="shared" si="7"/>
        <v>173</v>
      </c>
      <c r="G25" s="1387">
        <f t="shared" si="7"/>
        <v>258</v>
      </c>
      <c r="H25" s="1387">
        <f t="shared" si="7"/>
        <v>94</v>
      </c>
      <c r="I25" s="1387">
        <f t="shared" si="7"/>
        <v>141</v>
      </c>
      <c r="J25" s="1387">
        <f t="shared" si="7"/>
        <v>235</v>
      </c>
      <c r="K25" s="1387">
        <f t="shared" si="7"/>
        <v>92</v>
      </c>
      <c r="L25" s="1387">
        <f t="shared" si="7"/>
        <v>67</v>
      </c>
      <c r="M25" s="1387">
        <f t="shared" si="7"/>
        <v>159</v>
      </c>
      <c r="N25" s="1387">
        <f t="shared" si="7"/>
        <v>375</v>
      </c>
      <c r="O25" s="1387">
        <f t="shared" si="7"/>
        <v>582</v>
      </c>
      <c r="P25" s="1388">
        <f t="shared" si="7"/>
        <v>957</v>
      </c>
      <c r="Q25" s="163"/>
      <c r="R25" s="163"/>
    </row>
    <row r="26" spans="1:18" ht="27" customHeight="1" thickBot="1" x14ac:dyDescent="0.4">
      <c r="A26" s="1393" t="s">
        <v>14</v>
      </c>
      <c r="B26" s="1394"/>
      <c r="C26" s="1394"/>
      <c r="D26" s="1394"/>
      <c r="E26" s="1394"/>
      <c r="F26" s="1394"/>
      <c r="G26" s="1394"/>
      <c r="H26" s="1394"/>
      <c r="I26" s="1394"/>
      <c r="J26" s="1394"/>
      <c r="K26" s="1394"/>
      <c r="L26" s="1394"/>
      <c r="M26" s="1394"/>
      <c r="N26" s="1394"/>
      <c r="O26" s="1394"/>
      <c r="P26" s="1395"/>
      <c r="Q26" s="163"/>
      <c r="R26" s="163"/>
    </row>
    <row r="27" spans="1:18" ht="25.5" customHeight="1" x14ac:dyDescent="0.35">
      <c r="A27" s="1381" t="s">
        <v>9</v>
      </c>
      <c r="B27" s="1382"/>
      <c r="C27" s="1382"/>
      <c r="D27" s="1383"/>
      <c r="E27" s="1382"/>
      <c r="F27" s="1382"/>
      <c r="G27" s="1383"/>
      <c r="H27" s="1382"/>
      <c r="I27" s="1382" t="s">
        <v>5</v>
      </c>
      <c r="J27" s="1383"/>
      <c r="K27" s="1382"/>
      <c r="L27" s="1382"/>
      <c r="M27" s="1383"/>
      <c r="N27" s="1384"/>
      <c r="O27" s="1384"/>
      <c r="P27" s="1385"/>
      <c r="Q27" s="166"/>
      <c r="R27" s="166"/>
    </row>
    <row r="28" spans="1:18" s="165" customFormat="1" ht="24.95" customHeight="1" x14ac:dyDescent="0.35">
      <c r="A28" s="1374" t="s">
        <v>50</v>
      </c>
      <c r="B28" s="131">
        <f t="shared" ref="B28:H28" si="8">SUM(B29:B36)</f>
        <v>0</v>
      </c>
      <c r="C28" s="131">
        <f t="shared" si="8"/>
        <v>0</v>
      </c>
      <c r="D28" s="131">
        <f t="shared" si="8"/>
        <v>0</v>
      </c>
      <c r="E28" s="131">
        <f t="shared" si="8"/>
        <v>0</v>
      </c>
      <c r="F28" s="131">
        <f t="shared" si="8"/>
        <v>0</v>
      </c>
      <c r="G28" s="131">
        <f t="shared" si="8"/>
        <v>0</v>
      </c>
      <c r="H28" s="131">
        <f t="shared" si="8"/>
        <v>0</v>
      </c>
      <c r="I28" s="131">
        <v>0</v>
      </c>
      <c r="J28" s="131">
        <v>0</v>
      </c>
      <c r="K28" s="131">
        <f>SUM(K29:K36)</f>
        <v>0</v>
      </c>
      <c r="L28" s="131">
        <f>SUM(L29:L36)</f>
        <v>1</v>
      </c>
      <c r="M28" s="131">
        <f>SUM(M29:M36)</f>
        <v>1</v>
      </c>
      <c r="N28" s="131">
        <f>SUM(B28+H28+K28+E28)</f>
        <v>0</v>
      </c>
      <c r="O28" s="131">
        <f t="shared" ref="O28:O34" si="9">SUM(C28+F28+I28+L28)</f>
        <v>1</v>
      </c>
      <c r="P28" s="464">
        <f>SUM(N28+O28)</f>
        <v>1</v>
      </c>
      <c r="Q28" s="167"/>
      <c r="R28" s="167"/>
    </row>
    <row r="29" spans="1:18" ht="24.95" customHeight="1" x14ac:dyDescent="0.35">
      <c r="A29" s="1089" t="s">
        <v>57</v>
      </c>
      <c r="B29" s="62">
        <v>0</v>
      </c>
      <c r="C29" s="62">
        <v>0</v>
      </c>
      <c r="D29" s="62">
        <v>0</v>
      </c>
      <c r="E29" s="62">
        <f>E51+E70</f>
        <v>0</v>
      </c>
      <c r="F29" s="62">
        <v>0</v>
      </c>
      <c r="G29" s="62">
        <v>0</v>
      </c>
      <c r="H29" s="62">
        <f>H51+H70</f>
        <v>0</v>
      </c>
      <c r="I29" s="62">
        <v>0</v>
      </c>
      <c r="J29" s="62">
        <v>0</v>
      </c>
      <c r="K29" s="62">
        <f>K51+K70</f>
        <v>0</v>
      </c>
      <c r="L29" s="62">
        <v>0</v>
      </c>
      <c r="M29" s="62">
        <v>0</v>
      </c>
      <c r="N29" s="62">
        <f>N51+N70</f>
        <v>0</v>
      </c>
      <c r="O29" s="62">
        <f t="shared" si="9"/>
        <v>0</v>
      </c>
      <c r="P29" s="465">
        <f>SUM(N29+O29)</f>
        <v>0</v>
      </c>
      <c r="Q29" s="116"/>
      <c r="R29" s="116"/>
    </row>
    <row r="30" spans="1:18" ht="24.95" customHeight="1" x14ac:dyDescent="0.35">
      <c r="A30" s="1375" t="s">
        <v>58</v>
      </c>
      <c r="B30" s="62">
        <f>B52+B71</f>
        <v>0</v>
      </c>
      <c r="C30" s="62">
        <v>0</v>
      </c>
      <c r="D30" s="62">
        <v>0</v>
      </c>
      <c r="E30" s="62">
        <f>E52+E71</f>
        <v>0</v>
      </c>
      <c r="F30" s="62">
        <v>0</v>
      </c>
      <c r="G30" s="62">
        <v>0</v>
      </c>
      <c r="H30" s="62">
        <f>H52+H71</f>
        <v>0</v>
      </c>
      <c r="I30" s="62">
        <v>0</v>
      </c>
      <c r="J30" s="62">
        <v>0</v>
      </c>
      <c r="K30" s="62">
        <f>K52+K71</f>
        <v>0</v>
      </c>
      <c r="L30" s="62">
        <f>L52+L71</f>
        <v>0</v>
      </c>
      <c r="M30" s="62">
        <f>M52+M71</f>
        <v>0</v>
      </c>
      <c r="N30" s="62">
        <f>N52+N71</f>
        <v>0</v>
      </c>
      <c r="O30" s="62">
        <f t="shared" si="9"/>
        <v>0</v>
      </c>
      <c r="P30" s="465">
        <f>SUM(N30+O30)</f>
        <v>0</v>
      </c>
      <c r="Q30" s="116"/>
      <c r="R30" s="116"/>
    </row>
    <row r="31" spans="1:18" ht="24.75" customHeight="1" x14ac:dyDescent="0.35">
      <c r="A31" s="1375" t="s">
        <v>59</v>
      </c>
      <c r="B31" s="62">
        <f>B53+B72</f>
        <v>0</v>
      </c>
      <c r="C31" s="62">
        <f>C53+C72</f>
        <v>0</v>
      </c>
      <c r="D31" s="62">
        <f>D53+D72</f>
        <v>0</v>
      </c>
      <c r="E31" s="62">
        <f>E53+E72</f>
        <v>0</v>
      </c>
      <c r="F31" s="62">
        <f>F53+F72</f>
        <v>0</v>
      </c>
      <c r="G31" s="62">
        <f>G53+G72</f>
        <v>0</v>
      </c>
      <c r="H31" s="62">
        <f>H53+H72</f>
        <v>0</v>
      </c>
      <c r="I31" s="62">
        <v>0</v>
      </c>
      <c r="J31" s="62">
        <v>0</v>
      </c>
      <c r="K31" s="62">
        <f>K53+K72</f>
        <v>0</v>
      </c>
      <c r="L31" s="62">
        <v>0</v>
      </c>
      <c r="M31" s="62">
        <v>0</v>
      </c>
      <c r="N31" s="62">
        <f>SUM(B31+E31+H31+K31)</f>
        <v>0</v>
      </c>
      <c r="O31" s="62">
        <f t="shared" si="9"/>
        <v>0</v>
      </c>
      <c r="P31" s="465">
        <f>SUM(N31+O31)</f>
        <v>0</v>
      </c>
      <c r="Q31" s="116"/>
      <c r="R31" s="116"/>
    </row>
    <row r="32" spans="1:18" x14ac:dyDescent="0.35">
      <c r="A32" s="1375" t="s">
        <v>60</v>
      </c>
      <c r="B32" s="62">
        <f>B54+B73</f>
        <v>0</v>
      </c>
      <c r="C32" s="62">
        <v>0</v>
      </c>
      <c r="D32" s="62">
        <v>0</v>
      </c>
      <c r="E32" s="62">
        <f>E54+E73</f>
        <v>0</v>
      </c>
      <c r="F32" s="62">
        <f>F54+F73</f>
        <v>0</v>
      </c>
      <c r="G32" s="62">
        <f>G54+G73</f>
        <v>0</v>
      </c>
      <c r="H32" s="62">
        <f>H54+H73</f>
        <v>0</v>
      </c>
      <c r="I32" s="62">
        <f>I54+I73</f>
        <v>0</v>
      </c>
      <c r="J32" s="62">
        <f>J54+J73</f>
        <v>0</v>
      </c>
      <c r="K32" s="62">
        <f>K54+K73</f>
        <v>0</v>
      </c>
      <c r="L32" s="62">
        <v>0</v>
      </c>
      <c r="M32" s="62">
        <v>0</v>
      </c>
      <c r="N32" s="62">
        <f>SUM(B32+E32+H32+K32)</f>
        <v>0</v>
      </c>
      <c r="O32" s="62">
        <f t="shared" si="9"/>
        <v>0</v>
      </c>
      <c r="P32" s="465">
        <f>SUM(N32+O32)</f>
        <v>0</v>
      </c>
      <c r="Q32" s="116"/>
      <c r="R32" s="116"/>
    </row>
    <row r="33" spans="1:18" ht="24.75" customHeight="1" x14ac:dyDescent="0.35">
      <c r="A33" s="1375" t="s">
        <v>61</v>
      </c>
      <c r="B33" s="62">
        <v>0</v>
      </c>
      <c r="C33" s="62">
        <v>0</v>
      </c>
      <c r="D33" s="62">
        <f>SUM(B33+C33)</f>
        <v>0</v>
      </c>
      <c r="E33" s="62">
        <v>0</v>
      </c>
      <c r="F33" s="62">
        <v>0</v>
      </c>
      <c r="G33" s="62">
        <f>SUM(E33+F33)</f>
        <v>0</v>
      </c>
      <c r="H33" s="62">
        <v>0</v>
      </c>
      <c r="I33" s="62">
        <v>0</v>
      </c>
      <c r="J33" s="62">
        <f>SUM(H33+I33)</f>
        <v>0</v>
      </c>
      <c r="K33" s="62">
        <f>K55+K74</f>
        <v>0</v>
      </c>
      <c r="L33" s="62">
        <v>0</v>
      </c>
      <c r="M33" s="62">
        <f>SUM(K33+L33)</f>
        <v>0</v>
      </c>
      <c r="N33" s="62">
        <f>SUM(B33+E33+H33+K33)</f>
        <v>0</v>
      </c>
      <c r="O33" s="62">
        <f t="shared" si="9"/>
        <v>0</v>
      </c>
      <c r="P33" s="465">
        <f>SUM(D33+G33+J33+M33)</f>
        <v>0</v>
      </c>
      <c r="Q33" s="116"/>
      <c r="R33" s="116"/>
    </row>
    <row r="34" spans="1:18" ht="24.75" customHeight="1" x14ac:dyDescent="0.35">
      <c r="A34" s="1375" t="s">
        <v>62</v>
      </c>
      <c r="B34" s="62">
        <f>B56+B75</f>
        <v>0</v>
      </c>
      <c r="C34" s="62">
        <v>0</v>
      </c>
      <c r="D34" s="62">
        <v>0</v>
      </c>
      <c r="E34" s="62">
        <f>E56+E75</f>
        <v>0</v>
      </c>
      <c r="F34" s="62">
        <v>0</v>
      </c>
      <c r="G34" s="62">
        <v>0</v>
      </c>
      <c r="H34" s="62">
        <f>H56+H75</f>
        <v>0</v>
      </c>
      <c r="I34" s="62">
        <v>0</v>
      </c>
      <c r="J34" s="62">
        <v>0</v>
      </c>
      <c r="K34" s="62">
        <v>0</v>
      </c>
      <c r="L34" s="62">
        <v>1</v>
      </c>
      <c r="M34" s="62">
        <v>1</v>
      </c>
      <c r="N34" s="62">
        <f>SUM(B34+E34+H34+K34)</f>
        <v>0</v>
      </c>
      <c r="O34" s="62">
        <f t="shared" si="9"/>
        <v>1</v>
      </c>
      <c r="P34" s="465">
        <f t="shared" ref="P34:P46" si="10">SUM(N34+O34)</f>
        <v>1</v>
      </c>
      <c r="Q34" s="116"/>
      <c r="R34" s="116"/>
    </row>
    <row r="35" spans="1:18" ht="24.95" customHeight="1" x14ac:dyDescent="0.35">
      <c r="A35" s="1375" t="s">
        <v>63</v>
      </c>
      <c r="B35" s="62">
        <f>B57+B76</f>
        <v>0</v>
      </c>
      <c r="C35" s="62">
        <v>0</v>
      </c>
      <c r="D35" s="62">
        <v>0</v>
      </c>
      <c r="E35" s="62">
        <f>E57+E76</f>
        <v>0</v>
      </c>
      <c r="F35" s="62">
        <v>0</v>
      </c>
      <c r="G35" s="62">
        <v>0</v>
      </c>
      <c r="H35" s="62">
        <f>H57+H76</f>
        <v>0</v>
      </c>
      <c r="I35" s="62">
        <v>0</v>
      </c>
      <c r="J35" s="62">
        <v>0</v>
      </c>
      <c r="K35" s="62">
        <f>K57+K76</f>
        <v>0</v>
      </c>
      <c r="L35" s="62">
        <v>0</v>
      </c>
      <c r="M35" s="62">
        <v>0</v>
      </c>
      <c r="N35" s="62">
        <f>N57+N76</f>
        <v>0</v>
      </c>
      <c r="O35" s="62">
        <f>SUM(C35+F35+I35)</f>
        <v>0</v>
      </c>
      <c r="P35" s="465">
        <f t="shared" si="10"/>
        <v>0</v>
      </c>
      <c r="Q35" s="116"/>
      <c r="R35" s="116"/>
    </row>
    <row r="36" spans="1:18" ht="24.75" customHeight="1" x14ac:dyDescent="0.35">
      <c r="A36" s="1376" t="s">
        <v>64</v>
      </c>
      <c r="B36" s="62">
        <f>B58+B77</f>
        <v>0</v>
      </c>
      <c r="C36" s="62">
        <v>0</v>
      </c>
      <c r="D36" s="62">
        <f>SUM(B36+C36)</f>
        <v>0</v>
      </c>
      <c r="E36" s="62">
        <f>E58+E77</f>
        <v>0</v>
      </c>
      <c r="F36" s="62">
        <v>0</v>
      </c>
      <c r="G36" s="62">
        <f>SUM(E36+F36)</f>
        <v>0</v>
      </c>
      <c r="H36" s="62">
        <f>H58+H77</f>
        <v>0</v>
      </c>
      <c r="I36" s="62">
        <v>0</v>
      </c>
      <c r="J36" s="62">
        <v>0</v>
      </c>
      <c r="K36" s="62">
        <v>0</v>
      </c>
      <c r="L36" s="62">
        <v>0</v>
      </c>
      <c r="M36" s="62">
        <v>0</v>
      </c>
      <c r="N36" s="62">
        <f>SUM(B36+E36+H36+K36)</f>
        <v>0</v>
      </c>
      <c r="O36" s="62">
        <f>SUM(C36+F36+I36+L36)</f>
        <v>0</v>
      </c>
      <c r="P36" s="465">
        <f t="shared" si="10"/>
        <v>0</v>
      </c>
      <c r="Q36" s="116"/>
      <c r="R36" s="116"/>
    </row>
    <row r="37" spans="1:18" s="165" customFormat="1" ht="24.75" customHeight="1" x14ac:dyDescent="0.35">
      <c r="A37" s="1090" t="s">
        <v>51</v>
      </c>
      <c r="B37" s="131">
        <f t="shared" ref="B37:O37" si="11">SUM(B38:B46)</f>
        <v>104</v>
      </c>
      <c r="C37" s="131">
        <f t="shared" si="11"/>
        <v>200</v>
      </c>
      <c r="D37" s="131">
        <f t="shared" si="11"/>
        <v>304</v>
      </c>
      <c r="E37" s="131">
        <f t="shared" si="11"/>
        <v>85</v>
      </c>
      <c r="F37" s="131">
        <f t="shared" si="11"/>
        <v>173</v>
      </c>
      <c r="G37" s="131">
        <f t="shared" si="11"/>
        <v>258</v>
      </c>
      <c r="H37" s="131">
        <f t="shared" si="11"/>
        <v>94</v>
      </c>
      <c r="I37" s="131">
        <f t="shared" si="11"/>
        <v>141</v>
      </c>
      <c r="J37" s="131">
        <f t="shared" si="11"/>
        <v>235</v>
      </c>
      <c r="K37" s="131">
        <f t="shared" si="11"/>
        <v>92</v>
      </c>
      <c r="L37" s="131">
        <f t="shared" si="11"/>
        <v>66</v>
      </c>
      <c r="M37" s="131">
        <f t="shared" si="11"/>
        <v>158</v>
      </c>
      <c r="N37" s="131">
        <f t="shared" si="11"/>
        <v>375</v>
      </c>
      <c r="O37" s="131">
        <f t="shared" si="11"/>
        <v>580</v>
      </c>
      <c r="P37" s="464">
        <f t="shared" si="10"/>
        <v>955</v>
      </c>
      <c r="Q37" s="167"/>
      <c r="R37" s="167"/>
    </row>
    <row r="38" spans="1:18" ht="23.25" customHeight="1" x14ac:dyDescent="0.35">
      <c r="A38" s="1089" t="s">
        <v>57</v>
      </c>
      <c r="B38" s="62">
        <v>15</v>
      </c>
      <c r="C38" s="62">
        <v>31</v>
      </c>
      <c r="D38" s="62">
        <f>SUM(B38:C38)</f>
        <v>46</v>
      </c>
      <c r="E38" s="62">
        <v>15</v>
      </c>
      <c r="F38" s="62">
        <v>10</v>
      </c>
      <c r="G38" s="62">
        <f>SUM(E38:F38)</f>
        <v>25</v>
      </c>
      <c r="H38" s="62">
        <f>H60+H79</f>
        <v>0</v>
      </c>
      <c r="I38" s="62">
        <v>27</v>
      </c>
      <c r="J38" s="62">
        <v>27</v>
      </c>
      <c r="K38" s="62">
        <f>K60+K79</f>
        <v>0</v>
      </c>
      <c r="L38" s="62">
        <v>0</v>
      </c>
      <c r="M38" s="62">
        <v>0</v>
      </c>
      <c r="N38" s="62">
        <f>SUM(B38+E38+H38)</f>
        <v>30</v>
      </c>
      <c r="O38" s="62">
        <f>SUM(C38+F38+I38)</f>
        <v>68</v>
      </c>
      <c r="P38" s="465">
        <f t="shared" si="10"/>
        <v>98</v>
      </c>
      <c r="Q38" s="116"/>
      <c r="R38" s="116"/>
    </row>
    <row r="39" spans="1:18" ht="24.75" customHeight="1" x14ac:dyDescent="0.35">
      <c r="A39" s="1375" t="s">
        <v>58</v>
      </c>
      <c r="B39" s="62">
        <v>15</v>
      </c>
      <c r="C39" s="62">
        <v>31</v>
      </c>
      <c r="D39" s="62">
        <v>46</v>
      </c>
      <c r="E39" s="62">
        <v>0</v>
      </c>
      <c r="F39" s="62">
        <v>31</v>
      </c>
      <c r="G39" s="62">
        <f>SUM(E39:F39)</f>
        <v>31</v>
      </c>
      <c r="H39" s="62">
        <v>1</v>
      </c>
      <c r="I39" s="62">
        <v>38</v>
      </c>
      <c r="J39" s="62">
        <f>SUM(H39:I39)</f>
        <v>39</v>
      </c>
      <c r="K39" s="62">
        <v>0</v>
      </c>
      <c r="L39" s="62">
        <v>0</v>
      </c>
      <c r="M39" s="62">
        <v>0</v>
      </c>
      <c r="N39" s="62">
        <f>SUM(B39+E39+H39)</f>
        <v>16</v>
      </c>
      <c r="O39" s="62">
        <f>SUM(C39+F39+I39)</f>
        <v>100</v>
      </c>
      <c r="P39" s="465">
        <f t="shared" si="10"/>
        <v>116</v>
      </c>
      <c r="Q39" s="116"/>
      <c r="R39" s="116"/>
    </row>
    <row r="40" spans="1:18" ht="27.75" customHeight="1" x14ac:dyDescent="0.35">
      <c r="A40" s="1375" t="s">
        <v>116</v>
      </c>
      <c r="B40" s="62">
        <v>0</v>
      </c>
      <c r="C40" s="62">
        <v>12</v>
      </c>
      <c r="D40" s="62">
        <v>12</v>
      </c>
      <c r="E40" s="62">
        <v>0</v>
      </c>
      <c r="F40" s="62">
        <v>15</v>
      </c>
      <c r="G40" s="62">
        <f>SUM(E40:F40)</f>
        <v>15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f>SUM(K40+L40)</f>
        <v>0</v>
      </c>
      <c r="N40" s="62">
        <f>SUM(E40+H40+K40)</f>
        <v>0</v>
      </c>
      <c r="O40" s="62">
        <f t="shared" ref="O40:O46" si="12">SUM(C40+F40+I40+L40)</f>
        <v>27</v>
      </c>
      <c r="P40" s="465">
        <f t="shared" si="10"/>
        <v>27</v>
      </c>
      <c r="Q40" s="116"/>
      <c r="R40" s="116"/>
    </row>
    <row r="41" spans="1:18" ht="27" customHeight="1" x14ac:dyDescent="0.35">
      <c r="A41" s="1375" t="s">
        <v>96</v>
      </c>
      <c r="B41" s="62">
        <v>24</v>
      </c>
      <c r="C41" s="62">
        <v>28</v>
      </c>
      <c r="D41" s="62">
        <f>SUM(B41:C41)</f>
        <v>52</v>
      </c>
      <c r="E41" s="62">
        <v>25</v>
      </c>
      <c r="F41" s="62">
        <v>16</v>
      </c>
      <c r="G41" s="62">
        <f>SUM(E41:F41)</f>
        <v>41</v>
      </c>
      <c r="H41" s="62">
        <v>29</v>
      </c>
      <c r="I41" s="62">
        <v>9</v>
      </c>
      <c r="J41" s="62">
        <f>SUM(H41:I41)</f>
        <v>38</v>
      </c>
      <c r="K41" s="62">
        <v>0</v>
      </c>
      <c r="L41" s="62">
        <v>0</v>
      </c>
      <c r="M41" s="62">
        <f>SUM(K41+L41)</f>
        <v>0</v>
      </c>
      <c r="N41" s="62">
        <f>SUM(B41+E41+H41+K41)</f>
        <v>78</v>
      </c>
      <c r="O41" s="62">
        <f t="shared" si="12"/>
        <v>53</v>
      </c>
      <c r="P41" s="465">
        <f t="shared" si="10"/>
        <v>131</v>
      </c>
      <c r="Q41" s="163"/>
      <c r="R41" s="163"/>
    </row>
    <row r="42" spans="1:18" ht="27" customHeight="1" x14ac:dyDescent="0.35">
      <c r="A42" s="1375" t="s">
        <v>60</v>
      </c>
      <c r="B42" s="62">
        <v>0</v>
      </c>
      <c r="C42" s="62">
        <v>0</v>
      </c>
      <c r="D42" s="62">
        <f>SUM(B42:C42)</f>
        <v>0</v>
      </c>
      <c r="E42" s="62">
        <v>0</v>
      </c>
      <c r="F42" s="62">
        <v>0</v>
      </c>
      <c r="G42" s="62">
        <v>0</v>
      </c>
      <c r="H42" s="62">
        <v>0</v>
      </c>
      <c r="I42" s="62">
        <v>0</v>
      </c>
      <c r="J42" s="62">
        <f>SUM(H42:I42)</f>
        <v>0</v>
      </c>
      <c r="K42" s="62">
        <v>29</v>
      </c>
      <c r="L42" s="62">
        <v>12</v>
      </c>
      <c r="M42" s="62">
        <f>SUM(K42+L42)</f>
        <v>41</v>
      </c>
      <c r="N42" s="62">
        <f>SUM(B42+E42+H42+K42)</f>
        <v>29</v>
      </c>
      <c r="O42" s="62">
        <f t="shared" si="12"/>
        <v>12</v>
      </c>
      <c r="P42" s="465">
        <f t="shared" si="10"/>
        <v>41</v>
      </c>
      <c r="Q42" s="116"/>
      <c r="R42" s="116"/>
    </row>
    <row r="43" spans="1:18" x14ac:dyDescent="0.35">
      <c r="A43" s="1375" t="s">
        <v>117</v>
      </c>
      <c r="B43" s="62">
        <v>0</v>
      </c>
      <c r="C43" s="62">
        <v>58</v>
      </c>
      <c r="D43" s="62">
        <f>SUM(B43:C43)</f>
        <v>58</v>
      </c>
      <c r="E43" s="62">
        <v>0</v>
      </c>
      <c r="F43" s="62">
        <v>48</v>
      </c>
      <c r="G43" s="62">
        <v>48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f>SUM(K43+L43)</f>
        <v>0</v>
      </c>
      <c r="N43" s="62">
        <f>SUM(B43+E43+H43+K43)</f>
        <v>0</v>
      </c>
      <c r="O43" s="62">
        <f t="shared" si="12"/>
        <v>106</v>
      </c>
      <c r="P43" s="465">
        <f t="shared" si="10"/>
        <v>106</v>
      </c>
      <c r="Q43" s="116"/>
      <c r="R43" s="116"/>
    </row>
    <row r="44" spans="1:18" ht="24.95" customHeight="1" x14ac:dyDescent="0.35">
      <c r="A44" s="1375" t="s">
        <v>62</v>
      </c>
      <c r="B44" s="62">
        <v>40</v>
      </c>
      <c r="C44" s="62">
        <v>8</v>
      </c>
      <c r="D44" s="62">
        <f>SUM(B44:C44)</f>
        <v>48</v>
      </c>
      <c r="E44" s="62">
        <v>35</v>
      </c>
      <c r="F44" s="62">
        <v>6</v>
      </c>
      <c r="G44" s="62">
        <f>SUM(E44:F44)</f>
        <v>41</v>
      </c>
      <c r="H44" s="62">
        <v>51</v>
      </c>
      <c r="I44" s="62">
        <v>28</v>
      </c>
      <c r="J44" s="62">
        <f>SUM(H44:I44)</f>
        <v>79</v>
      </c>
      <c r="K44" s="62">
        <v>49</v>
      </c>
      <c r="L44" s="62">
        <v>31</v>
      </c>
      <c r="M44" s="62">
        <f>SUM(K44+L44)</f>
        <v>80</v>
      </c>
      <c r="N44" s="62">
        <f>SUM(B44+E44+H44+K44)</f>
        <v>175</v>
      </c>
      <c r="O44" s="62">
        <f t="shared" si="12"/>
        <v>73</v>
      </c>
      <c r="P44" s="465">
        <f t="shared" si="10"/>
        <v>248</v>
      </c>
      <c r="Q44" s="116"/>
      <c r="R44" s="116"/>
    </row>
    <row r="45" spans="1:18" ht="24.75" customHeight="1" x14ac:dyDescent="0.35">
      <c r="A45" s="1375" t="s">
        <v>63</v>
      </c>
      <c r="B45" s="62">
        <v>0</v>
      </c>
      <c r="C45" s="62">
        <v>22</v>
      </c>
      <c r="D45" s="62">
        <v>22</v>
      </c>
      <c r="E45" s="62">
        <f>E65+E85</f>
        <v>0</v>
      </c>
      <c r="F45" s="62">
        <v>20</v>
      </c>
      <c r="G45" s="62">
        <v>20</v>
      </c>
      <c r="H45" s="62">
        <f>H65+H85</f>
        <v>0</v>
      </c>
      <c r="I45" s="62">
        <v>18</v>
      </c>
      <c r="J45" s="62">
        <v>18</v>
      </c>
      <c r="K45" s="62">
        <v>0</v>
      </c>
      <c r="L45" s="62">
        <v>0</v>
      </c>
      <c r="M45" s="62">
        <v>0</v>
      </c>
      <c r="N45" s="62">
        <f>N65+N85</f>
        <v>0</v>
      </c>
      <c r="O45" s="62">
        <f t="shared" si="12"/>
        <v>60</v>
      </c>
      <c r="P45" s="465">
        <f t="shared" si="10"/>
        <v>60</v>
      </c>
      <c r="Q45" s="116"/>
      <c r="R45" s="116"/>
    </row>
    <row r="46" spans="1:18" ht="24.95" customHeight="1" thickBot="1" x14ac:dyDescent="0.4">
      <c r="A46" s="1380" t="s">
        <v>64</v>
      </c>
      <c r="B46" s="1092">
        <v>10</v>
      </c>
      <c r="C46" s="1092">
        <v>10</v>
      </c>
      <c r="D46" s="1092">
        <f>SUM(B46:C46)</f>
        <v>20</v>
      </c>
      <c r="E46" s="1092">
        <v>10</v>
      </c>
      <c r="F46" s="1092">
        <v>27</v>
      </c>
      <c r="G46" s="1092">
        <f>SUM(E46+F46)</f>
        <v>37</v>
      </c>
      <c r="H46" s="1092">
        <v>13</v>
      </c>
      <c r="I46" s="1092">
        <v>21</v>
      </c>
      <c r="J46" s="1092">
        <f>SUM(H46+I46)</f>
        <v>34</v>
      </c>
      <c r="K46" s="1092">
        <v>14</v>
      </c>
      <c r="L46" s="1092">
        <v>23</v>
      </c>
      <c r="M46" s="1092">
        <f>SUM(K46+L46)</f>
        <v>37</v>
      </c>
      <c r="N46" s="1092">
        <f>SUM(B46+E46+H46+K46)</f>
        <v>47</v>
      </c>
      <c r="O46" s="1092">
        <f t="shared" si="12"/>
        <v>81</v>
      </c>
      <c r="P46" s="1093">
        <f t="shared" si="10"/>
        <v>128</v>
      </c>
      <c r="Q46" s="116"/>
      <c r="R46" s="116"/>
    </row>
    <row r="47" spans="1:18" ht="24.95" customHeight="1" thickBot="1" x14ac:dyDescent="0.4">
      <c r="A47" s="1396" t="s">
        <v>6</v>
      </c>
      <c r="B47" s="1397">
        <f t="shared" ref="B47:P47" si="13">SUM(B28+B37)</f>
        <v>104</v>
      </c>
      <c r="C47" s="1397">
        <f t="shared" si="13"/>
        <v>200</v>
      </c>
      <c r="D47" s="1397">
        <f t="shared" si="13"/>
        <v>304</v>
      </c>
      <c r="E47" s="1397">
        <f t="shared" si="13"/>
        <v>85</v>
      </c>
      <c r="F47" s="1397">
        <f t="shared" si="13"/>
        <v>173</v>
      </c>
      <c r="G47" s="1397">
        <f t="shared" si="13"/>
        <v>258</v>
      </c>
      <c r="H47" s="1397">
        <f t="shared" si="13"/>
        <v>94</v>
      </c>
      <c r="I47" s="1397">
        <f t="shared" si="13"/>
        <v>141</v>
      </c>
      <c r="J47" s="1397">
        <f t="shared" si="13"/>
        <v>235</v>
      </c>
      <c r="K47" s="1397">
        <f t="shared" si="13"/>
        <v>92</v>
      </c>
      <c r="L47" s="1397">
        <f t="shared" si="13"/>
        <v>67</v>
      </c>
      <c r="M47" s="1397">
        <f t="shared" si="13"/>
        <v>159</v>
      </c>
      <c r="N47" s="1397">
        <f t="shared" si="13"/>
        <v>375</v>
      </c>
      <c r="O47" s="1397">
        <f t="shared" si="13"/>
        <v>581</v>
      </c>
      <c r="P47" s="1398">
        <f t="shared" si="13"/>
        <v>956</v>
      </c>
      <c r="Q47" s="116"/>
      <c r="R47" s="116"/>
    </row>
    <row r="48" spans="1:18" ht="24.95" customHeight="1" x14ac:dyDescent="0.35">
      <c r="A48" s="1389" t="s">
        <v>15</v>
      </c>
      <c r="B48" s="1390"/>
      <c r="C48" s="1390"/>
      <c r="D48" s="1390"/>
      <c r="E48" s="1390"/>
      <c r="F48" s="1390"/>
      <c r="G48" s="1390"/>
      <c r="H48" s="1390"/>
      <c r="I48" s="1390"/>
      <c r="J48" s="1390"/>
      <c r="K48" s="1390"/>
      <c r="L48" s="1390"/>
      <c r="M48" s="1390"/>
      <c r="N48" s="1391"/>
      <c r="O48" s="1391"/>
      <c r="P48" s="1392"/>
      <c r="Q48" s="168"/>
      <c r="R48" s="168"/>
    </row>
    <row r="49" spans="1:18" s="165" customFormat="1" ht="29.25" customHeight="1" x14ac:dyDescent="0.35">
      <c r="A49" s="1374" t="s">
        <v>50</v>
      </c>
      <c r="B49" s="131">
        <f>SUM(B50:B57)</f>
        <v>0</v>
      </c>
      <c r="C49" s="131">
        <f>SUM(C50:C57)</f>
        <v>0</v>
      </c>
      <c r="D49" s="131">
        <f>B49+C49</f>
        <v>0</v>
      </c>
      <c r="E49" s="131">
        <f>SUM(E50:E57)</f>
        <v>0</v>
      </c>
      <c r="F49" s="131">
        <f>SUM(F50:F57)</f>
        <v>0</v>
      </c>
      <c r="G49" s="131">
        <f>SUM(E49:F49)</f>
        <v>0</v>
      </c>
      <c r="H49" s="131">
        <f>SUM(H50:H57)</f>
        <v>0</v>
      </c>
      <c r="I49" s="131">
        <f>SUM(I50:I57)</f>
        <v>0</v>
      </c>
      <c r="J49" s="131">
        <f>H49+I49</f>
        <v>0</v>
      </c>
      <c r="K49" s="131">
        <f>SUM(K50:K57)</f>
        <v>0</v>
      </c>
      <c r="L49" s="131">
        <f>SUM(L50:L57)</f>
        <v>0</v>
      </c>
      <c r="M49" s="131">
        <f>SUM(K49:L49)</f>
        <v>0</v>
      </c>
      <c r="N49" s="132">
        <f>B49+E49+H49+K49</f>
        <v>0</v>
      </c>
      <c r="O49" s="132">
        <f>C49+F49+I49+L49</f>
        <v>0</v>
      </c>
      <c r="P49" s="348">
        <f>N49+O49</f>
        <v>0</v>
      </c>
      <c r="Q49" s="169"/>
      <c r="R49" s="169"/>
    </row>
    <row r="50" spans="1:18" ht="29.25" customHeight="1" x14ac:dyDescent="0.35">
      <c r="A50" s="1089" t="s">
        <v>57</v>
      </c>
      <c r="B50" s="21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133">
        <f t="shared" ref="N50:O57" si="14">B50+E50+H50+K50</f>
        <v>0</v>
      </c>
      <c r="O50" s="133">
        <f t="shared" si="14"/>
        <v>0</v>
      </c>
      <c r="P50" s="466">
        <f t="shared" ref="P50:P57" si="15">N50+O50</f>
        <v>0</v>
      </c>
      <c r="Q50" s="170"/>
      <c r="R50" s="170"/>
    </row>
    <row r="51" spans="1:18" ht="32.25" customHeight="1" x14ac:dyDescent="0.35">
      <c r="A51" s="1375" t="s">
        <v>58</v>
      </c>
      <c r="B51" s="21">
        <v>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1">
        <v>0</v>
      </c>
      <c r="N51" s="133">
        <f t="shared" si="14"/>
        <v>0</v>
      </c>
      <c r="O51" s="133">
        <f t="shared" si="14"/>
        <v>0</v>
      </c>
      <c r="P51" s="466">
        <f t="shared" si="15"/>
        <v>0</v>
      </c>
      <c r="Q51" s="170"/>
      <c r="R51" s="170"/>
    </row>
    <row r="52" spans="1:18" ht="44.25" customHeight="1" x14ac:dyDescent="0.35">
      <c r="A52" s="1375" t="s">
        <v>59</v>
      </c>
      <c r="B52" s="21"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133">
        <f>B52+E52+H52+K52</f>
        <v>0</v>
      </c>
      <c r="O52" s="133">
        <f t="shared" si="14"/>
        <v>0</v>
      </c>
      <c r="P52" s="466">
        <f t="shared" si="15"/>
        <v>0</v>
      </c>
      <c r="Q52" s="170"/>
      <c r="R52" s="170"/>
    </row>
    <row r="53" spans="1:18" ht="23.25" customHeight="1" x14ac:dyDescent="0.35">
      <c r="A53" s="1375" t="s">
        <v>60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133">
        <v>0</v>
      </c>
      <c r="O53" s="133">
        <f t="shared" si="14"/>
        <v>0</v>
      </c>
      <c r="P53" s="466">
        <f t="shared" si="15"/>
        <v>0</v>
      </c>
      <c r="Q53" s="170"/>
      <c r="R53" s="170"/>
    </row>
    <row r="54" spans="1:18" ht="29.25" customHeight="1" x14ac:dyDescent="0.35">
      <c r="A54" s="1375" t="s">
        <v>117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133">
        <f t="shared" si="14"/>
        <v>0</v>
      </c>
      <c r="O54" s="133">
        <f t="shared" si="14"/>
        <v>0</v>
      </c>
      <c r="P54" s="466">
        <f t="shared" si="15"/>
        <v>0</v>
      </c>
      <c r="Q54" s="170"/>
      <c r="R54" s="170"/>
    </row>
    <row r="55" spans="1:18" ht="32.25" customHeight="1" x14ac:dyDescent="0.35">
      <c r="A55" s="1375" t="s">
        <v>62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133">
        <f t="shared" si="14"/>
        <v>0</v>
      </c>
      <c r="O55" s="133">
        <f t="shared" si="14"/>
        <v>0</v>
      </c>
      <c r="P55" s="466">
        <f t="shared" si="15"/>
        <v>0</v>
      </c>
      <c r="Q55" s="170"/>
      <c r="R55" s="170"/>
    </row>
    <row r="56" spans="1:18" ht="26.25" customHeight="1" x14ac:dyDescent="0.35">
      <c r="A56" s="1375" t="s">
        <v>63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1">
        <v>0</v>
      </c>
      <c r="N56" s="133">
        <f t="shared" si="14"/>
        <v>0</v>
      </c>
      <c r="O56" s="133">
        <f t="shared" si="14"/>
        <v>0</v>
      </c>
      <c r="P56" s="466">
        <f t="shared" si="15"/>
        <v>0</v>
      </c>
      <c r="Q56" s="170"/>
      <c r="R56" s="170"/>
    </row>
    <row r="57" spans="1:18" ht="26.25" customHeight="1" x14ac:dyDescent="0.35">
      <c r="A57" s="1376" t="s">
        <v>64</v>
      </c>
      <c r="B57" s="21">
        <v>0</v>
      </c>
      <c r="C57" s="21">
        <v>0</v>
      </c>
      <c r="D57" s="21">
        <f>C57+B57</f>
        <v>0</v>
      </c>
      <c r="E57" s="21">
        <v>0</v>
      </c>
      <c r="F57" s="21">
        <v>0</v>
      </c>
      <c r="G57" s="21">
        <f>SUM(E57:F57)</f>
        <v>0</v>
      </c>
      <c r="H57" s="21">
        <v>0</v>
      </c>
      <c r="I57" s="21">
        <v>0</v>
      </c>
      <c r="J57" s="21">
        <f>H57+I57</f>
        <v>0</v>
      </c>
      <c r="K57" s="21">
        <v>0</v>
      </c>
      <c r="L57" s="21">
        <v>0</v>
      </c>
      <c r="M57" s="21">
        <f>SUM(K57:L57)</f>
        <v>0</v>
      </c>
      <c r="N57" s="133">
        <f t="shared" si="14"/>
        <v>0</v>
      </c>
      <c r="O57" s="133">
        <f t="shared" si="14"/>
        <v>0</v>
      </c>
      <c r="P57" s="466">
        <f t="shared" si="15"/>
        <v>0</v>
      </c>
      <c r="Q57" s="168"/>
      <c r="R57" s="168"/>
    </row>
    <row r="58" spans="1:18" s="165" customFormat="1" ht="30.75" customHeight="1" x14ac:dyDescent="0.35">
      <c r="A58" s="1090" t="s">
        <v>51</v>
      </c>
      <c r="B58" s="131">
        <f>SUM(B59:B64)</f>
        <v>0</v>
      </c>
      <c r="C58" s="131">
        <f>SUM(C59:C64)</f>
        <v>1</v>
      </c>
      <c r="D58" s="131">
        <f>B58+C58</f>
        <v>1</v>
      </c>
      <c r="E58" s="131">
        <f>SUM(E59:E64)</f>
        <v>0</v>
      </c>
      <c r="F58" s="131">
        <f>SUM(F59:F64)</f>
        <v>0</v>
      </c>
      <c r="G58" s="131">
        <f>E58+F58</f>
        <v>0</v>
      </c>
      <c r="H58" s="131">
        <f>SUM(H59:H64)</f>
        <v>0</v>
      </c>
      <c r="I58" s="131">
        <f>SUM(I59:I64)</f>
        <v>0</v>
      </c>
      <c r="J58" s="131">
        <f>H58+I58</f>
        <v>0</v>
      </c>
      <c r="K58" s="131">
        <f>SUM(K59:K64)</f>
        <v>0</v>
      </c>
      <c r="L58" s="131">
        <f>SUM(L59:L64)</f>
        <v>0</v>
      </c>
      <c r="M58" s="131">
        <f>K58+L58</f>
        <v>0</v>
      </c>
      <c r="N58" s="132">
        <f>B58+E58+H58+K58</f>
        <v>0</v>
      </c>
      <c r="O58" s="132">
        <f>C58+F58+I58+L58</f>
        <v>1</v>
      </c>
      <c r="P58" s="348">
        <f>O58+N58</f>
        <v>1</v>
      </c>
      <c r="Q58" s="171"/>
      <c r="R58" s="171"/>
    </row>
    <row r="59" spans="1:18" ht="30.75" customHeight="1" x14ac:dyDescent="0.35">
      <c r="A59" s="1089" t="s">
        <v>57</v>
      </c>
      <c r="B59" s="63">
        <v>0</v>
      </c>
      <c r="C59" s="63">
        <v>0</v>
      </c>
      <c r="D59" s="63">
        <f t="shared" ref="D59:D64" si="16">B59+C59</f>
        <v>0</v>
      </c>
      <c r="E59" s="63">
        <v>0</v>
      </c>
      <c r="F59" s="63">
        <v>0</v>
      </c>
      <c r="G59" s="63">
        <f t="shared" ref="G59:G64" si="17">E59+F59</f>
        <v>0</v>
      </c>
      <c r="H59" s="63">
        <v>0</v>
      </c>
      <c r="I59" s="63">
        <v>0</v>
      </c>
      <c r="J59" s="63">
        <f t="shared" ref="J59:J64" si="18">H59+I59</f>
        <v>0</v>
      </c>
      <c r="K59" s="63">
        <v>0</v>
      </c>
      <c r="L59" s="63">
        <v>0</v>
      </c>
      <c r="M59" s="63">
        <f t="shared" ref="M59:M64" si="19">K59+L59</f>
        <v>0</v>
      </c>
      <c r="N59" s="66">
        <f>SUM(B59,E59,H59,K59)</f>
        <v>0</v>
      </c>
      <c r="O59" s="66">
        <f>SUM(C59,F59,I59,L59)</f>
        <v>0</v>
      </c>
      <c r="P59" s="467">
        <f t="shared" ref="P59:P64" si="20">O59+N59</f>
        <v>0</v>
      </c>
      <c r="Q59" s="168"/>
      <c r="R59" s="168"/>
    </row>
    <row r="60" spans="1:18" ht="30.75" customHeight="1" x14ac:dyDescent="0.35">
      <c r="A60" s="1375" t="s">
        <v>58</v>
      </c>
      <c r="B60" s="63">
        <v>0</v>
      </c>
      <c r="C60" s="63">
        <v>0</v>
      </c>
      <c r="D60" s="63">
        <f t="shared" si="16"/>
        <v>0</v>
      </c>
      <c r="E60" s="63">
        <v>0</v>
      </c>
      <c r="F60" s="63">
        <v>0</v>
      </c>
      <c r="G60" s="63">
        <f t="shared" si="17"/>
        <v>0</v>
      </c>
      <c r="H60" s="63">
        <v>0</v>
      </c>
      <c r="I60" s="63">
        <v>0</v>
      </c>
      <c r="J60" s="63">
        <f t="shared" si="18"/>
        <v>0</v>
      </c>
      <c r="K60" s="63">
        <v>0</v>
      </c>
      <c r="L60" s="63">
        <v>0</v>
      </c>
      <c r="M60" s="63">
        <f t="shared" si="19"/>
        <v>0</v>
      </c>
      <c r="N60" s="66">
        <f t="shared" ref="N60:O64" si="21">SUM(B60,E60,H60,K60)</f>
        <v>0</v>
      </c>
      <c r="O60" s="66">
        <f t="shared" si="21"/>
        <v>0</v>
      </c>
      <c r="P60" s="467">
        <f t="shared" si="20"/>
        <v>0</v>
      </c>
      <c r="Q60" s="168"/>
      <c r="R60" s="168"/>
    </row>
    <row r="61" spans="1:18" ht="30.75" customHeight="1" x14ac:dyDescent="0.35">
      <c r="A61" s="1375" t="s">
        <v>117</v>
      </c>
      <c r="B61" s="21">
        <v>0</v>
      </c>
      <c r="C61" s="21">
        <v>1</v>
      </c>
      <c r="D61" s="21">
        <v>1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1">
        <v>0</v>
      </c>
      <c r="N61" s="133">
        <f>B61+E61+H61+K61</f>
        <v>0</v>
      </c>
      <c r="O61" s="133">
        <f>C61+F61+I61+L61</f>
        <v>1</v>
      </c>
      <c r="P61" s="466">
        <f>N61+O61</f>
        <v>1</v>
      </c>
      <c r="Q61" s="170"/>
      <c r="R61" s="170"/>
    </row>
    <row r="62" spans="1:18" ht="29.25" customHeight="1" x14ac:dyDescent="0.35">
      <c r="A62" s="1375" t="s">
        <v>62</v>
      </c>
      <c r="B62" s="63">
        <v>0</v>
      </c>
      <c r="C62" s="63">
        <v>0</v>
      </c>
      <c r="D62" s="63">
        <f t="shared" si="16"/>
        <v>0</v>
      </c>
      <c r="E62" s="63">
        <v>0</v>
      </c>
      <c r="F62" s="63">
        <v>0</v>
      </c>
      <c r="G62" s="63">
        <f t="shared" si="17"/>
        <v>0</v>
      </c>
      <c r="H62" s="63">
        <v>0</v>
      </c>
      <c r="I62" s="63">
        <v>0</v>
      </c>
      <c r="J62" s="63">
        <f t="shared" si="18"/>
        <v>0</v>
      </c>
      <c r="K62" s="63">
        <v>0</v>
      </c>
      <c r="L62" s="63">
        <v>0</v>
      </c>
      <c r="M62" s="63">
        <f t="shared" si="19"/>
        <v>0</v>
      </c>
      <c r="N62" s="66">
        <f t="shared" si="21"/>
        <v>0</v>
      </c>
      <c r="O62" s="66">
        <f t="shared" si="21"/>
        <v>0</v>
      </c>
      <c r="P62" s="467">
        <f t="shared" si="20"/>
        <v>0</v>
      </c>
      <c r="Q62" s="168"/>
      <c r="R62" s="168"/>
    </row>
    <row r="63" spans="1:18" ht="30.75" customHeight="1" x14ac:dyDescent="0.35">
      <c r="A63" s="1375" t="s">
        <v>63</v>
      </c>
      <c r="B63" s="63">
        <v>0</v>
      </c>
      <c r="C63" s="63">
        <v>0</v>
      </c>
      <c r="D63" s="63">
        <f t="shared" si="16"/>
        <v>0</v>
      </c>
      <c r="E63" s="63">
        <v>0</v>
      </c>
      <c r="F63" s="63">
        <v>0</v>
      </c>
      <c r="G63" s="63">
        <f t="shared" si="17"/>
        <v>0</v>
      </c>
      <c r="H63" s="63">
        <v>0</v>
      </c>
      <c r="I63" s="63">
        <v>0</v>
      </c>
      <c r="J63" s="63">
        <f t="shared" si="18"/>
        <v>0</v>
      </c>
      <c r="K63" s="63">
        <v>0</v>
      </c>
      <c r="L63" s="63">
        <v>0</v>
      </c>
      <c r="M63" s="63">
        <f t="shared" si="19"/>
        <v>0</v>
      </c>
      <c r="N63" s="66">
        <f t="shared" si="21"/>
        <v>0</v>
      </c>
      <c r="O63" s="66">
        <f t="shared" si="21"/>
        <v>0</v>
      </c>
      <c r="P63" s="467">
        <f t="shared" si="20"/>
        <v>0</v>
      </c>
      <c r="Q63" s="168"/>
      <c r="R63" s="168"/>
    </row>
    <row r="64" spans="1:18" ht="30.75" customHeight="1" thickBot="1" x14ac:dyDescent="0.4">
      <c r="A64" s="1399" t="s">
        <v>64</v>
      </c>
      <c r="B64" s="1400">
        <v>0</v>
      </c>
      <c r="C64" s="1400">
        <v>0</v>
      </c>
      <c r="D64" s="1400">
        <f t="shared" si="16"/>
        <v>0</v>
      </c>
      <c r="E64" s="1400">
        <v>0</v>
      </c>
      <c r="F64" s="1400">
        <v>0</v>
      </c>
      <c r="G64" s="1400">
        <f t="shared" si="17"/>
        <v>0</v>
      </c>
      <c r="H64" s="1400">
        <v>0</v>
      </c>
      <c r="I64" s="1400">
        <v>0</v>
      </c>
      <c r="J64" s="1400">
        <f t="shared" si="18"/>
        <v>0</v>
      </c>
      <c r="K64" s="1400">
        <v>0</v>
      </c>
      <c r="L64" s="1400">
        <v>0</v>
      </c>
      <c r="M64" s="1400">
        <f t="shared" si="19"/>
        <v>0</v>
      </c>
      <c r="N64" s="1401">
        <f t="shared" si="21"/>
        <v>0</v>
      </c>
      <c r="O64" s="1401">
        <f t="shared" si="21"/>
        <v>0</v>
      </c>
      <c r="P64" s="1402">
        <f t="shared" si="20"/>
        <v>0</v>
      </c>
      <c r="Q64" s="116"/>
      <c r="R64" s="116"/>
    </row>
    <row r="65" spans="1:18" ht="24.95" customHeight="1" thickBot="1" x14ac:dyDescent="0.4">
      <c r="A65" s="1098" t="s">
        <v>11</v>
      </c>
      <c r="B65" s="1403">
        <f t="shared" ref="B65:P65" si="22">B58+B49</f>
        <v>0</v>
      </c>
      <c r="C65" s="1403">
        <f t="shared" si="22"/>
        <v>1</v>
      </c>
      <c r="D65" s="1403">
        <f t="shared" si="22"/>
        <v>1</v>
      </c>
      <c r="E65" s="1403">
        <f t="shared" si="22"/>
        <v>0</v>
      </c>
      <c r="F65" s="1403">
        <f t="shared" si="22"/>
        <v>0</v>
      </c>
      <c r="G65" s="1403">
        <f t="shared" si="22"/>
        <v>0</v>
      </c>
      <c r="H65" s="1403">
        <f t="shared" si="22"/>
        <v>0</v>
      </c>
      <c r="I65" s="1403">
        <f t="shared" si="22"/>
        <v>0</v>
      </c>
      <c r="J65" s="1403">
        <f t="shared" si="22"/>
        <v>0</v>
      </c>
      <c r="K65" s="1403">
        <f t="shared" si="22"/>
        <v>0</v>
      </c>
      <c r="L65" s="1403">
        <f t="shared" si="22"/>
        <v>0</v>
      </c>
      <c r="M65" s="1403">
        <f t="shared" si="22"/>
        <v>0</v>
      </c>
      <c r="N65" s="1403">
        <f t="shared" si="22"/>
        <v>0</v>
      </c>
      <c r="O65" s="1403">
        <f t="shared" si="22"/>
        <v>1</v>
      </c>
      <c r="P65" s="1404">
        <f t="shared" si="22"/>
        <v>1</v>
      </c>
      <c r="Q65" s="142"/>
      <c r="R65" s="142"/>
    </row>
    <row r="66" spans="1:18" ht="30" customHeight="1" thickBot="1" x14ac:dyDescent="0.4">
      <c r="A66" s="1099" t="s">
        <v>8</v>
      </c>
      <c r="B66" s="1405">
        <f t="shared" ref="B66:P66" si="23">B47</f>
        <v>104</v>
      </c>
      <c r="C66" s="1405">
        <f t="shared" si="23"/>
        <v>200</v>
      </c>
      <c r="D66" s="1405">
        <f t="shared" si="23"/>
        <v>304</v>
      </c>
      <c r="E66" s="1405">
        <f t="shared" si="23"/>
        <v>85</v>
      </c>
      <c r="F66" s="1405">
        <f t="shared" si="23"/>
        <v>173</v>
      </c>
      <c r="G66" s="1405">
        <f t="shared" si="23"/>
        <v>258</v>
      </c>
      <c r="H66" s="1405">
        <f t="shared" si="23"/>
        <v>94</v>
      </c>
      <c r="I66" s="1405">
        <f t="shared" si="23"/>
        <v>141</v>
      </c>
      <c r="J66" s="1405">
        <f t="shared" si="23"/>
        <v>235</v>
      </c>
      <c r="K66" s="1405">
        <f t="shared" si="23"/>
        <v>92</v>
      </c>
      <c r="L66" s="1405">
        <f t="shared" si="23"/>
        <v>67</v>
      </c>
      <c r="M66" s="1405">
        <f t="shared" si="23"/>
        <v>159</v>
      </c>
      <c r="N66" s="1405">
        <f t="shared" si="23"/>
        <v>375</v>
      </c>
      <c r="O66" s="1405">
        <f t="shared" si="23"/>
        <v>581</v>
      </c>
      <c r="P66" s="1406">
        <f t="shared" si="23"/>
        <v>956</v>
      </c>
      <c r="Q66" s="61"/>
      <c r="R66" s="61"/>
    </row>
    <row r="67" spans="1:18" ht="26.25" thickBot="1" x14ac:dyDescent="0.4">
      <c r="A67" s="1100" t="s">
        <v>15</v>
      </c>
      <c r="B67" s="1405">
        <f>B65</f>
        <v>0</v>
      </c>
      <c r="C67" s="1405">
        <f t="shared" ref="C67:P67" si="24">C65</f>
        <v>1</v>
      </c>
      <c r="D67" s="1405">
        <f t="shared" si="24"/>
        <v>1</v>
      </c>
      <c r="E67" s="1405">
        <f t="shared" si="24"/>
        <v>0</v>
      </c>
      <c r="F67" s="1405">
        <f t="shared" si="24"/>
        <v>0</v>
      </c>
      <c r="G67" s="1405">
        <f t="shared" si="24"/>
        <v>0</v>
      </c>
      <c r="H67" s="1405">
        <f t="shared" si="24"/>
        <v>0</v>
      </c>
      <c r="I67" s="1405">
        <f t="shared" si="24"/>
        <v>0</v>
      </c>
      <c r="J67" s="1405">
        <f t="shared" si="24"/>
        <v>0</v>
      </c>
      <c r="K67" s="1405">
        <f t="shared" si="24"/>
        <v>0</v>
      </c>
      <c r="L67" s="1405">
        <f t="shared" si="24"/>
        <v>0</v>
      </c>
      <c r="M67" s="1405">
        <f t="shared" si="24"/>
        <v>0</v>
      </c>
      <c r="N67" s="1405">
        <f t="shared" si="24"/>
        <v>0</v>
      </c>
      <c r="O67" s="1405">
        <f t="shared" si="24"/>
        <v>1</v>
      </c>
      <c r="P67" s="1406">
        <f t="shared" si="24"/>
        <v>1</v>
      </c>
      <c r="Q67" s="61"/>
      <c r="R67" s="61"/>
    </row>
    <row r="68" spans="1:18" ht="36.75" customHeight="1" thickBot="1" x14ac:dyDescent="0.4">
      <c r="A68" s="1407" t="s">
        <v>12</v>
      </c>
      <c r="B68" s="1408">
        <f>B66+B67</f>
        <v>104</v>
      </c>
      <c r="C68" s="1408">
        <f t="shared" ref="C68:P68" si="25">C66+C67</f>
        <v>201</v>
      </c>
      <c r="D68" s="1408">
        <f t="shared" si="25"/>
        <v>305</v>
      </c>
      <c r="E68" s="1408">
        <f t="shared" si="25"/>
        <v>85</v>
      </c>
      <c r="F68" s="1408">
        <f t="shared" si="25"/>
        <v>173</v>
      </c>
      <c r="G68" s="1408">
        <f t="shared" si="25"/>
        <v>258</v>
      </c>
      <c r="H68" s="1408">
        <f t="shared" si="25"/>
        <v>94</v>
      </c>
      <c r="I68" s="1408">
        <f t="shared" si="25"/>
        <v>141</v>
      </c>
      <c r="J68" s="1408">
        <f t="shared" si="25"/>
        <v>235</v>
      </c>
      <c r="K68" s="1408">
        <f t="shared" si="25"/>
        <v>92</v>
      </c>
      <c r="L68" s="1408">
        <f t="shared" si="25"/>
        <v>67</v>
      </c>
      <c r="M68" s="1408">
        <f t="shared" si="25"/>
        <v>159</v>
      </c>
      <c r="N68" s="1408">
        <f t="shared" si="25"/>
        <v>375</v>
      </c>
      <c r="O68" s="1408">
        <f t="shared" si="25"/>
        <v>582</v>
      </c>
      <c r="P68" s="1409">
        <f t="shared" si="25"/>
        <v>957</v>
      </c>
      <c r="Q68" s="61"/>
      <c r="R68" s="61"/>
    </row>
    <row r="69" spans="1:18" ht="36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9.75" customHeight="1" x14ac:dyDescent="0.35">
      <c r="A70" s="1607"/>
      <c r="B70" s="1607"/>
      <c r="C70" s="1607"/>
      <c r="D70" s="1607"/>
      <c r="E70" s="1607"/>
      <c r="F70" s="1607"/>
      <c r="G70" s="1607"/>
      <c r="H70" s="1607"/>
      <c r="I70" s="1607"/>
      <c r="J70" s="1607"/>
      <c r="K70" s="1607"/>
      <c r="L70" s="1607"/>
      <c r="M70" s="1607"/>
      <c r="N70" s="1607"/>
      <c r="O70" s="1607"/>
      <c r="P70" s="1607"/>
    </row>
    <row r="71" spans="1:18" ht="25.5" customHeight="1" x14ac:dyDescent="0.35">
      <c r="A71" s="14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ht="21" customHeight="1" x14ac:dyDescent="0.35">
      <c r="A72" s="144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9"/>
  <sheetViews>
    <sheetView zoomScale="50" zoomScaleNormal="50" workbookViewId="0">
      <selection activeCell="O8" sqref="O8:O9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45.75" customHeight="1" x14ac:dyDescent="0.35">
      <c r="A1" s="1649"/>
      <c r="B1" s="1649"/>
      <c r="C1" s="1649"/>
      <c r="D1" s="1649"/>
      <c r="E1" s="1649"/>
      <c r="F1" s="1649"/>
      <c r="G1" s="1649"/>
      <c r="H1" s="1649"/>
      <c r="I1" s="1649"/>
      <c r="J1" s="1649"/>
      <c r="K1" s="1649"/>
      <c r="L1" s="1649"/>
      <c r="M1" s="1649"/>
      <c r="N1" s="1649"/>
      <c r="O1" s="1649"/>
      <c r="P1" s="1649"/>
      <c r="Q1" s="162"/>
      <c r="R1" s="162"/>
      <c r="S1" s="162"/>
      <c r="T1" s="162"/>
    </row>
    <row r="2" spans="1:42" ht="33" customHeight="1" x14ac:dyDescent="0.35">
      <c r="A2" s="1650" t="s">
        <v>56</v>
      </c>
      <c r="B2" s="1650"/>
      <c r="C2" s="1650"/>
      <c r="D2" s="1650"/>
      <c r="E2" s="1650"/>
      <c r="F2" s="1650"/>
      <c r="G2" s="1650"/>
      <c r="H2" s="1650"/>
      <c r="I2" s="1650"/>
      <c r="J2" s="1650"/>
      <c r="K2" s="1650"/>
      <c r="L2" s="1650"/>
      <c r="M2" s="1650"/>
      <c r="N2" s="1650"/>
      <c r="O2" s="1650"/>
      <c r="P2" s="1650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51.75" customHeight="1" thickBot="1" x14ac:dyDescent="0.4">
      <c r="A3" s="1652" t="s">
        <v>134</v>
      </c>
      <c r="B3" s="1652"/>
      <c r="C3" s="1652"/>
      <c r="D3" s="1652"/>
      <c r="E3" s="1652"/>
      <c r="F3" s="1652"/>
      <c r="G3" s="1652"/>
      <c r="H3" s="1652"/>
      <c r="I3" s="1652"/>
      <c r="J3" s="1652"/>
      <c r="K3" s="1652"/>
      <c r="L3" s="1652"/>
      <c r="M3" s="1652"/>
      <c r="N3" s="1652"/>
      <c r="O3" s="1652"/>
      <c r="P3" s="1652"/>
      <c r="Q3" s="1085"/>
      <c r="R3" s="1085"/>
    </row>
    <row r="4" spans="1:42" ht="33" customHeight="1" x14ac:dyDescent="0.35">
      <c r="A4" s="1664" t="s">
        <v>7</v>
      </c>
      <c r="B4" s="1658" t="s">
        <v>0</v>
      </c>
      <c r="C4" s="1659"/>
      <c r="D4" s="1660"/>
      <c r="E4" s="1658" t="s">
        <v>1</v>
      </c>
      <c r="F4" s="1659"/>
      <c r="G4" s="1660"/>
      <c r="H4" s="1658" t="s">
        <v>2</v>
      </c>
      <c r="I4" s="1659"/>
      <c r="J4" s="1660"/>
      <c r="K4" s="1658" t="s">
        <v>3</v>
      </c>
      <c r="L4" s="1659"/>
      <c r="M4" s="1660"/>
      <c r="N4" s="1661" t="s">
        <v>22</v>
      </c>
      <c r="O4" s="1662"/>
      <c r="P4" s="1663"/>
      <c r="Q4" s="163"/>
      <c r="R4" s="163"/>
    </row>
    <row r="5" spans="1:42" ht="68.25" customHeight="1" thickBot="1" x14ac:dyDescent="0.4">
      <c r="A5" s="1665"/>
      <c r="B5" s="708" t="s">
        <v>16</v>
      </c>
      <c r="C5" s="708" t="s">
        <v>17</v>
      </c>
      <c r="D5" s="708" t="s">
        <v>4</v>
      </c>
      <c r="E5" s="708" t="s">
        <v>16</v>
      </c>
      <c r="F5" s="708" t="s">
        <v>17</v>
      </c>
      <c r="G5" s="708" t="s">
        <v>4</v>
      </c>
      <c r="H5" s="708" t="s">
        <v>16</v>
      </c>
      <c r="I5" s="708" t="s">
        <v>17</v>
      </c>
      <c r="J5" s="708" t="s">
        <v>4</v>
      </c>
      <c r="K5" s="708" t="s">
        <v>16</v>
      </c>
      <c r="L5" s="708" t="s">
        <v>17</v>
      </c>
      <c r="M5" s="708" t="s">
        <v>4</v>
      </c>
      <c r="N5" s="708" t="s">
        <v>16</v>
      </c>
      <c r="O5" s="708" t="s">
        <v>17</v>
      </c>
      <c r="P5" s="468" t="s">
        <v>4</v>
      </c>
      <c r="Q5" s="163"/>
      <c r="R5" s="163"/>
    </row>
    <row r="6" spans="1:42" ht="27" customHeight="1" thickBot="1" x14ac:dyDescent="0.4">
      <c r="A6" s="1417" t="s">
        <v>13</v>
      </c>
      <c r="B6" s="1418"/>
      <c r="C6" s="1418"/>
      <c r="D6" s="1418"/>
      <c r="E6" s="1418"/>
      <c r="F6" s="1418"/>
      <c r="G6" s="1418"/>
      <c r="H6" s="1418"/>
      <c r="I6" s="1418"/>
      <c r="J6" s="1418"/>
      <c r="K6" s="1418"/>
      <c r="L6" s="1418"/>
      <c r="M6" s="1418"/>
      <c r="N6" s="1418"/>
      <c r="O6" s="1418"/>
      <c r="P6" s="1419"/>
      <c r="Q6" s="163"/>
      <c r="R6" s="163"/>
    </row>
    <row r="7" spans="1:42" s="165" customFormat="1" ht="27" customHeight="1" x14ac:dyDescent="0.35">
      <c r="A7" s="1377" t="s">
        <v>50</v>
      </c>
      <c r="B7" s="1378">
        <f>SUM(B9:B9)</f>
        <v>0</v>
      </c>
      <c r="C7" s="1378">
        <v>27</v>
      </c>
      <c r="D7" s="1378">
        <v>27</v>
      </c>
      <c r="E7" s="1378">
        <f>SUM(E9:E9)</f>
        <v>0</v>
      </c>
      <c r="F7" s="1378">
        <v>36</v>
      </c>
      <c r="G7" s="1378">
        <v>36</v>
      </c>
      <c r="H7" s="1378">
        <v>0</v>
      </c>
      <c r="I7" s="1378">
        <v>26</v>
      </c>
      <c r="J7" s="1378">
        <v>26</v>
      </c>
      <c r="K7" s="1378">
        <v>0</v>
      </c>
      <c r="L7" s="1378">
        <v>0</v>
      </c>
      <c r="M7" s="1378">
        <v>0</v>
      </c>
      <c r="N7" s="1378">
        <f>SUM(N9:N9)</f>
        <v>0</v>
      </c>
      <c r="O7" s="1378">
        <f>SUM(C7+F7+I7)</f>
        <v>89</v>
      </c>
      <c r="P7" s="1379">
        <f>SUM(N7+O7)</f>
        <v>89</v>
      </c>
      <c r="Q7" s="164"/>
      <c r="R7" s="164"/>
    </row>
    <row r="8" spans="1:42" ht="27" customHeight="1" x14ac:dyDescent="0.35">
      <c r="A8" s="1089" t="s">
        <v>58</v>
      </c>
      <c r="B8" s="62">
        <v>0</v>
      </c>
      <c r="C8" s="804">
        <v>13</v>
      </c>
      <c r="D8" s="62">
        <v>13</v>
      </c>
      <c r="E8" s="62">
        <v>0</v>
      </c>
      <c r="F8" s="804">
        <v>13</v>
      </c>
      <c r="G8" s="62">
        <v>13</v>
      </c>
      <c r="H8" s="62">
        <v>0</v>
      </c>
      <c r="I8" s="62">
        <v>11</v>
      </c>
      <c r="J8" s="62">
        <v>11</v>
      </c>
      <c r="K8" s="62">
        <v>0</v>
      </c>
      <c r="L8" s="62">
        <v>0</v>
      </c>
      <c r="M8" s="62">
        <v>0</v>
      </c>
      <c r="N8" s="62">
        <f t="shared" ref="N8:O10" si="0">SUM(B8+E8+H8)</f>
        <v>0</v>
      </c>
      <c r="O8" s="62">
        <f t="shared" si="0"/>
        <v>37</v>
      </c>
      <c r="P8" s="465">
        <f>SUM(N8+O8)</f>
        <v>37</v>
      </c>
      <c r="Q8" s="163"/>
      <c r="R8" s="163"/>
    </row>
    <row r="9" spans="1:42" ht="24.95" customHeight="1" x14ac:dyDescent="0.35">
      <c r="A9" s="1089" t="s">
        <v>57</v>
      </c>
      <c r="B9" s="62">
        <f>B20+B27</f>
        <v>0</v>
      </c>
      <c r="C9" s="804">
        <v>4</v>
      </c>
      <c r="D9" s="62">
        <f>SUM(B9:C9)</f>
        <v>4</v>
      </c>
      <c r="E9" s="62">
        <f>E20+E27</f>
        <v>0</v>
      </c>
      <c r="F9" s="804">
        <v>8</v>
      </c>
      <c r="G9" s="62">
        <v>8</v>
      </c>
      <c r="H9" s="62">
        <v>0</v>
      </c>
      <c r="I9" s="62">
        <v>6</v>
      </c>
      <c r="J9" s="62">
        <v>6</v>
      </c>
      <c r="K9" s="62">
        <v>0</v>
      </c>
      <c r="L9" s="62">
        <v>0</v>
      </c>
      <c r="M9" s="62">
        <v>0</v>
      </c>
      <c r="N9" s="62">
        <f t="shared" si="0"/>
        <v>0</v>
      </c>
      <c r="O9" s="62">
        <f t="shared" si="0"/>
        <v>18</v>
      </c>
      <c r="P9" s="465">
        <f>SUM(N9+O9)</f>
        <v>18</v>
      </c>
      <c r="Q9" s="163"/>
      <c r="R9" s="163"/>
    </row>
    <row r="10" spans="1:42" s="463" customFormat="1" ht="27" customHeight="1" x14ac:dyDescent="0.4">
      <c r="A10" s="1089" t="s">
        <v>96</v>
      </c>
      <c r="B10" s="884">
        <v>0</v>
      </c>
      <c r="C10" s="804">
        <v>10</v>
      </c>
      <c r="D10" s="62">
        <v>10</v>
      </c>
      <c r="E10" s="884">
        <v>0</v>
      </c>
      <c r="F10" s="804">
        <v>15</v>
      </c>
      <c r="G10" s="62">
        <f>SUM(E10:F10)</f>
        <v>15</v>
      </c>
      <c r="H10" s="62">
        <v>0</v>
      </c>
      <c r="I10" s="62">
        <v>9</v>
      </c>
      <c r="J10" s="62">
        <v>9</v>
      </c>
      <c r="K10" s="62">
        <v>0</v>
      </c>
      <c r="L10" s="62">
        <v>0</v>
      </c>
      <c r="M10" s="62">
        <v>0</v>
      </c>
      <c r="N10" s="62">
        <f t="shared" si="0"/>
        <v>0</v>
      </c>
      <c r="O10" s="62">
        <f t="shared" si="0"/>
        <v>34</v>
      </c>
      <c r="P10" s="465">
        <f>SUM(N10+O10)</f>
        <v>34</v>
      </c>
      <c r="Q10" s="116"/>
      <c r="R10" s="116"/>
    </row>
    <row r="11" spans="1:42" s="165" customFormat="1" ht="27" customHeight="1" x14ac:dyDescent="0.35">
      <c r="A11" s="1090" t="s">
        <v>51</v>
      </c>
      <c r="B11" s="131">
        <v>0</v>
      </c>
      <c r="C11" s="131">
        <v>0</v>
      </c>
      <c r="D11" s="131">
        <v>0</v>
      </c>
      <c r="E11" s="131">
        <v>0</v>
      </c>
      <c r="F11" s="131">
        <v>0</v>
      </c>
      <c r="G11" s="131">
        <v>0</v>
      </c>
      <c r="H11" s="131">
        <f>SUM(H13:H13)</f>
        <v>0</v>
      </c>
      <c r="I11" s="131">
        <v>0</v>
      </c>
      <c r="J11" s="131">
        <v>0</v>
      </c>
      <c r="K11" s="131">
        <v>0</v>
      </c>
      <c r="L11" s="131">
        <v>0</v>
      </c>
      <c r="M11" s="131">
        <v>0</v>
      </c>
      <c r="N11" s="131">
        <v>0</v>
      </c>
      <c r="O11" s="131">
        <v>0</v>
      </c>
      <c r="P11" s="464">
        <v>0</v>
      </c>
      <c r="Q11" s="164"/>
      <c r="R11" s="164"/>
    </row>
    <row r="12" spans="1:42" ht="27" customHeight="1" x14ac:dyDescent="0.35">
      <c r="A12" s="1089" t="s">
        <v>58</v>
      </c>
      <c r="B12" s="62">
        <v>0</v>
      </c>
      <c r="C12" s="804">
        <v>0</v>
      </c>
      <c r="D12" s="62">
        <f>SUM(B12:C12)</f>
        <v>0</v>
      </c>
      <c r="E12" s="62">
        <v>0</v>
      </c>
      <c r="F12" s="804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  <c r="L12" s="62">
        <v>0</v>
      </c>
      <c r="M12" s="62">
        <v>0</v>
      </c>
      <c r="N12" s="62">
        <f>SUM(B12+E12+H12)</f>
        <v>0</v>
      </c>
      <c r="O12" s="62">
        <f>SUM(C12+F12+I12)</f>
        <v>0</v>
      </c>
      <c r="P12" s="465">
        <f>SUM(N12+O12)</f>
        <v>0</v>
      </c>
      <c r="Q12" s="163"/>
      <c r="R12" s="163"/>
    </row>
    <row r="13" spans="1:42" ht="27" customHeight="1" thickBot="1" x14ac:dyDescent="0.4">
      <c r="A13" s="1091" t="s">
        <v>57</v>
      </c>
      <c r="B13" s="1092">
        <v>0</v>
      </c>
      <c r="C13" s="1088">
        <v>0</v>
      </c>
      <c r="D13" s="1092">
        <f>SUM(B13:C13)</f>
        <v>0</v>
      </c>
      <c r="E13" s="1092">
        <v>0</v>
      </c>
      <c r="F13" s="1088">
        <v>0</v>
      </c>
      <c r="G13" s="1092">
        <v>0</v>
      </c>
      <c r="H13" s="1092">
        <v>0</v>
      </c>
      <c r="I13" s="1092">
        <v>0</v>
      </c>
      <c r="J13" s="1092">
        <v>0</v>
      </c>
      <c r="K13" s="1092">
        <v>0</v>
      </c>
      <c r="L13" s="1092">
        <v>0</v>
      </c>
      <c r="M13" s="1092">
        <v>0</v>
      </c>
      <c r="N13" s="1092">
        <f>SUM(B13+E13+H13)</f>
        <v>0</v>
      </c>
      <c r="O13" s="1092">
        <f>SUM(C13+F13+I13)</f>
        <v>0</v>
      </c>
      <c r="P13" s="1093">
        <f>SUM(N13+O13)</f>
        <v>0</v>
      </c>
      <c r="Q13" s="163"/>
      <c r="R13" s="163"/>
    </row>
    <row r="14" spans="1:42" ht="27" customHeight="1" thickBot="1" x14ac:dyDescent="0.4">
      <c r="A14" s="1095" t="s">
        <v>10</v>
      </c>
      <c r="B14" s="1387">
        <v>0</v>
      </c>
      <c r="C14" s="1387">
        <f t="shared" ref="C14:N14" si="1">SUM(C7+C11)</f>
        <v>27</v>
      </c>
      <c r="D14" s="1387">
        <f t="shared" si="1"/>
        <v>27</v>
      </c>
      <c r="E14" s="1387">
        <f t="shared" si="1"/>
        <v>0</v>
      </c>
      <c r="F14" s="1387">
        <f t="shared" si="1"/>
        <v>36</v>
      </c>
      <c r="G14" s="1387">
        <f t="shared" si="1"/>
        <v>36</v>
      </c>
      <c r="H14" s="1387">
        <f t="shared" si="1"/>
        <v>0</v>
      </c>
      <c r="I14" s="1387">
        <f t="shared" si="1"/>
        <v>26</v>
      </c>
      <c r="J14" s="1387">
        <f t="shared" si="1"/>
        <v>26</v>
      </c>
      <c r="K14" s="1387">
        <f t="shared" si="1"/>
        <v>0</v>
      </c>
      <c r="L14" s="1387">
        <f t="shared" si="1"/>
        <v>0</v>
      </c>
      <c r="M14" s="1387">
        <f t="shared" si="1"/>
        <v>0</v>
      </c>
      <c r="N14" s="1387">
        <f t="shared" si="1"/>
        <v>0</v>
      </c>
      <c r="O14" s="1387">
        <f>SUM(C14+F14+I14)</f>
        <v>89</v>
      </c>
      <c r="P14" s="1388">
        <f>SUM(N14+O14)</f>
        <v>89</v>
      </c>
      <c r="Q14" s="163"/>
      <c r="R14" s="163"/>
    </row>
    <row r="15" spans="1:42" ht="25.5" customHeight="1" thickBot="1" x14ac:dyDescent="0.4">
      <c r="A15" s="1095" t="s">
        <v>14</v>
      </c>
      <c r="B15" s="1412"/>
      <c r="C15" s="1412"/>
      <c r="D15" s="1412"/>
      <c r="E15" s="1412"/>
      <c r="F15" s="1412"/>
      <c r="G15" s="1412"/>
      <c r="H15" s="1412"/>
      <c r="I15" s="1412"/>
      <c r="J15" s="1412"/>
      <c r="K15" s="1412"/>
      <c r="L15" s="1412"/>
      <c r="M15" s="1412"/>
      <c r="N15" s="1412"/>
      <c r="O15" s="1412"/>
      <c r="P15" s="1413"/>
      <c r="Q15" s="163"/>
      <c r="R15" s="163"/>
    </row>
    <row r="16" spans="1:42" ht="24.75" customHeight="1" thickBot="1" x14ac:dyDescent="0.4">
      <c r="A16" s="1095" t="s">
        <v>9</v>
      </c>
      <c r="B16" s="753"/>
      <c r="C16" s="753"/>
      <c r="D16" s="1414"/>
      <c r="E16" s="753"/>
      <c r="F16" s="753"/>
      <c r="G16" s="1414"/>
      <c r="H16" s="753"/>
      <c r="I16" s="753" t="s">
        <v>5</v>
      </c>
      <c r="J16" s="1414"/>
      <c r="K16" s="753"/>
      <c r="L16" s="753"/>
      <c r="M16" s="1414"/>
      <c r="N16" s="691"/>
      <c r="O16" s="691"/>
      <c r="P16" s="614"/>
      <c r="Q16" s="166"/>
      <c r="R16" s="166"/>
    </row>
    <row r="17" spans="1:18" s="165" customFormat="1" ht="27" customHeight="1" x14ac:dyDescent="0.35">
      <c r="A17" s="1094" t="s">
        <v>50</v>
      </c>
      <c r="B17" s="523">
        <f>SUM(B19:B19)</f>
        <v>0</v>
      </c>
      <c r="C17" s="523">
        <v>27</v>
      </c>
      <c r="D17" s="523">
        <v>27</v>
      </c>
      <c r="E17" s="523">
        <f>SUM(E19:E19)</f>
        <v>0</v>
      </c>
      <c r="F17" s="523">
        <v>36</v>
      </c>
      <c r="G17" s="523">
        <v>36</v>
      </c>
      <c r="H17" s="523">
        <v>0</v>
      </c>
      <c r="I17" s="523">
        <v>26</v>
      </c>
      <c r="J17" s="523">
        <v>26</v>
      </c>
      <c r="K17" s="523">
        <v>0</v>
      </c>
      <c r="L17" s="523">
        <v>0</v>
      </c>
      <c r="M17" s="523">
        <v>0</v>
      </c>
      <c r="N17" s="523">
        <f>SUM(N19:N19)</f>
        <v>0</v>
      </c>
      <c r="O17" s="523">
        <f>SUM(C17+F17+I17)</f>
        <v>89</v>
      </c>
      <c r="P17" s="580">
        <f>SUM(N17+O17)</f>
        <v>89</v>
      </c>
      <c r="Q17" s="167"/>
      <c r="R17" s="167"/>
    </row>
    <row r="18" spans="1:18" ht="24.95" customHeight="1" x14ac:dyDescent="0.35">
      <c r="A18" s="1089" t="s">
        <v>58</v>
      </c>
      <c r="B18" s="62">
        <v>0</v>
      </c>
      <c r="C18" s="804">
        <v>13</v>
      </c>
      <c r="D18" s="62">
        <f>SUM(B18:C18)</f>
        <v>13</v>
      </c>
      <c r="E18" s="62">
        <v>0</v>
      </c>
      <c r="F18" s="804">
        <v>13</v>
      </c>
      <c r="G18" s="62">
        <v>13</v>
      </c>
      <c r="H18" s="62">
        <v>0</v>
      </c>
      <c r="I18" s="62">
        <v>11</v>
      </c>
      <c r="J18" s="62">
        <v>11</v>
      </c>
      <c r="K18" s="62">
        <v>0</v>
      </c>
      <c r="L18" s="62">
        <v>0</v>
      </c>
      <c r="M18" s="62">
        <v>0</v>
      </c>
      <c r="N18" s="62">
        <f t="shared" ref="N18:O20" si="2">SUM(B18+E18+H18)</f>
        <v>0</v>
      </c>
      <c r="O18" s="62">
        <f t="shared" si="2"/>
        <v>37</v>
      </c>
      <c r="P18" s="465">
        <f>SUM(N18+O18)</f>
        <v>37</v>
      </c>
      <c r="Q18" s="163"/>
      <c r="R18" s="163"/>
    </row>
    <row r="19" spans="1:18" ht="24.95" customHeight="1" x14ac:dyDescent="0.35">
      <c r="A19" s="1089" t="s">
        <v>57</v>
      </c>
      <c r="B19" s="62">
        <f>B30+B37</f>
        <v>0</v>
      </c>
      <c r="C19" s="804">
        <v>4</v>
      </c>
      <c r="D19" s="62">
        <f>SUM(B19:C19)</f>
        <v>4</v>
      </c>
      <c r="E19" s="62">
        <f>E30+E37</f>
        <v>0</v>
      </c>
      <c r="F19" s="804">
        <v>8</v>
      </c>
      <c r="G19" s="62">
        <v>8</v>
      </c>
      <c r="H19" s="62">
        <v>0</v>
      </c>
      <c r="I19" s="62">
        <v>6</v>
      </c>
      <c r="J19" s="62">
        <v>6</v>
      </c>
      <c r="K19" s="62">
        <v>0</v>
      </c>
      <c r="L19" s="62">
        <v>0</v>
      </c>
      <c r="M19" s="62">
        <v>0</v>
      </c>
      <c r="N19" s="62">
        <f t="shared" si="2"/>
        <v>0</v>
      </c>
      <c r="O19" s="62">
        <f t="shared" si="2"/>
        <v>18</v>
      </c>
      <c r="P19" s="465">
        <f>SUM(N19+O19)</f>
        <v>18</v>
      </c>
      <c r="Q19" s="116"/>
      <c r="R19" s="116"/>
    </row>
    <row r="20" spans="1:18" s="463" customFormat="1" ht="24.95" customHeight="1" x14ac:dyDescent="0.4">
      <c r="A20" s="1089" t="s">
        <v>96</v>
      </c>
      <c r="B20" s="884">
        <v>0</v>
      </c>
      <c r="C20" s="804">
        <v>10</v>
      </c>
      <c r="D20" s="62">
        <v>10</v>
      </c>
      <c r="E20" s="884">
        <v>0</v>
      </c>
      <c r="F20" s="804">
        <v>15</v>
      </c>
      <c r="G20" s="62">
        <v>15</v>
      </c>
      <c r="H20" s="62">
        <v>0</v>
      </c>
      <c r="I20" s="62">
        <v>9</v>
      </c>
      <c r="J20" s="62">
        <f>SUM(H20:I20)</f>
        <v>9</v>
      </c>
      <c r="K20" s="62">
        <v>0</v>
      </c>
      <c r="L20" s="62">
        <v>0</v>
      </c>
      <c r="M20" s="62">
        <v>0</v>
      </c>
      <c r="N20" s="62">
        <f t="shared" si="2"/>
        <v>0</v>
      </c>
      <c r="O20" s="62">
        <f t="shared" si="2"/>
        <v>34</v>
      </c>
      <c r="P20" s="465">
        <f>SUM(N20+O20)</f>
        <v>34</v>
      </c>
      <c r="Q20" s="116"/>
      <c r="R20" s="116"/>
    </row>
    <row r="21" spans="1:18" s="165" customFormat="1" ht="27" customHeight="1" x14ac:dyDescent="0.35">
      <c r="A21" s="1090" t="s">
        <v>51</v>
      </c>
      <c r="B21" s="131">
        <v>0</v>
      </c>
      <c r="C21" s="131">
        <v>0</v>
      </c>
      <c r="D21" s="131">
        <v>0</v>
      </c>
      <c r="E21" s="131">
        <v>0</v>
      </c>
      <c r="F21" s="131">
        <v>0</v>
      </c>
      <c r="G21" s="131">
        <v>0</v>
      </c>
      <c r="H21" s="131">
        <f>SUM(H23:H23)</f>
        <v>0</v>
      </c>
      <c r="I21" s="131">
        <v>0</v>
      </c>
      <c r="J21" s="131">
        <v>0</v>
      </c>
      <c r="K21" s="131">
        <v>0</v>
      </c>
      <c r="L21" s="131">
        <v>0</v>
      </c>
      <c r="M21" s="131">
        <v>0</v>
      </c>
      <c r="N21" s="131">
        <v>0</v>
      </c>
      <c r="O21" s="131">
        <v>0</v>
      </c>
      <c r="P21" s="464">
        <v>0</v>
      </c>
      <c r="Q21" s="167"/>
      <c r="R21" s="167"/>
    </row>
    <row r="22" spans="1:18" ht="24.95" customHeight="1" x14ac:dyDescent="0.35">
      <c r="A22" s="1089" t="s">
        <v>58</v>
      </c>
      <c r="B22" s="62">
        <v>0</v>
      </c>
      <c r="C22" s="804">
        <v>0</v>
      </c>
      <c r="D22" s="62">
        <f>SUM(B22:C22)</f>
        <v>0</v>
      </c>
      <c r="E22" s="62">
        <v>0</v>
      </c>
      <c r="F22" s="804">
        <v>0</v>
      </c>
      <c r="G22" s="62">
        <v>0</v>
      </c>
      <c r="H22" s="62">
        <v>0</v>
      </c>
      <c r="I22" s="62">
        <v>0</v>
      </c>
      <c r="J22" s="62">
        <f>SUM(H22:I22)</f>
        <v>0</v>
      </c>
      <c r="K22" s="62">
        <v>0</v>
      </c>
      <c r="L22" s="62">
        <v>0</v>
      </c>
      <c r="M22" s="62">
        <v>0</v>
      </c>
      <c r="N22" s="62">
        <f>SUM(B22+E22+H22)</f>
        <v>0</v>
      </c>
      <c r="O22" s="62">
        <f>SUM(C22+F22+I22)</f>
        <v>0</v>
      </c>
      <c r="P22" s="465">
        <f>SUM(N22+O22)</f>
        <v>0</v>
      </c>
      <c r="Q22" s="163"/>
      <c r="R22" s="163"/>
    </row>
    <row r="23" spans="1:18" ht="24.95" customHeight="1" thickBot="1" x14ac:dyDescent="0.4">
      <c r="A23" s="1096" t="s">
        <v>57</v>
      </c>
      <c r="B23" s="500">
        <v>0</v>
      </c>
      <c r="C23" s="805">
        <v>0</v>
      </c>
      <c r="D23" s="500">
        <f>SUM(B23:C23)</f>
        <v>0</v>
      </c>
      <c r="E23" s="500">
        <v>0</v>
      </c>
      <c r="F23" s="805">
        <v>0</v>
      </c>
      <c r="G23" s="500">
        <v>0</v>
      </c>
      <c r="H23" s="500">
        <v>0</v>
      </c>
      <c r="I23" s="500">
        <v>0</v>
      </c>
      <c r="J23" s="500">
        <f>SUM(H23:I23)</f>
        <v>0</v>
      </c>
      <c r="K23" s="500">
        <v>0</v>
      </c>
      <c r="L23" s="500">
        <v>0</v>
      </c>
      <c r="M23" s="500">
        <v>0</v>
      </c>
      <c r="N23" s="500">
        <f>SUM(B23+E23+H23)</f>
        <v>0</v>
      </c>
      <c r="O23" s="500">
        <f>SUM(C23+F23+I23)</f>
        <v>0</v>
      </c>
      <c r="P23" s="501">
        <f>SUM(N23+O23)</f>
        <v>0</v>
      </c>
      <c r="Q23" s="116"/>
      <c r="R23" s="116"/>
    </row>
    <row r="24" spans="1:18" ht="24.95" customHeight="1" thickBot="1" x14ac:dyDescent="0.4">
      <c r="A24" s="1097" t="s">
        <v>6</v>
      </c>
      <c r="B24" s="1415">
        <v>0</v>
      </c>
      <c r="C24" s="1415">
        <f t="shared" ref="C24:N24" si="3">SUM(C17+C21)</f>
        <v>27</v>
      </c>
      <c r="D24" s="1415">
        <f t="shared" si="3"/>
        <v>27</v>
      </c>
      <c r="E24" s="1415">
        <f t="shared" si="3"/>
        <v>0</v>
      </c>
      <c r="F24" s="1415">
        <v>36</v>
      </c>
      <c r="G24" s="1415">
        <v>36</v>
      </c>
      <c r="H24" s="1415">
        <f t="shared" si="3"/>
        <v>0</v>
      </c>
      <c r="I24" s="1415">
        <f t="shared" si="3"/>
        <v>26</v>
      </c>
      <c r="J24" s="1415">
        <f t="shared" si="3"/>
        <v>26</v>
      </c>
      <c r="K24" s="1415">
        <f t="shared" si="3"/>
        <v>0</v>
      </c>
      <c r="L24" s="1415">
        <f t="shared" si="3"/>
        <v>0</v>
      </c>
      <c r="M24" s="1415">
        <f t="shared" si="3"/>
        <v>0</v>
      </c>
      <c r="N24" s="1415">
        <f t="shared" si="3"/>
        <v>0</v>
      </c>
      <c r="O24" s="1415">
        <f>SUM(C24+F24+I24)</f>
        <v>89</v>
      </c>
      <c r="P24" s="1420">
        <f>SUM(N24+O24)</f>
        <v>89</v>
      </c>
      <c r="Q24" s="116"/>
      <c r="R24" s="116"/>
    </row>
    <row r="25" spans="1:18" ht="32.25" customHeight="1" thickBot="1" x14ac:dyDescent="0.4">
      <c r="A25" s="1101" t="s">
        <v>15</v>
      </c>
      <c r="B25" s="753"/>
      <c r="C25" s="753"/>
      <c r="D25" s="753"/>
      <c r="E25" s="753"/>
      <c r="F25" s="753"/>
      <c r="G25" s="753"/>
      <c r="H25" s="753"/>
      <c r="I25" s="753"/>
      <c r="J25" s="753"/>
      <c r="K25" s="753"/>
      <c r="L25" s="753"/>
      <c r="M25" s="753"/>
      <c r="N25" s="1416"/>
      <c r="O25" s="1416"/>
      <c r="P25" s="1421"/>
      <c r="Q25" s="168"/>
      <c r="R25" s="168"/>
    </row>
    <row r="26" spans="1:18" s="165" customFormat="1" ht="29.25" customHeight="1" x14ac:dyDescent="0.35">
      <c r="A26" s="1094" t="s">
        <v>50</v>
      </c>
      <c r="B26" s="523">
        <f>SUM(B27:B27)</f>
        <v>0</v>
      </c>
      <c r="C26" s="523">
        <f>SUM(C27:C27)</f>
        <v>0</v>
      </c>
      <c r="D26" s="523">
        <f>B26+C26</f>
        <v>0</v>
      </c>
      <c r="E26" s="523">
        <f>SUM(E27:E27)</f>
        <v>0</v>
      </c>
      <c r="F26" s="523">
        <f>SUM(F27:F27)</f>
        <v>0</v>
      </c>
      <c r="G26" s="523">
        <f>SUM(E26:F26)</f>
        <v>0</v>
      </c>
      <c r="H26" s="523">
        <f>SUM(H27:H27)</f>
        <v>0</v>
      </c>
      <c r="I26" s="523">
        <f>SUM(I27:I27)</f>
        <v>0</v>
      </c>
      <c r="J26" s="523">
        <f>H26+I26</f>
        <v>0</v>
      </c>
      <c r="K26" s="523">
        <f>SUM(K27:K27)</f>
        <v>0</v>
      </c>
      <c r="L26" s="523">
        <f>SUM(L27:L27)</f>
        <v>0</v>
      </c>
      <c r="M26" s="523">
        <f>SUM(K26:L26)</f>
        <v>0</v>
      </c>
      <c r="N26" s="806">
        <f t="shared" ref="N26:O29" si="4">B26+E26+H26+K26</f>
        <v>0</v>
      </c>
      <c r="O26" s="806">
        <f t="shared" si="4"/>
        <v>0</v>
      </c>
      <c r="P26" s="807">
        <f>N26+O26</f>
        <v>0</v>
      </c>
      <c r="Q26" s="169"/>
      <c r="R26" s="169"/>
    </row>
    <row r="27" spans="1:18" ht="27" customHeight="1" x14ac:dyDescent="0.35">
      <c r="A27" s="1089" t="s">
        <v>57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0</v>
      </c>
      <c r="N27" s="133">
        <f t="shared" si="4"/>
        <v>0</v>
      </c>
      <c r="O27" s="133">
        <f t="shared" si="4"/>
        <v>0</v>
      </c>
      <c r="P27" s="466">
        <f>N27+O27</f>
        <v>0</v>
      </c>
      <c r="Q27" s="170"/>
      <c r="R27" s="170"/>
    </row>
    <row r="28" spans="1:18" ht="30.75" customHeight="1" x14ac:dyDescent="0.35">
      <c r="A28" s="1089" t="s">
        <v>58</v>
      </c>
      <c r="B28" s="62">
        <v>0</v>
      </c>
      <c r="C28" s="131">
        <v>0</v>
      </c>
      <c r="D28" s="131">
        <v>0</v>
      </c>
      <c r="E28" s="62">
        <v>0</v>
      </c>
      <c r="F28" s="62">
        <v>0</v>
      </c>
      <c r="G28" s="62">
        <v>0</v>
      </c>
      <c r="H28" s="62">
        <v>0</v>
      </c>
      <c r="I28" s="62">
        <v>0</v>
      </c>
      <c r="J28" s="62">
        <v>0</v>
      </c>
      <c r="K28" s="62">
        <v>0</v>
      </c>
      <c r="L28" s="62">
        <v>0</v>
      </c>
      <c r="M28" s="62">
        <v>0</v>
      </c>
      <c r="N28" s="62">
        <v>0</v>
      </c>
      <c r="O28" s="131">
        <v>0</v>
      </c>
      <c r="P28" s="464">
        <v>0</v>
      </c>
      <c r="Q28" s="163"/>
      <c r="R28" s="163"/>
    </row>
    <row r="29" spans="1:18" s="165" customFormat="1" ht="30.75" customHeight="1" x14ac:dyDescent="0.35">
      <c r="A29" s="1090" t="s">
        <v>51</v>
      </c>
      <c r="B29" s="131">
        <f>SUM(B30:B30)</f>
        <v>0</v>
      </c>
      <c r="C29" s="131">
        <f>SUM(C30:C30)</f>
        <v>0</v>
      </c>
      <c r="D29" s="131">
        <f>B29+C29</f>
        <v>0</v>
      </c>
      <c r="E29" s="131">
        <f>SUM(E30:E30)</f>
        <v>0</v>
      </c>
      <c r="F29" s="131">
        <f>SUM(F30:F30)</f>
        <v>0</v>
      </c>
      <c r="G29" s="131">
        <f>E29+F29</f>
        <v>0</v>
      </c>
      <c r="H29" s="131">
        <f>SUM(H30:H30)</f>
        <v>0</v>
      </c>
      <c r="I29" s="131">
        <f>SUM(I30:I30)</f>
        <v>0</v>
      </c>
      <c r="J29" s="131">
        <f>H29+I29</f>
        <v>0</v>
      </c>
      <c r="K29" s="131">
        <f>SUM(K30:K30)</f>
        <v>0</v>
      </c>
      <c r="L29" s="131">
        <f>SUM(L30:L30)</f>
        <v>0</v>
      </c>
      <c r="M29" s="131">
        <f>K29+L29</f>
        <v>0</v>
      </c>
      <c r="N29" s="132">
        <f t="shared" si="4"/>
        <v>0</v>
      </c>
      <c r="O29" s="132">
        <f t="shared" si="4"/>
        <v>0</v>
      </c>
      <c r="P29" s="348">
        <f>O29+N29</f>
        <v>0</v>
      </c>
      <c r="Q29" s="171"/>
      <c r="R29" s="171"/>
    </row>
    <row r="30" spans="1:18" ht="27" customHeight="1" x14ac:dyDescent="0.35">
      <c r="A30" s="1089" t="s">
        <v>57</v>
      </c>
      <c r="B30" s="63">
        <v>0</v>
      </c>
      <c r="C30" s="63">
        <v>0</v>
      </c>
      <c r="D30" s="63">
        <f>B30+C30</f>
        <v>0</v>
      </c>
      <c r="E30" s="63">
        <v>0</v>
      </c>
      <c r="F30" s="63">
        <v>0</v>
      </c>
      <c r="G30" s="63">
        <f>E30+F30</f>
        <v>0</v>
      </c>
      <c r="H30" s="63">
        <v>0</v>
      </c>
      <c r="I30" s="63">
        <v>0</v>
      </c>
      <c r="J30" s="63">
        <f>H30+I30</f>
        <v>0</v>
      </c>
      <c r="K30" s="63">
        <v>0</v>
      </c>
      <c r="L30" s="63">
        <v>0</v>
      </c>
      <c r="M30" s="63">
        <f>K30+L30</f>
        <v>0</v>
      </c>
      <c r="N30" s="66">
        <f>SUM(B30,E30,H30,K30)</f>
        <v>0</v>
      </c>
      <c r="O30" s="66">
        <f>SUM(C30,F30,I30,L30)</f>
        <v>0</v>
      </c>
      <c r="P30" s="467">
        <f>O30+N30</f>
        <v>0</v>
      </c>
      <c r="Q30" s="168"/>
      <c r="R30" s="168"/>
    </row>
    <row r="31" spans="1:18" ht="30" customHeight="1" thickBot="1" x14ac:dyDescent="0.4">
      <c r="A31" s="1096" t="s">
        <v>58</v>
      </c>
      <c r="B31" s="500">
        <v>0</v>
      </c>
      <c r="C31" s="502">
        <v>0</v>
      </c>
      <c r="D31" s="502">
        <v>0</v>
      </c>
      <c r="E31" s="500">
        <v>0</v>
      </c>
      <c r="F31" s="500">
        <v>0</v>
      </c>
      <c r="G31" s="500">
        <v>0</v>
      </c>
      <c r="H31" s="500">
        <v>0</v>
      </c>
      <c r="I31" s="500">
        <v>0</v>
      </c>
      <c r="J31" s="500">
        <v>0</v>
      </c>
      <c r="K31" s="500">
        <v>0</v>
      </c>
      <c r="L31" s="500">
        <v>0</v>
      </c>
      <c r="M31" s="500">
        <v>0</v>
      </c>
      <c r="N31" s="500">
        <v>0</v>
      </c>
      <c r="O31" s="502">
        <v>0</v>
      </c>
      <c r="P31" s="503">
        <v>0</v>
      </c>
      <c r="Q31" s="163"/>
      <c r="R31" s="163"/>
    </row>
    <row r="32" spans="1:18" ht="26.25" thickBot="1" x14ac:dyDescent="0.4">
      <c r="A32" s="1098" t="s">
        <v>11</v>
      </c>
      <c r="B32" s="1403">
        <f t="shared" ref="B32:P32" si="5">B29+B26</f>
        <v>0</v>
      </c>
      <c r="C32" s="1403">
        <f t="shared" si="5"/>
        <v>0</v>
      </c>
      <c r="D32" s="1403">
        <f t="shared" si="5"/>
        <v>0</v>
      </c>
      <c r="E32" s="1403">
        <f t="shared" si="5"/>
        <v>0</v>
      </c>
      <c r="F32" s="1403">
        <f t="shared" si="5"/>
        <v>0</v>
      </c>
      <c r="G32" s="1403">
        <f t="shared" si="5"/>
        <v>0</v>
      </c>
      <c r="H32" s="1403">
        <f t="shared" si="5"/>
        <v>0</v>
      </c>
      <c r="I32" s="1403">
        <f t="shared" si="5"/>
        <v>0</v>
      </c>
      <c r="J32" s="1403">
        <f t="shared" si="5"/>
        <v>0</v>
      </c>
      <c r="K32" s="1403">
        <f t="shared" si="5"/>
        <v>0</v>
      </c>
      <c r="L32" s="1403">
        <f t="shared" si="5"/>
        <v>0</v>
      </c>
      <c r="M32" s="1403">
        <f t="shared" si="5"/>
        <v>0</v>
      </c>
      <c r="N32" s="1403">
        <f t="shared" si="5"/>
        <v>0</v>
      </c>
      <c r="O32" s="1403">
        <f t="shared" si="5"/>
        <v>0</v>
      </c>
      <c r="P32" s="1404">
        <f t="shared" si="5"/>
        <v>0</v>
      </c>
      <c r="Q32" s="142"/>
      <c r="R32" s="142"/>
    </row>
    <row r="33" spans="1:18" ht="29.25" customHeight="1" thickBot="1" x14ac:dyDescent="0.4">
      <c r="A33" s="1099" t="s">
        <v>8</v>
      </c>
      <c r="B33" s="1405">
        <f>B24</f>
        <v>0</v>
      </c>
      <c r="C33" s="1405">
        <f t="shared" ref="C33:P33" si="6">C24</f>
        <v>27</v>
      </c>
      <c r="D33" s="1405">
        <f t="shared" si="6"/>
        <v>27</v>
      </c>
      <c r="E33" s="1405">
        <f t="shared" si="6"/>
        <v>0</v>
      </c>
      <c r="F33" s="1405">
        <f t="shared" si="6"/>
        <v>36</v>
      </c>
      <c r="G33" s="1405">
        <f t="shared" si="6"/>
        <v>36</v>
      </c>
      <c r="H33" s="1405">
        <f t="shared" si="6"/>
        <v>0</v>
      </c>
      <c r="I33" s="1405">
        <f t="shared" si="6"/>
        <v>26</v>
      </c>
      <c r="J33" s="1405">
        <f t="shared" si="6"/>
        <v>26</v>
      </c>
      <c r="K33" s="1405">
        <f t="shared" si="6"/>
        <v>0</v>
      </c>
      <c r="L33" s="1405">
        <f t="shared" si="6"/>
        <v>0</v>
      </c>
      <c r="M33" s="1405">
        <f t="shared" si="6"/>
        <v>0</v>
      </c>
      <c r="N33" s="1405">
        <f t="shared" si="6"/>
        <v>0</v>
      </c>
      <c r="O33" s="1405">
        <f t="shared" si="6"/>
        <v>89</v>
      </c>
      <c r="P33" s="1406">
        <f t="shared" si="6"/>
        <v>89</v>
      </c>
      <c r="Q33" s="61"/>
      <c r="R33" s="61"/>
    </row>
    <row r="34" spans="1:18" ht="33.75" customHeight="1" thickBot="1" x14ac:dyDescent="0.4">
      <c r="A34" s="1100" t="s">
        <v>15</v>
      </c>
      <c r="B34" s="1405">
        <f>B32</f>
        <v>0</v>
      </c>
      <c r="C34" s="1405">
        <f t="shared" ref="C34:P34" si="7">C32</f>
        <v>0</v>
      </c>
      <c r="D34" s="1405">
        <f t="shared" si="7"/>
        <v>0</v>
      </c>
      <c r="E34" s="1405">
        <f t="shared" si="7"/>
        <v>0</v>
      </c>
      <c r="F34" s="1405">
        <f t="shared" si="7"/>
        <v>0</v>
      </c>
      <c r="G34" s="1405">
        <f t="shared" si="7"/>
        <v>0</v>
      </c>
      <c r="H34" s="1405">
        <f t="shared" si="7"/>
        <v>0</v>
      </c>
      <c r="I34" s="1405">
        <f t="shared" si="7"/>
        <v>0</v>
      </c>
      <c r="J34" s="1405">
        <f t="shared" si="7"/>
        <v>0</v>
      </c>
      <c r="K34" s="1405">
        <f t="shared" si="7"/>
        <v>0</v>
      </c>
      <c r="L34" s="1405">
        <f t="shared" si="7"/>
        <v>0</v>
      </c>
      <c r="M34" s="1405">
        <f t="shared" si="7"/>
        <v>0</v>
      </c>
      <c r="N34" s="1405">
        <f t="shared" si="7"/>
        <v>0</v>
      </c>
      <c r="O34" s="1405">
        <f t="shared" si="7"/>
        <v>0</v>
      </c>
      <c r="P34" s="1406">
        <f t="shared" si="7"/>
        <v>0</v>
      </c>
      <c r="Q34" s="61"/>
      <c r="R34" s="61"/>
    </row>
    <row r="35" spans="1:18" ht="30.75" customHeight="1" thickBot="1" x14ac:dyDescent="0.4">
      <c r="A35" s="1102" t="s">
        <v>12</v>
      </c>
      <c r="B35" s="1103">
        <f>B33+B34</f>
        <v>0</v>
      </c>
      <c r="C35" s="1103">
        <f t="shared" ref="C35:P35" si="8">C33+C34</f>
        <v>27</v>
      </c>
      <c r="D35" s="1103">
        <f t="shared" si="8"/>
        <v>27</v>
      </c>
      <c r="E35" s="1103">
        <f t="shared" si="8"/>
        <v>0</v>
      </c>
      <c r="F35" s="1103">
        <f t="shared" si="8"/>
        <v>36</v>
      </c>
      <c r="G35" s="1103">
        <f t="shared" si="8"/>
        <v>36</v>
      </c>
      <c r="H35" s="1103">
        <f t="shared" si="8"/>
        <v>0</v>
      </c>
      <c r="I35" s="1103">
        <f t="shared" si="8"/>
        <v>26</v>
      </c>
      <c r="J35" s="1103">
        <f t="shared" si="8"/>
        <v>26</v>
      </c>
      <c r="K35" s="1103">
        <f t="shared" si="8"/>
        <v>0</v>
      </c>
      <c r="L35" s="1103">
        <f t="shared" si="8"/>
        <v>0</v>
      </c>
      <c r="M35" s="1103">
        <f t="shared" si="8"/>
        <v>0</v>
      </c>
      <c r="N35" s="1103">
        <f t="shared" si="8"/>
        <v>0</v>
      </c>
      <c r="O35" s="1103">
        <f t="shared" si="8"/>
        <v>89</v>
      </c>
      <c r="P35" s="1104">
        <f t="shared" si="8"/>
        <v>89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607"/>
      <c r="B37" s="1607"/>
      <c r="C37" s="1607"/>
      <c r="D37" s="1607"/>
      <c r="E37" s="1607"/>
      <c r="F37" s="1607"/>
      <c r="G37" s="1607"/>
      <c r="H37" s="1607"/>
      <c r="I37" s="1607"/>
      <c r="J37" s="1607"/>
      <c r="K37" s="1607"/>
      <c r="L37" s="1607"/>
      <c r="M37" s="1607"/>
      <c r="N37" s="1607"/>
      <c r="O37" s="1607"/>
      <c r="P37" s="1607"/>
    </row>
    <row r="38" spans="1:18" x14ac:dyDescent="0.35">
      <c r="A38" s="14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4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669"/>
      <c r="B1" s="1669"/>
      <c r="C1" s="1669"/>
      <c r="D1" s="1669"/>
      <c r="E1" s="1669"/>
      <c r="F1" s="1669"/>
      <c r="G1" s="1669"/>
      <c r="H1" s="1669"/>
      <c r="I1" s="1669"/>
      <c r="J1" s="1669"/>
      <c r="K1" s="1669"/>
      <c r="L1" s="1669"/>
      <c r="M1" s="1669"/>
      <c r="N1" s="1669"/>
      <c r="O1" s="1669"/>
      <c r="P1" s="1669"/>
      <c r="Q1" s="196"/>
      <c r="R1" s="196"/>
      <c r="S1" s="196"/>
      <c r="T1" s="196"/>
    </row>
    <row r="2" spans="1:42" ht="24" customHeight="1" x14ac:dyDescent="0.35">
      <c r="A2" s="1634" t="s">
        <v>86</v>
      </c>
      <c r="B2" s="1634"/>
      <c r="C2" s="1634"/>
      <c r="D2" s="1634"/>
      <c r="E2" s="1634"/>
      <c r="F2" s="1634"/>
      <c r="G2" s="1634"/>
      <c r="H2" s="1634"/>
      <c r="I2" s="1634"/>
      <c r="J2" s="1634"/>
      <c r="K2" s="1634"/>
      <c r="L2" s="1634"/>
      <c r="M2" s="1634"/>
      <c r="N2" s="1634"/>
      <c r="O2" s="1634"/>
      <c r="P2" s="163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636" t="s">
        <v>108</v>
      </c>
      <c r="B3" s="1636"/>
      <c r="C3" s="1636"/>
      <c r="D3" s="1636"/>
      <c r="E3" s="1636"/>
      <c r="F3" s="1636"/>
      <c r="G3" s="1636"/>
      <c r="H3" s="1636"/>
      <c r="I3" s="1636"/>
      <c r="J3" s="1636"/>
      <c r="K3" s="1636"/>
      <c r="L3" s="1636"/>
      <c r="M3" s="1636"/>
      <c r="N3" s="1636"/>
      <c r="O3" s="1636"/>
      <c r="P3" s="1636"/>
      <c r="Q3" s="197"/>
      <c r="R3" s="197"/>
    </row>
    <row r="4" spans="1:42" ht="16.5" customHeight="1" thickBot="1" x14ac:dyDescent="0.4">
      <c r="A4" s="29"/>
    </row>
    <row r="5" spans="1:42" ht="21.75" customHeight="1" thickBot="1" x14ac:dyDescent="0.4">
      <c r="A5" s="1670" t="s">
        <v>7</v>
      </c>
      <c r="B5" s="1672" t="s">
        <v>0</v>
      </c>
      <c r="C5" s="1673"/>
      <c r="D5" s="1674"/>
      <c r="E5" s="1672" t="s">
        <v>1</v>
      </c>
      <c r="F5" s="1673"/>
      <c r="G5" s="1674"/>
      <c r="H5" s="1672" t="s">
        <v>2</v>
      </c>
      <c r="I5" s="1673"/>
      <c r="J5" s="1674"/>
      <c r="K5" s="1672" t="s">
        <v>3</v>
      </c>
      <c r="L5" s="1673"/>
      <c r="M5" s="1674"/>
      <c r="N5" s="1666" t="s">
        <v>22</v>
      </c>
      <c r="O5" s="1667"/>
      <c r="P5" s="1668"/>
      <c r="Q5" s="30"/>
      <c r="R5" s="30"/>
    </row>
    <row r="6" spans="1:42" ht="58.5" customHeight="1" thickBot="1" x14ac:dyDescent="0.4">
      <c r="A6" s="1671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27" customHeight="1" thickBot="1" x14ac:dyDescent="0.4">
      <c r="A7" s="261"/>
      <c r="B7" s="202"/>
      <c r="C7" s="203"/>
      <c r="D7" s="204"/>
      <c r="E7" s="202"/>
      <c r="F7" s="203"/>
      <c r="G7" s="204"/>
      <c r="H7" s="202"/>
      <c r="I7" s="203"/>
      <c r="J7" s="204"/>
      <c r="K7" s="205"/>
      <c r="L7" s="203"/>
      <c r="M7" s="204"/>
      <c r="N7" s="262"/>
      <c r="O7" s="290"/>
      <c r="P7" s="207"/>
      <c r="Q7" s="30"/>
      <c r="R7" s="30"/>
    </row>
    <row r="8" spans="1:42" ht="27" customHeight="1" x14ac:dyDescent="0.35">
      <c r="A8" s="291" t="s">
        <v>13</v>
      </c>
      <c r="B8" s="292"/>
      <c r="C8" s="293"/>
      <c r="D8" s="294"/>
      <c r="E8" s="295"/>
      <c r="F8" s="293"/>
      <c r="G8" s="296"/>
      <c r="H8" s="292"/>
      <c r="I8" s="293"/>
      <c r="J8" s="294"/>
      <c r="K8" s="295"/>
      <c r="L8" s="293"/>
      <c r="M8" s="296"/>
      <c r="N8" s="297"/>
      <c r="O8" s="293"/>
      <c r="P8" s="298"/>
      <c r="Q8" s="30"/>
      <c r="R8" s="30"/>
    </row>
    <row r="9" spans="1:42" ht="27" customHeight="1" x14ac:dyDescent="0.35">
      <c r="A9" s="20" t="s">
        <v>50</v>
      </c>
      <c r="B9" s="220">
        <f>B10+B11+B12+B13+B14+B15</f>
        <v>12</v>
      </c>
      <c r="C9" s="220">
        <f>C10+C11+C12+C13+C14+C15</f>
        <v>6</v>
      </c>
      <c r="D9" s="220">
        <f t="shared" ref="D9:D23" si="0">C9+B9</f>
        <v>18</v>
      </c>
      <c r="E9" s="220">
        <f>E10+E11+E12+E13+E14+E15</f>
        <v>6</v>
      </c>
      <c r="F9" s="220">
        <f>F10+F11+F12+F13+F14+F15</f>
        <v>1</v>
      </c>
      <c r="G9" s="220">
        <f t="shared" ref="G9:G23" si="1">F9+E9</f>
        <v>7</v>
      </c>
      <c r="H9" s="220">
        <f>H10+H11+H12+H13+H14+H15</f>
        <v>0</v>
      </c>
      <c r="I9" s="220">
        <f>I10+I11+I12+I13+I14+I15</f>
        <v>0</v>
      </c>
      <c r="J9" s="220">
        <f t="shared" ref="J9:J23" si="2">I9+H9</f>
        <v>0</v>
      </c>
      <c r="K9" s="220">
        <f>K10+K11+K12+K13+K14+K15</f>
        <v>0</v>
      </c>
      <c r="L9" s="220">
        <f>L10+L11+L12+L13+L14+L15</f>
        <v>0</v>
      </c>
      <c r="M9" s="220">
        <f t="shared" ref="M9:M23" si="3">L9+K9</f>
        <v>0</v>
      </c>
      <c r="N9" s="220">
        <f>N10+N11+N12+N13+N14+N15</f>
        <v>18</v>
      </c>
      <c r="O9" s="367">
        <f>O10+O11+O12+O13+O14+O15</f>
        <v>7</v>
      </c>
      <c r="P9" s="368">
        <f t="shared" ref="P9:P23" si="4">O9+N9</f>
        <v>25</v>
      </c>
      <c r="Q9" s="30"/>
      <c r="R9" s="30"/>
    </row>
    <row r="10" spans="1:42" ht="27" customHeight="1" x14ac:dyDescent="0.35">
      <c r="A10" s="221" t="s">
        <v>26</v>
      </c>
      <c r="B10" s="208">
        <v>0</v>
      </c>
      <c r="C10" s="209">
        <v>0</v>
      </c>
      <c r="D10" s="210">
        <f t="shared" si="0"/>
        <v>0</v>
      </c>
      <c r="E10" s="211">
        <v>0</v>
      </c>
      <c r="F10" s="209">
        <v>0</v>
      </c>
      <c r="G10" s="212">
        <f t="shared" si="1"/>
        <v>0</v>
      </c>
      <c r="H10" s="208">
        <v>0</v>
      </c>
      <c r="I10" s="209">
        <v>0</v>
      </c>
      <c r="J10" s="210">
        <f t="shared" si="2"/>
        <v>0</v>
      </c>
      <c r="K10" s="211">
        <v>0</v>
      </c>
      <c r="L10" s="209">
        <v>0</v>
      </c>
      <c r="M10" s="209">
        <f t="shared" si="3"/>
        <v>0</v>
      </c>
      <c r="N10" s="369">
        <f t="shared" ref="N10:O15" si="5">B10+E10+H10+K10</f>
        <v>0</v>
      </c>
      <c r="O10" s="17">
        <f t="shared" si="5"/>
        <v>0</v>
      </c>
      <c r="P10" s="370">
        <f t="shared" si="4"/>
        <v>0</v>
      </c>
      <c r="Q10" s="30"/>
      <c r="R10" s="30"/>
    </row>
    <row r="11" spans="1:42" ht="27" customHeight="1" x14ac:dyDescent="0.35">
      <c r="A11" s="222" t="s">
        <v>19</v>
      </c>
      <c r="B11" s="208">
        <v>0</v>
      </c>
      <c r="C11" s="209">
        <v>0</v>
      </c>
      <c r="D11" s="210">
        <f t="shared" si="0"/>
        <v>0</v>
      </c>
      <c r="E11" s="211">
        <v>0</v>
      </c>
      <c r="F11" s="209">
        <v>0</v>
      </c>
      <c r="G11" s="212">
        <f t="shared" si="1"/>
        <v>0</v>
      </c>
      <c r="H11" s="208">
        <v>0</v>
      </c>
      <c r="I11" s="209">
        <v>0</v>
      </c>
      <c r="J11" s="210">
        <f t="shared" si="2"/>
        <v>0</v>
      </c>
      <c r="K11" s="211">
        <v>0</v>
      </c>
      <c r="L11" s="209">
        <v>0</v>
      </c>
      <c r="M11" s="209">
        <f t="shared" si="3"/>
        <v>0</v>
      </c>
      <c r="N11" s="369">
        <f t="shared" si="5"/>
        <v>0</v>
      </c>
      <c r="O11" s="17">
        <f t="shared" si="5"/>
        <v>0</v>
      </c>
      <c r="P11" s="370">
        <f t="shared" si="4"/>
        <v>0</v>
      </c>
      <c r="Q11" s="30"/>
      <c r="R11" s="30"/>
    </row>
    <row r="12" spans="1:42" ht="27" customHeight="1" x14ac:dyDescent="0.35">
      <c r="A12" s="222" t="s">
        <v>87</v>
      </c>
      <c r="B12" s="208">
        <v>0</v>
      </c>
      <c r="C12" s="209">
        <v>0</v>
      </c>
      <c r="D12" s="210">
        <f t="shared" si="0"/>
        <v>0</v>
      </c>
      <c r="E12" s="211">
        <v>0</v>
      </c>
      <c r="F12" s="209">
        <v>0</v>
      </c>
      <c r="G12" s="212">
        <f t="shared" si="1"/>
        <v>0</v>
      </c>
      <c r="H12" s="208">
        <v>0</v>
      </c>
      <c r="I12" s="209">
        <v>0</v>
      </c>
      <c r="J12" s="210">
        <f t="shared" si="2"/>
        <v>0</v>
      </c>
      <c r="K12" s="211">
        <v>0</v>
      </c>
      <c r="L12" s="209">
        <v>0</v>
      </c>
      <c r="M12" s="209">
        <f t="shared" si="3"/>
        <v>0</v>
      </c>
      <c r="N12" s="369">
        <v>0</v>
      </c>
      <c r="O12" s="17">
        <v>0</v>
      </c>
      <c r="P12" s="370">
        <f t="shared" si="4"/>
        <v>0</v>
      </c>
      <c r="Q12" s="30"/>
      <c r="R12" s="30"/>
    </row>
    <row r="13" spans="1:42" ht="27" customHeight="1" x14ac:dyDescent="0.35">
      <c r="A13" s="222" t="s">
        <v>88</v>
      </c>
      <c r="B13" s="215">
        <v>5</v>
      </c>
      <c r="C13" s="216">
        <v>2</v>
      </c>
      <c r="D13" s="217">
        <f t="shared" si="0"/>
        <v>7</v>
      </c>
      <c r="E13" s="218">
        <v>0</v>
      </c>
      <c r="F13" s="216">
        <v>0</v>
      </c>
      <c r="G13" s="219">
        <f t="shared" si="1"/>
        <v>0</v>
      </c>
      <c r="H13" s="215">
        <v>0</v>
      </c>
      <c r="I13" s="216">
        <v>0</v>
      </c>
      <c r="J13" s="217">
        <f t="shared" si="2"/>
        <v>0</v>
      </c>
      <c r="K13" s="218">
        <v>0</v>
      </c>
      <c r="L13" s="216">
        <v>0</v>
      </c>
      <c r="M13" s="216">
        <f t="shared" si="3"/>
        <v>0</v>
      </c>
      <c r="N13" s="369">
        <f t="shared" si="5"/>
        <v>5</v>
      </c>
      <c r="O13" s="17">
        <f t="shared" si="5"/>
        <v>2</v>
      </c>
      <c r="P13" s="370">
        <f t="shared" si="4"/>
        <v>7</v>
      </c>
      <c r="Q13" s="30"/>
      <c r="R13" s="30"/>
    </row>
    <row r="14" spans="1:42" ht="27" customHeight="1" x14ac:dyDescent="0.35">
      <c r="A14" s="221" t="s">
        <v>44</v>
      </c>
      <c r="B14" s="215">
        <v>0</v>
      </c>
      <c r="C14" s="216">
        <v>0</v>
      </c>
      <c r="D14" s="217">
        <f t="shared" si="0"/>
        <v>0</v>
      </c>
      <c r="E14" s="218">
        <v>6</v>
      </c>
      <c r="F14" s="216">
        <v>1</v>
      </c>
      <c r="G14" s="219">
        <f t="shared" si="1"/>
        <v>7</v>
      </c>
      <c r="H14" s="215">
        <v>0</v>
      </c>
      <c r="I14" s="216">
        <v>0</v>
      </c>
      <c r="J14" s="217">
        <f t="shared" si="2"/>
        <v>0</v>
      </c>
      <c r="K14" s="218">
        <v>0</v>
      </c>
      <c r="L14" s="216">
        <v>0</v>
      </c>
      <c r="M14" s="216">
        <f t="shared" si="3"/>
        <v>0</v>
      </c>
      <c r="N14" s="369">
        <f t="shared" si="5"/>
        <v>6</v>
      </c>
      <c r="O14" s="17">
        <f t="shared" si="5"/>
        <v>1</v>
      </c>
      <c r="P14" s="370">
        <f t="shared" si="4"/>
        <v>7</v>
      </c>
      <c r="Q14" s="30"/>
      <c r="R14" s="30"/>
    </row>
    <row r="15" spans="1:42" ht="27" customHeight="1" x14ac:dyDescent="0.35">
      <c r="A15" s="221" t="s">
        <v>89</v>
      </c>
      <c r="B15" s="215">
        <v>7</v>
      </c>
      <c r="C15" s="216">
        <v>4</v>
      </c>
      <c r="D15" s="217">
        <f t="shared" si="0"/>
        <v>11</v>
      </c>
      <c r="E15" s="218">
        <v>0</v>
      </c>
      <c r="F15" s="216">
        <v>0</v>
      </c>
      <c r="G15" s="219">
        <f t="shared" si="1"/>
        <v>0</v>
      </c>
      <c r="H15" s="215">
        <v>0</v>
      </c>
      <c r="I15" s="216">
        <v>0</v>
      </c>
      <c r="J15" s="217">
        <f t="shared" si="2"/>
        <v>0</v>
      </c>
      <c r="K15" s="218">
        <v>0</v>
      </c>
      <c r="L15" s="216">
        <v>0</v>
      </c>
      <c r="M15" s="216">
        <f t="shared" si="3"/>
        <v>0</v>
      </c>
      <c r="N15" s="369">
        <f t="shared" si="5"/>
        <v>7</v>
      </c>
      <c r="O15" s="17">
        <f t="shared" si="5"/>
        <v>4</v>
      </c>
      <c r="P15" s="370">
        <f t="shared" si="4"/>
        <v>11</v>
      </c>
      <c r="Q15" s="30"/>
      <c r="R15" s="30"/>
    </row>
    <row r="16" spans="1:42" ht="27" customHeight="1" x14ac:dyDescent="0.35">
      <c r="A16" s="213" t="s">
        <v>51</v>
      </c>
      <c r="B16" s="248">
        <f>B17+B18+B19+B20+B21+B22</f>
        <v>62</v>
      </c>
      <c r="C16" s="214">
        <f>C17+C18+C19+C20+C21+C22</f>
        <v>34</v>
      </c>
      <c r="D16" s="214">
        <f t="shared" si="0"/>
        <v>96</v>
      </c>
      <c r="E16" s="214">
        <f>E17+E18+E19+E20+E21+E22</f>
        <v>75</v>
      </c>
      <c r="F16" s="214">
        <f>F17+F18+F19+F20+F21+F22</f>
        <v>19</v>
      </c>
      <c r="G16" s="214">
        <f t="shared" si="1"/>
        <v>94</v>
      </c>
      <c r="H16" s="214">
        <f>H17+H18+H19+H20+H21+H22</f>
        <v>26</v>
      </c>
      <c r="I16" s="214">
        <f>I17+I18+I19+I20+I21+I22</f>
        <v>17</v>
      </c>
      <c r="J16" s="214">
        <f t="shared" si="2"/>
        <v>43</v>
      </c>
      <c r="K16" s="214">
        <v>0</v>
      </c>
      <c r="L16" s="214">
        <f>L17+L18+L19+L20+L21+L22</f>
        <v>0</v>
      </c>
      <c r="M16" s="214">
        <f t="shared" si="3"/>
        <v>0</v>
      </c>
      <c r="N16" s="371">
        <f>N17+N18+N19+N20+N21+N22</f>
        <v>163</v>
      </c>
      <c r="O16" s="132">
        <f>O17+O18+O19+O20+O21+O22</f>
        <v>70</v>
      </c>
      <c r="P16" s="348">
        <f t="shared" si="4"/>
        <v>233</v>
      </c>
      <c r="Q16" s="30"/>
      <c r="R16" s="30"/>
    </row>
    <row r="17" spans="1:18" ht="27" customHeight="1" x14ac:dyDescent="0.35">
      <c r="A17" s="221" t="s">
        <v>26</v>
      </c>
      <c r="B17" s="215">
        <v>0</v>
      </c>
      <c r="C17" s="216">
        <v>0</v>
      </c>
      <c r="D17" s="217">
        <f t="shared" si="0"/>
        <v>0</v>
      </c>
      <c r="E17" s="218">
        <v>0</v>
      </c>
      <c r="F17" s="216">
        <v>0</v>
      </c>
      <c r="G17" s="219">
        <f t="shared" si="1"/>
        <v>0</v>
      </c>
      <c r="H17" s="215">
        <v>0</v>
      </c>
      <c r="I17" s="216">
        <v>0</v>
      </c>
      <c r="J17" s="217">
        <f t="shared" si="2"/>
        <v>0</v>
      </c>
      <c r="K17" s="218">
        <v>0</v>
      </c>
      <c r="L17" s="216">
        <v>0</v>
      </c>
      <c r="M17" s="216">
        <f t="shared" si="3"/>
        <v>0</v>
      </c>
      <c r="N17" s="369">
        <f t="shared" ref="N17:O22" si="6">B17+E17+H17+K17</f>
        <v>0</v>
      </c>
      <c r="O17" s="17">
        <f t="shared" si="6"/>
        <v>0</v>
      </c>
      <c r="P17" s="370">
        <f t="shared" si="4"/>
        <v>0</v>
      </c>
      <c r="Q17" s="30"/>
      <c r="R17" s="30"/>
    </row>
    <row r="18" spans="1:18" ht="27" customHeight="1" x14ac:dyDescent="0.35">
      <c r="A18" s="221" t="s">
        <v>27</v>
      </c>
      <c r="B18" s="215">
        <v>0</v>
      </c>
      <c r="C18" s="216">
        <v>0</v>
      </c>
      <c r="D18" s="217">
        <f t="shared" si="0"/>
        <v>0</v>
      </c>
      <c r="E18" s="218">
        <v>0</v>
      </c>
      <c r="F18" s="216">
        <v>0</v>
      </c>
      <c r="G18" s="219">
        <f t="shared" si="1"/>
        <v>0</v>
      </c>
      <c r="H18" s="215">
        <v>0</v>
      </c>
      <c r="I18" s="216">
        <v>0</v>
      </c>
      <c r="J18" s="217">
        <f t="shared" si="2"/>
        <v>0</v>
      </c>
      <c r="K18" s="218">
        <v>0</v>
      </c>
      <c r="L18" s="216">
        <v>0</v>
      </c>
      <c r="M18" s="216">
        <f t="shared" si="3"/>
        <v>0</v>
      </c>
      <c r="N18" s="369">
        <f t="shared" si="6"/>
        <v>0</v>
      </c>
      <c r="O18" s="17">
        <f t="shared" si="6"/>
        <v>0</v>
      </c>
      <c r="P18" s="370">
        <f t="shared" si="4"/>
        <v>0</v>
      </c>
      <c r="Q18" s="30"/>
      <c r="R18" s="30"/>
    </row>
    <row r="19" spans="1:18" ht="27" customHeight="1" x14ac:dyDescent="0.35">
      <c r="A19" s="222" t="s">
        <v>87</v>
      </c>
      <c r="B19" s="215">
        <v>0</v>
      </c>
      <c r="C19" s="216">
        <v>22</v>
      </c>
      <c r="D19" s="217">
        <f t="shared" si="0"/>
        <v>22</v>
      </c>
      <c r="E19" s="218">
        <v>0</v>
      </c>
      <c r="F19" s="216">
        <v>0</v>
      </c>
      <c r="G19" s="219">
        <f t="shared" si="1"/>
        <v>0</v>
      </c>
      <c r="H19" s="215">
        <v>0</v>
      </c>
      <c r="I19" s="216">
        <v>0</v>
      </c>
      <c r="J19" s="217">
        <f t="shared" si="2"/>
        <v>0</v>
      </c>
      <c r="K19" s="218">
        <v>0</v>
      </c>
      <c r="L19" s="216">
        <v>0</v>
      </c>
      <c r="M19" s="216">
        <f t="shared" si="3"/>
        <v>0</v>
      </c>
      <c r="N19" s="369">
        <v>0</v>
      </c>
      <c r="O19" s="17">
        <v>22</v>
      </c>
      <c r="P19" s="370">
        <f t="shared" si="4"/>
        <v>22</v>
      </c>
      <c r="Q19" s="30"/>
      <c r="R19" s="30"/>
    </row>
    <row r="20" spans="1:18" ht="25.5" customHeight="1" x14ac:dyDescent="0.35">
      <c r="A20" s="222" t="s">
        <v>88</v>
      </c>
      <c r="B20" s="215">
        <v>13</v>
      </c>
      <c r="C20" s="216">
        <v>8</v>
      </c>
      <c r="D20" s="217">
        <f t="shared" si="0"/>
        <v>21</v>
      </c>
      <c r="E20" s="218">
        <v>28</v>
      </c>
      <c r="F20" s="216">
        <v>6</v>
      </c>
      <c r="G20" s="219">
        <f t="shared" si="1"/>
        <v>34</v>
      </c>
      <c r="H20" s="215">
        <v>0</v>
      </c>
      <c r="I20" s="216">
        <v>0</v>
      </c>
      <c r="J20" s="217">
        <f t="shared" si="2"/>
        <v>0</v>
      </c>
      <c r="K20" s="218">
        <v>0</v>
      </c>
      <c r="L20" s="216">
        <v>0</v>
      </c>
      <c r="M20" s="216">
        <f t="shared" si="3"/>
        <v>0</v>
      </c>
      <c r="N20" s="369">
        <f t="shared" si="6"/>
        <v>41</v>
      </c>
      <c r="O20" s="17">
        <f t="shared" si="6"/>
        <v>14</v>
      </c>
      <c r="P20" s="370">
        <f t="shared" si="4"/>
        <v>55</v>
      </c>
      <c r="Q20" s="30"/>
      <c r="R20" s="30"/>
    </row>
    <row r="21" spans="1:18" ht="24.95" customHeight="1" x14ac:dyDescent="0.35">
      <c r="A21" s="221" t="s">
        <v>44</v>
      </c>
      <c r="B21" s="215">
        <v>0</v>
      </c>
      <c r="C21" s="216">
        <v>0</v>
      </c>
      <c r="D21" s="217">
        <f t="shared" si="0"/>
        <v>0</v>
      </c>
      <c r="E21" s="218">
        <v>47</v>
      </c>
      <c r="F21" s="216">
        <v>13</v>
      </c>
      <c r="G21" s="219">
        <f t="shared" si="1"/>
        <v>60</v>
      </c>
      <c r="H21" s="215">
        <v>26</v>
      </c>
      <c r="I21" s="216">
        <v>17</v>
      </c>
      <c r="J21" s="217">
        <f t="shared" si="2"/>
        <v>43</v>
      </c>
      <c r="K21" s="218">
        <v>0</v>
      </c>
      <c r="L21" s="216">
        <v>0</v>
      </c>
      <c r="M21" s="216">
        <f t="shared" si="3"/>
        <v>0</v>
      </c>
      <c r="N21" s="369">
        <f t="shared" si="6"/>
        <v>73</v>
      </c>
      <c r="O21" s="17">
        <f t="shared" si="6"/>
        <v>30</v>
      </c>
      <c r="P21" s="370">
        <f t="shared" si="4"/>
        <v>103</v>
      </c>
      <c r="Q21" s="31"/>
      <c r="R21" s="31"/>
    </row>
    <row r="22" spans="1:18" ht="24.95" customHeight="1" thickBot="1" x14ac:dyDescent="0.4">
      <c r="A22" s="221" t="s">
        <v>89</v>
      </c>
      <c r="B22" s="249">
        <v>49</v>
      </c>
      <c r="C22" s="250">
        <v>4</v>
      </c>
      <c r="D22" s="251">
        <f t="shared" si="0"/>
        <v>53</v>
      </c>
      <c r="E22" s="252">
        <v>0</v>
      </c>
      <c r="F22" s="250">
        <v>0</v>
      </c>
      <c r="G22" s="253">
        <f t="shared" si="1"/>
        <v>0</v>
      </c>
      <c r="H22" s="249">
        <v>0</v>
      </c>
      <c r="I22" s="250">
        <v>0</v>
      </c>
      <c r="J22" s="251">
        <f t="shared" si="2"/>
        <v>0</v>
      </c>
      <c r="K22" s="252">
        <v>0</v>
      </c>
      <c r="L22" s="250">
        <v>0</v>
      </c>
      <c r="M22" s="250">
        <f t="shared" si="3"/>
        <v>0</v>
      </c>
      <c r="N22" s="372">
        <f t="shared" si="6"/>
        <v>49</v>
      </c>
      <c r="O22" s="254">
        <f t="shared" si="6"/>
        <v>4</v>
      </c>
      <c r="P22" s="373">
        <f t="shared" si="4"/>
        <v>53</v>
      </c>
      <c r="Q22" s="27"/>
      <c r="R22" s="27"/>
    </row>
    <row r="23" spans="1:18" ht="26.25" customHeight="1" thickBot="1" x14ac:dyDescent="0.4">
      <c r="A23" s="299" t="s">
        <v>10</v>
      </c>
      <c r="B23" s="195">
        <f>B16+B9</f>
        <v>74</v>
      </c>
      <c r="C23" s="195">
        <f>C16+C9</f>
        <v>40</v>
      </c>
      <c r="D23" s="195">
        <f t="shared" si="0"/>
        <v>114</v>
      </c>
      <c r="E23" s="195">
        <f>E16+E9</f>
        <v>81</v>
      </c>
      <c r="F23" s="195">
        <f>F16+F9</f>
        <v>20</v>
      </c>
      <c r="G23" s="195">
        <f t="shared" si="1"/>
        <v>101</v>
      </c>
      <c r="H23" s="195">
        <f>H16+H9</f>
        <v>26</v>
      </c>
      <c r="I23" s="195">
        <f>I16+I9</f>
        <v>17</v>
      </c>
      <c r="J23" s="195">
        <f t="shared" si="2"/>
        <v>43</v>
      </c>
      <c r="K23" s="195">
        <v>0</v>
      </c>
      <c r="L23" s="195">
        <f>L16+L9</f>
        <v>0</v>
      </c>
      <c r="M23" s="195">
        <f t="shared" si="3"/>
        <v>0</v>
      </c>
      <c r="N23" s="195">
        <f>B23+E23+H23+K23</f>
        <v>181</v>
      </c>
      <c r="O23" s="363">
        <f>C23+F23+I23+L23</f>
        <v>77</v>
      </c>
      <c r="P23" s="374">
        <f t="shared" si="4"/>
        <v>258</v>
      </c>
      <c r="Q23" s="27"/>
      <c r="R23" s="27"/>
    </row>
    <row r="24" spans="1:18" ht="32.25" customHeight="1" thickBot="1" x14ac:dyDescent="0.4">
      <c r="A24" s="299" t="s">
        <v>14</v>
      </c>
      <c r="B24" s="300"/>
      <c r="C24" s="301"/>
      <c r="D24" s="302"/>
      <c r="E24" s="39"/>
      <c r="F24" s="39"/>
      <c r="G24" s="40"/>
      <c r="H24" s="41"/>
      <c r="I24" s="39"/>
      <c r="J24" s="42"/>
      <c r="K24" s="39"/>
      <c r="L24" s="39"/>
      <c r="M24" s="42"/>
      <c r="N24" s="194"/>
      <c r="O24" s="375"/>
      <c r="P24" s="376"/>
      <c r="Q24" s="27"/>
      <c r="R24" s="27"/>
    </row>
    <row r="25" spans="1:18" ht="24.95" customHeight="1" x14ac:dyDescent="0.35">
      <c r="A25" s="299" t="s">
        <v>9</v>
      </c>
      <c r="B25" s="341"/>
      <c r="C25" s="342"/>
      <c r="D25" s="343"/>
      <c r="E25" s="344"/>
      <c r="F25" s="342"/>
      <c r="G25" s="345"/>
      <c r="H25" s="341"/>
      <c r="I25" s="342"/>
      <c r="J25" s="343"/>
      <c r="K25" s="344"/>
      <c r="L25" s="342"/>
      <c r="M25" s="343"/>
      <c r="N25" s="377"/>
      <c r="O25" s="378"/>
      <c r="P25" s="366"/>
      <c r="Q25" s="27"/>
      <c r="R25" s="27"/>
    </row>
    <row r="26" spans="1:18" ht="24.95" customHeight="1" x14ac:dyDescent="0.35">
      <c r="A26" s="20" t="s">
        <v>50</v>
      </c>
      <c r="B26" s="220">
        <f>B27+B28+B29+B30+B31+B32</f>
        <v>12</v>
      </c>
      <c r="C26" s="220">
        <f t="shared" ref="C26:P26" si="7">C27+C28+C29+C30+C31+C32</f>
        <v>6</v>
      </c>
      <c r="D26" s="220">
        <f t="shared" si="7"/>
        <v>18</v>
      </c>
      <c r="E26" s="220">
        <f t="shared" si="7"/>
        <v>6</v>
      </c>
      <c r="F26" s="220">
        <f t="shared" si="7"/>
        <v>1</v>
      </c>
      <c r="G26" s="220">
        <f t="shared" si="7"/>
        <v>7</v>
      </c>
      <c r="H26" s="220">
        <f t="shared" si="7"/>
        <v>0</v>
      </c>
      <c r="I26" s="220">
        <f t="shared" si="7"/>
        <v>0</v>
      </c>
      <c r="J26" s="220">
        <f t="shared" si="7"/>
        <v>0</v>
      </c>
      <c r="K26" s="220">
        <f t="shared" si="7"/>
        <v>0</v>
      </c>
      <c r="L26" s="220">
        <f t="shared" si="7"/>
        <v>0</v>
      </c>
      <c r="M26" s="220">
        <f t="shared" si="7"/>
        <v>0</v>
      </c>
      <c r="N26" s="303">
        <f t="shared" si="7"/>
        <v>18</v>
      </c>
      <c r="O26" s="317">
        <f t="shared" si="7"/>
        <v>7</v>
      </c>
      <c r="P26" s="368">
        <f t="shared" si="7"/>
        <v>25</v>
      </c>
      <c r="Q26" s="27"/>
      <c r="R26" s="27"/>
    </row>
    <row r="27" spans="1:18" ht="24.95" customHeight="1" x14ac:dyDescent="0.35">
      <c r="A27" s="221" t="s">
        <v>26</v>
      </c>
      <c r="B27" s="208">
        <v>0</v>
      </c>
      <c r="C27" s="209">
        <v>0</v>
      </c>
      <c r="D27" s="210">
        <f t="shared" ref="D27:D40" si="8">C27+B27</f>
        <v>0</v>
      </c>
      <c r="E27" s="211">
        <v>0</v>
      </c>
      <c r="F27" s="209">
        <v>0</v>
      </c>
      <c r="G27" s="212">
        <f t="shared" ref="G27:G40" si="9">F27+E27</f>
        <v>0</v>
      </c>
      <c r="H27" s="208">
        <v>0</v>
      </c>
      <c r="I27" s="209">
        <v>0</v>
      </c>
      <c r="J27" s="210">
        <f t="shared" ref="J27:J40" si="10">I27+H27</f>
        <v>0</v>
      </c>
      <c r="K27" s="211">
        <v>0</v>
      </c>
      <c r="L27" s="209">
        <v>0</v>
      </c>
      <c r="M27" s="209">
        <f t="shared" ref="M27:M40" si="11">L27+K27</f>
        <v>0</v>
      </c>
      <c r="N27" s="379">
        <f>B27+E27+H27+K27</f>
        <v>0</v>
      </c>
      <c r="O27" s="309">
        <f>C27+F27+I27+L27</f>
        <v>0</v>
      </c>
      <c r="P27" s="370">
        <f t="shared" ref="P27:P40" si="12">O27+N27</f>
        <v>0</v>
      </c>
      <c r="Q27" s="27"/>
      <c r="R27" s="27"/>
    </row>
    <row r="28" spans="1:18" ht="24.95" customHeight="1" x14ac:dyDescent="0.35">
      <c r="A28" s="222" t="s">
        <v>19</v>
      </c>
      <c r="B28" s="208">
        <v>0</v>
      </c>
      <c r="C28" s="209">
        <v>0</v>
      </c>
      <c r="D28" s="210">
        <f t="shared" si="8"/>
        <v>0</v>
      </c>
      <c r="E28" s="211">
        <v>0</v>
      </c>
      <c r="F28" s="209">
        <v>0</v>
      </c>
      <c r="G28" s="212">
        <f t="shared" si="9"/>
        <v>0</v>
      </c>
      <c r="H28" s="208">
        <v>0</v>
      </c>
      <c r="I28" s="209">
        <v>0</v>
      </c>
      <c r="J28" s="210">
        <f t="shared" si="10"/>
        <v>0</v>
      </c>
      <c r="K28" s="211">
        <v>0</v>
      </c>
      <c r="L28" s="209">
        <v>0</v>
      </c>
      <c r="M28" s="209">
        <f t="shared" si="11"/>
        <v>0</v>
      </c>
      <c r="N28" s="379">
        <f>B28+E28+H28+K28</f>
        <v>0</v>
      </c>
      <c r="O28" s="309">
        <f>C28+F28+I28+L28</f>
        <v>0</v>
      </c>
      <c r="P28" s="370">
        <f t="shared" si="12"/>
        <v>0</v>
      </c>
      <c r="Q28" s="27"/>
      <c r="R28" s="27"/>
    </row>
    <row r="29" spans="1:18" ht="24.95" customHeight="1" x14ac:dyDescent="0.35">
      <c r="A29" s="222" t="s">
        <v>87</v>
      </c>
      <c r="B29" s="208">
        <v>0</v>
      </c>
      <c r="C29" s="209">
        <v>0</v>
      </c>
      <c r="D29" s="210">
        <f t="shared" si="8"/>
        <v>0</v>
      </c>
      <c r="E29" s="211">
        <v>0</v>
      </c>
      <c r="F29" s="209">
        <v>0</v>
      </c>
      <c r="G29" s="212">
        <f t="shared" si="9"/>
        <v>0</v>
      </c>
      <c r="H29" s="208">
        <v>0</v>
      </c>
      <c r="I29" s="209">
        <v>0</v>
      </c>
      <c r="J29" s="210">
        <f t="shared" si="10"/>
        <v>0</v>
      </c>
      <c r="K29" s="211">
        <v>0</v>
      </c>
      <c r="L29" s="209">
        <v>0</v>
      </c>
      <c r="M29" s="209">
        <f t="shared" si="11"/>
        <v>0</v>
      </c>
      <c r="N29" s="379">
        <v>0</v>
      </c>
      <c r="O29" s="309">
        <v>0</v>
      </c>
      <c r="P29" s="370">
        <f t="shared" si="12"/>
        <v>0</v>
      </c>
      <c r="Q29" s="27"/>
      <c r="R29" s="27"/>
    </row>
    <row r="30" spans="1:18" ht="24.95" customHeight="1" x14ac:dyDescent="0.35">
      <c r="A30" s="222" t="s">
        <v>88</v>
      </c>
      <c r="B30" s="304">
        <v>5</v>
      </c>
      <c r="C30" s="305">
        <v>2</v>
      </c>
      <c r="D30" s="306">
        <f t="shared" si="8"/>
        <v>7</v>
      </c>
      <c r="E30" s="307">
        <v>0</v>
      </c>
      <c r="F30" s="305">
        <v>0</v>
      </c>
      <c r="G30" s="308">
        <f t="shared" si="9"/>
        <v>0</v>
      </c>
      <c r="H30" s="304">
        <v>0</v>
      </c>
      <c r="I30" s="305">
        <v>0</v>
      </c>
      <c r="J30" s="306">
        <f t="shared" si="10"/>
        <v>0</v>
      </c>
      <c r="K30" s="307">
        <v>0</v>
      </c>
      <c r="L30" s="305">
        <v>0</v>
      </c>
      <c r="M30" s="305">
        <f t="shared" si="11"/>
        <v>0</v>
      </c>
      <c r="N30" s="379">
        <f t="shared" ref="N30:O32" si="13">B30+E30+H30+K30</f>
        <v>5</v>
      </c>
      <c r="O30" s="309">
        <f t="shared" si="13"/>
        <v>2</v>
      </c>
      <c r="P30" s="370">
        <f t="shared" si="12"/>
        <v>7</v>
      </c>
      <c r="Q30" s="27"/>
      <c r="R30" s="27"/>
    </row>
    <row r="31" spans="1:18" ht="27.75" customHeight="1" x14ac:dyDescent="0.35">
      <c r="A31" s="221" t="s">
        <v>44</v>
      </c>
      <c r="B31" s="304">
        <v>0</v>
      </c>
      <c r="C31" s="305">
        <v>0</v>
      </c>
      <c r="D31" s="306">
        <f t="shared" si="8"/>
        <v>0</v>
      </c>
      <c r="E31" s="307">
        <v>6</v>
      </c>
      <c r="F31" s="305">
        <v>1</v>
      </c>
      <c r="G31" s="308">
        <f t="shared" si="9"/>
        <v>7</v>
      </c>
      <c r="H31" s="304"/>
      <c r="I31" s="305"/>
      <c r="J31" s="306"/>
      <c r="K31" s="307">
        <v>0</v>
      </c>
      <c r="L31" s="305">
        <v>0</v>
      </c>
      <c r="M31" s="305">
        <f t="shared" si="11"/>
        <v>0</v>
      </c>
      <c r="N31" s="379">
        <f t="shared" si="13"/>
        <v>6</v>
      </c>
      <c r="O31" s="309">
        <f t="shared" si="13"/>
        <v>1</v>
      </c>
      <c r="P31" s="370">
        <f t="shared" si="12"/>
        <v>7</v>
      </c>
      <c r="Q31" s="27"/>
      <c r="R31" s="27"/>
    </row>
    <row r="32" spans="1:18" ht="32.25" customHeight="1" x14ac:dyDescent="0.35">
      <c r="A32" s="221" t="s">
        <v>89</v>
      </c>
      <c r="B32" s="304">
        <v>7</v>
      </c>
      <c r="C32" s="305">
        <v>4</v>
      </c>
      <c r="D32" s="306">
        <f t="shared" si="8"/>
        <v>11</v>
      </c>
      <c r="E32" s="307">
        <v>0</v>
      </c>
      <c r="F32" s="305">
        <v>0</v>
      </c>
      <c r="G32" s="308">
        <f t="shared" si="9"/>
        <v>0</v>
      </c>
      <c r="H32" s="304">
        <v>0</v>
      </c>
      <c r="I32" s="305">
        <v>0</v>
      </c>
      <c r="J32" s="306">
        <f t="shared" si="10"/>
        <v>0</v>
      </c>
      <c r="K32" s="307">
        <v>0</v>
      </c>
      <c r="L32" s="305">
        <v>0</v>
      </c>
      <c r="M32" s="305">
        <f t="shared" si="11"/>
        <v>0</v>
      </c>
      <c r="N32" s="379">
        <f t="shared" si="13"/>
        <v>7</v>
      </c>
      <c r="O32" s="309">
        <f t="shared" si="13"/>
        <v>4</v>
      </c>
      <c r="P32" s="370">
        <f t="shared" si="12"/>
        <v>11</v>
      </c>
      <c r="Q32" s="27"/>
      <c r="R32" s="27"/>
    </row>
    <row r="33" spans="1:18" ht="32.25" customHeight="1" x14ac:dyDescent="0.35">
      <c r="A33" s="213" t="s">
        <v>51</v>
      </c>
      <c r="B33" s="310">
        <f>B34+B35+B36+B37+B38+B39</f>
        <v>62</v>
      </c>
      <c r="C33" s="310">
        <f t="shared" ref="C33:P33" si="14">C34+C35+C36+C37+C38+C39</f>
        <v>33</v>
      </c>
      <c r="D33" s="310">
        <f t="shared" si="14"/>
        <v>95</v>
      </c>
      <c r="E33" s="310">
        <f t="shared" si="14"/>
        <v>75</v>
      </c>
      <c r="F33" s="310">
        <f t="shared" si="14"/>
        <v>19</v>
      </c>
      <c r="G33" s="310">
        <f t="shared" si="14"/>
        <v>94</v>
      </c>
      <c r="H33" s="310">
        <f t="shared" si="14"/>
        <v>26</v>
      </c>
      <c r="I33" s="310">
        <f t="shared" si="14"/>
        <v>17</v>
      </c>
      <c r="J33" s="310">
        <f t="shared" si="14"/>
        <v>43</v>
      </c>
      <c r="K33" s="310">
        <f t="shared" si="14"/>
        <v>0</v>
      </c>
      <c r="L33" s="310">
        <f t="shared" si="14"/>
        <v>0</v>
      </c>
      <c r="M33" s="310">
        <f t="shared" si="14"/>
        <v>0</v>
      </c>
      <c r="N33" s="380">
        <f t="shared" si="14"/>
        <v>163</v>
      </c>
      <c r="O33" s="324">
        <f t="shared" si="14"/>
        <v>69</v>
      </c>
      <c r="P33" s="348">
        <f t="shared" si="14"/>
        <v>232</v>
      </c>
      <c r="Q33" s="32"/>
      <c r="R33" s="32"/>
    </row>
    <row r="34" spans="1:18" ht="32.25" customHeight="1" x14ac:dyDescent="0.35">
      <c r="A34" s="221" t="s">
        <v>26</v>
      </c>
      <c r="B34" s="311">
        <v>0</v>
      </c>
      <c r="C34" s="312">
        <v>0</v>
      </c>
      <c r="D34" s="313">
        <f t="shared" si="8"/>
        <v>0</v>
      </c>
      <c r="E34" s="314">
        <v>0</v>
      </c>
      <c r="F34" s="312">
        <v>0</v>
      </c>
      <c r="G34" s="315">
        <f t="shared" si="9"/>
        <v>0</v>
      </c>
      <c r="H34" s="311">
        <v>0</v>
      </c>
      <c r="I34" s="312">
        <v>0</v>
      </c>
      <c r="J34" s="313">
        <f t="shared" si="10"/>
        <v>0</v>
      </c>
      <c r="K34" s="314">
        <v>0</v>
      </c>
      <c r="L34" s="312">
        <v>0</v>
      </c>
      <c r="M34" s="312">
        <f t="shared" si="11"/>
        <v>0</v>
      </c>
      <c r="N34" s="379">
        <f>B34+E34+H34+K34</f>
        <v>0</v>
      </c>
      <c r="O34" s="309">
        <f>C34+F34+I34+L34</f>
        <v>0</v>
      </c>
      <c r="P34" s="370">
        <f t="shared" si="12"/>
        <v>0</v>
      </c>
      <c r="Q34" s="33"/>
      <c r="R34" s="33"/>
    </row>
    <row r="35" spans="1:18" ht="32.25" customHeight="1" x14ac:dyDescent="0.35">
      <c r="A35" s="221" t="s">
        <v>27</v>
      </c>
      <c r="B35" s="311">
        <v>0</v>
      </c>
      <c r="C35" s="312">
        <v>0</v>
      </c>
      <c r="D35" s="313">
        <f t="shared" si="8"/>
        <v>0</v>
      </c>
      <c r="E35" s="314">
        <v>0</v>
      </c>
      <c r="F35" s="312">
        <v>0</v>
      </c>
      <c r="G35" s="315">
        <f t="shared" si="9"/>
        <v>0</v>
      </c>
      <c r="H35" s="311">
        <v>0</v>
      </c>
      <c r="I35" s="312">
        <v>0</v>
      </c>
      <c r="J35" s="313">
        <f t="shared" si="10"/>
        <v>0</v>
      </c>
      <c r="K35" s="314">
        <v>0</v>
      </c>
      <c r="L35" s="312">
        <v>0</v>
      </c>
      <c r="M35" s="312">
        <f t="shared" si="11"/>
        <v>0</v>
      </c>
      <c r="N35" s="379">
        <f>B35+E35+H35+K35</f>
        <v>0</v>
      </c>
      <c r="O35" s="309">
        <f>C35+F35+I35+L35</f>
        <v>0</v>
      </c>
      <c r="P35" s="370">
        <f t="shared" si="12"/>
        <v>0</v>
      </c>
      <c r="Q35" s="33"/>
      <c r="R35" s="33"/>
    </row>
    <row r="36" spans="1:18" ht="32.25" customHeight="1" x14ac:dyDescent="0.35">
      <c r="A36" s="222" t="s">
        <v>87</v>
      </c>
      <c r="B36" s="311">
        <v>0</v>
      </c>
      <c r="C36" s="312">
        <v>21</v>
      </c>
      <c r="D36" s="313">
        <f t="shared" si="8"/>
        <v>21</v>
      </c>
      <c r="E36" s="314">
        <v>0</v>
      </c>
      <c r="F36" s="312">
        <v>0</v>
      </c>
      <c r="G36" s="315">
        <f t="shared" si="9"/>
        <v>0</v>
      </c>
      <c r="H36" s="311">
        <v>0</v>
      </c>
      <c r="I36" s="312">
        <v>0</v>
      </c>
      <c r="J36" s="313">
        <f t="shared" si="10"/>
        <v>0</v>
      </c>
      <c r="K36" s="314">
        <v>0</v>
      </c>
      <c r="L36" s="312">
        <v>0</v>
      </c>
      <c r="M36" s="312">
        <f t="shared" si="11"/>
        <v>0</v>
      </c>
      <c r="N36" s="379">
        <v>0</v>
      </c>
      <c r="O36" s="309">
        <v>21</v>
      </c>
      <c r="P36" s="370">
        <f t="shared" si="12"/>
        <v>21</v>
      </c>
      <c r="Q36" s="33"/>
      <c r="R36" s="33"/>
    </row>
    <row r="37" spans="1:18" ht="26.25" customHeight="1" x14ac:dyDescent="0.35">
      <c r="A37" s="222" t="s">
        <v>88</v>
      </c>
      <c r="B37" s="311">
        <v>13</v>
      </c>
      <c r="C37" s="312">
        <v>8</v>
      </c>
      <c r="D37" s="313">
        <f t="shared" si="8"/>
        <v>21</v>
      </c>
      <c r="E37" s="314">
        <v>28</v>
      </c>
      <c r="F37" s="312">
        <v>6</v>
      </c>
      <c r="G37" s="315">
        <f t="shared" si="9"/>
        <v>34</v>
      </c>
      <c r="H37" s="311">
        <v>0</v>
      </c>
      <c r="I37" s="312">
        <v>0</v>
      </c>
      <c r="J37" s="313">
        <f t="shared" si="10"/>
        <v>0</v>
      </c>
      <c r="K37" s="314">
        <v>0</v>
      </c>
      <c r="L37" s="312">
        <v>0</v>
      </c>
      <c r="M37" s="312">
        <f t="shared" si="11"/>
        <v>0</v>
      </c>
      <c r="N37" s="379">
        <f t="shared" ref="N37:O39" si="15">B37+E37+H37+K37</f>
        <v>41</v>
      </c>
      <c r="O37" s="309">
        <f t="shared" si="15"/>
        <v>14</v>
      </c>
      <c r="P37" s="370">
        <f t="shared" si="12"/>
        <v>55</v>
      </c>
      <c r="Q37" s="33"/>
      <c r="R37" s="33"/>
    </row>
    <row r="38" spans="1:18" ht="30.75" customHeight="1" x14ac:dyDescent="0.35">
      <c r="A38" s="221" t="s">
        <v>44</v>
      </c>
      <c r="B38" s="311">
        <v>0</v>
      </c>
      <c r="C38" s="312">
        <v>0</v>
      </c>
      <c r="D38" s="313">
        <f t="shared" si="8"/>
        <v>0</v>
      </c>
      <c r="E38" s="314">
        <v>47</v>
      </c>
      <c r="F38" s="312">
        <v>13</v>
      </c>
      <c r="G38" s="315">
        <f t="shared" si="9"/>
        <v>60</v>
      </c>
      <c r="H38" s="311">
        <v>26</v>
      </c>
      <c r="I38" s="312">
        <v>17</v>
      </c>
      <c r="J38" s="313">
        <f t="shared" si="10"/>
        <v>43</v>
      </c>
      <c r="K38" s="314"/>
      <c r="L38" s="312"/>
      <c r="M38" s="312">
        <f t="shared" si="11"/>
        <v>0</v>
      </c>
      <c r="N38" s="379">
        <f t="shared" si="15"/>
        <v>73</v>
      </c>
      <c r="O38" s="309">
        <f t="shared" si="15"/>
        <v>30</v>
      </c>
      <c r="P38" s="370">
        <f t="shared" si="12"/>
        <v>103</v>
      </c>
      <c r="Q38" s="32"/>
      <c r="R38" s="32"/>
    </row>
    <row r="39" spans="1:18" ht="30.75" customHeight="1" thickBot="1" x14ac:dyDescent="0.4">
      <c r="A39" s="221" t="s">
        <v>89</v>
      </c>
      <c r="B39" s="311">
        <v>49</v>
      </c>
      <c r="C39" s="312">
        <v>4</v>
      </c>
      <c r="D39" s="313">
        <f t="shared" si="8"/>
        <v>53</v>
      </c>
      <c r="E39" s="314">
        <v>0</v>
      </c>
      <c r="F39" s="312">
        <v>0</v>
      </c>
      <c r="G39" s="315">
        <f t="shared" si="9"/>
        <v>0</v>
      </c>
      <c r="H39" s="311">
        <v>0</v>
      </c>
      <c r="I39" s="312">
        <v>0</v>
      </c>
      <c r="J39" s="313">
        <f t="shared" si="10"/>
        <v>0</v>
      </c>
      <c r="K39" s="314">
        <v>0</v>
      </c>
      <c r="L39" s="312">
        <v>0</v>
      </c>
      <c r="M39" s="312">
        <f t="shared" si="11"/>
        <v>0</v>
      </c>
      <c r="N39" s="379">
        <f t="shared" si="15"/>
        <v>49</v>
      </c>
      <c r="O39" s="309">
        <f t="shared" si="15"/>
        <v>4</v>
      </c>
      <c r="P39" s="370">
        <f t="shared" si="12"/>
        <v>53</v>
      </c>
      <c r="Q39" s="32"/>
      <c r="R39" s="32"/>
    </row>
    <row r="40" spans="1:18" ht="30.75" customHeight="1" thickBot="1" x14ac:dyDescent="0.4">
      <c r="A40" s="223" t="s">
        <v>6</v>
      </c>
      <c r="B40" s="316">
        <f t="shared" ref="B40:L40" si="16">B33+B26</f>
        <v>74</v>
      </c>
      <c r="C40" s="316">
        <f t="shared" si="16"/>
        <v>39</v>
      </c>
      <c r="D40" s="316">
        <f t="shared" si="8"/>
        <v>113</v>
      </c>
      <c r="E40" s="316">
        <f t="shared" si="16"/>
        <v>81</v>
      </c>
      <c r="F40" s="316">
        <f t="shared" si="16"/>
        <v>20</v>
      </c>
      <c r="G40" s="316">
        <f t="shared" si="9"/>
        <v>101</v>
      </c>
      <c r="H40" s="316">
        <f t="shared" si="16"/>
        <v>26</v>
      </c>
      <c r="I40" s="316">
        <f t="shared" si="16"/>
        <v>17</v>
      </c>
      <c r="J40" s="316">
        <f t="shared" si="10"/>
        <v>43</v>
      </c>
      <c r="K40" s="316">
        <f t="shared" si="16"/>
        <v>0</v>
      </c>
      <c r="L40" s="316">
        <f t="shared" si="16"/>
        <v>0</v>
      </c>
      <c r="M40" s="316">
        <f t="shared" si="11"/>
        <v>0</v>
      </c>
      <c r="N40" s="316">
        <f>B40+E40+H40+K40</f>
        <v>181</v>
      </c>
      <c r="O40" s="381">
        <f>C40+F40+I40+L40</f>
        <v>76</v>
      </c>
      <c r="P40" s="374">
        <f t="shared" si="12"/>
        <v>257</v>
      </c>
      <c r="Q40" s="32"/>
      <c r="R40" s="32"/>
    </row>
    <row r="41" spans="1:18" ht="30.75" customHeight="1" thickBot="1" x14ac:dyDescent="0.4">
      <c r="A41" s="263" t="s">
        <v>15</v>
      </c>
      <c r="B41" s="383"/>
      <c r="C41" s="384"/>
      <c r="D41" s="385"/>
      <c r="E41" s="386"/>
      <c r="F41" s="384"/>
      <c r="G41" s="387"/>
      <c r="H41" s="388"/>
      <c r="I41" s="389"/>
      <c r="J41" s="390"/>
      <c r="K41" s="391"/>
      <c r="L41" s="389"/>
      <c r="M41" s="392"/>
      <c r="N41" s="393"/>
      <c r="O41" s="394"/>
      <c r="P41" s="395"/>
      <c r="Q41" s="32"/>
      <c r="R41" s="32"/>
    </row>
    <row r="42" spans="1:18" ht="24.95" customHeight="1" x14ac:dyDescent="0.35">
      <c r="A42" s="396" t="s">
        <v>50</v>
      </c>
      <c r="B42" s="397">
        <v>0</v>
      </c>
      <c r="C42" s="398">
        <v>0</v>
      </c>
      <c r="D42" s="399">
        <f>C42+B42</f>
        <v>0</v>
      </c>
      <c r="E42" s="400">
        <v>0</v>
      </c>
      <c r="F42" s="398">
        <v>0</v>
      </c>
      <c r="G42" s="400">
        <f>SUM(E42:F42)</f>
        <v>0</v>
      </c>
      <c r="H42" s="401">
        <v>0</v>
      </c>
      <c r="I42" s="398">
        <v>0</v>
      </c>
      <c r="J42" s="402">
        <f>H42+I42</f>
        <v>0</v>
      </c>
      <c r="K42" s="400">
        <v>0</v>
      </c>
      <c r="L42" s="398">
        <v>0</v>
      </c>
      <c r="M42" s="403">
        <f>SUM(K42:L42)</f>
        <v>0</v>
      </c>
      <c r="N42" s="404">
        <f>B42+E42+H42+K42</f>
        <v>0</v>
      </c>
      <c r="O42" s="405">
        <f>C42+F42+I42+L42</f>
        <v>0</v>
      </c>
      <c r="P42" s="349">
        <f>SUM(N42:O42)</f>
        <v>0</v>
      </c>
      <c r="Q42" s="32"/>
      <c r="R42" s="32"/>
    </row>
    <row r="43" spans="1:18" ht="30" customHeight="1" x14ac:dyDescent="0.35">
      <c r="A43" s="221" t="s">
        <v>26</v>
      </c>
      <c r="B43" s="325">
        <v>0</v>
      </c>
      <c r="C43" s="326">
        <v>0</v>
      </c>
      <c r="D43" s="327">
        <v>0</v>
      </c>
      <c r="E43" s="328">
        <v>0</v>
      </c>
      <c r="F43" s="326">
        <v>0</v>
      </c>
      <c r="G43" s="328">
        <v>0</v>
      </c>
      <c r="H43" s="329">
        <v>0</v>
      </c>
      <c r="I43" s="326">
        <v>0</v>
      </c>
      <c r="J43" s="330">
        <v>0</v>
      </c>
      <c r="K43" s="328">
        <v>0</v>
      </c>
      <c r="L43" s="326">
        <v>0</v>
      </c>
      <c r="M43" s="331">
        <v>0</v>
      </c>
      <c r="N43" s="382">
        <v>0</v>
      </c>
      <c r="O43" s="333">
        <v>0</v>
      </c>
      <c r="P43" s="56">
        <v>0</v>
      </c>
      <c r="Q43" s="27"/>
      <c r="R43" s="27"/>
    </row>
    <row r="44" spans="1:18" ht="33.75" customHeight="1" x14ac:dyDescent="0.35">
      <c r="A44" s="222" t="s">
        <v>87</v>
      </c>
      <c r="B44" s="325">
        <v>0</v>
      </c>
      <c r="C44" s="326">
        <v>0</v>
      </c>
      <c r="D44" s="327">
        <v>0</v>
      </c>
      <c r="E44" s="328">
        <v>0</v>
      </c>
      <c r="F44" s="326">
        <v>0</v>
      </c>
      <c r="G44" s="328">
        <v>0</v>
      </c>
      <c r="H44" s="329">
        <v>0</v>
      </c>
      <c r="I44" s="326">
        <v>0</v>
      </c>
      <c r="J44" s="330">
        <v>0</v>
      </c>
      <c r="K44" s="328">
        <v>0</v>
      </c>
      <c r="L44" s="326">
        <v>0</v>
      </c>
      <c r="M44" s="331">
        <v>0</v>
      </c>
      <c r="N44" s="382">
        <v>0</v>
      </c>
      <c r="O44" s="333">
        <v>0</v>
      </c>
      <c r="P44" s="56">
        <v>0</v>
      </c>
      <c r="Q44" s="5"/>
      <c r="R44" s="5"/>
    </row>
    <row r="45" spans="1:18" ht="29.25" customHeight="1" x14ac:dyDescent="0.35">
      <c r="A45" s="221" t="s">
        <v>27</v>
      </c>
      <c r="B45" s="325">
        <v>0</v>
      </c>
      <c r="C45" s="326">
        <v>0</v>
      </c>
      <c r="D45" s="327">
        <v>0</v>
      </c>
      <c r="E45" s="328">
        <v>0</v>
      </c>
      <c r="F45" s="326">
        <v>0</v>
      </c>
      <c r="G45" s="328">
        <v>0</v>
      </c>
      <c r="H45" s="329">
        <v>0</v>
      </c>
      <c r="I45" s="326">
        <v>0</v>
      </c>
      <c r="J45" s="330">
        <v>0</v>
      </c>
      <c r="K45" s="328">
        <v>0</v>
      </c>
      <c r="L45" s="326">
        <v>0</v>
      </c>
      <c r="M45" s="331">
        <v>0</v>
      </c>
      <c r="N45" s="382">
        <v>0</v>
      </c>
      <c r="O45" s="333">
        <v>0</v>
      </c>
      <c r="P45" s="56">
        <v>0</v>
      </c>
      <c r="Q45" s="34"/>
      <c r="R45" s="34"/>
    </row>
    <row r="46" spans="1:18" ht="29.25" customHeight="1" x14ac:dyDescent="0.35">
      <c r="A46" s="221" t="s">
        <v>28</v>
      </c>
      <c r="B46" s="325">
        <v>0</v>
      </c>
      <c r="C46" s="326">
        <v>0</v>
      </c>
      <c r="D46" s="327">
        <v>0</v>
      </c>
      <c r="E46" s="328">
        <v>0</v>
      </c>
      <c r="F46" s="326">
        <v>0</v>
      </c>
      <c r="G46" s="328">
        <v>0</v>
      </c>
      <c r="H46" s="329">
        <v>0</v>
      </c>
      <c r="I46" s="326">
        <v>0</v>
      </c>
      <c r="J46" s="330">
        <v>0</v>
      </c>
      <c r="K46" s="328">
        <v>0</v>
      </c>
      <c r="L46" s="326">
        <v>0</v>
      </c>
      <c r="M46" s="331">
        <v>0</v>
      </c>
      <c r="N46" s="382">
        <v>0</v>
      </c>
      <c r="O46" s="333">
        <v>0</v>
      </c>
      <c r="P46" s="56">
        <v>0</v>
      </c>
      <c r="Q46" s="34"/>
      <c r="R46" s="34"/>
    </row>
    <row r="47" spans="1:18" ht="26.25" customHeight="1" x14ac:dyDescent="0.35">
      <c r="A47" s="221" t="s">
        <v>44</v>
      </c>
      <c r="B47" s="325">
        <v>0</v>
      </c>
      <c r="C47" s="326">
        <v>0</v>
      </c>
      <c r="D47" s="327">
        <v>0</v>
      </c>
      <c r="E47" s="328">
        <v>0</v>
      </c>
      <c r="F47" s="326">
        <v>0</v>
      </c>
      <c r="G47" s="328">
        <v>0</v>
      </c>
      <c r="H47" s="329">
        <v>0</v>
      </c>
      <c r="I47" s="326">
        <v>0</v>
      </c>
      <c r="J47" s="330">
        <v>0</v>
      </c>
      <c r="K47" s="328">
        <v>0</v>
      </c>
      <c r="L47" s="326">
        <v>0</v>
      </c>
      <c r="M47" s="331">
        <v>0</v>
      </c>
      <c r="N47" s="332">
        <v>0</v>
      </c>
      <c r="O47" s="333">
        <v>0</v>
      </c>
      <c r="P47" s="24">
        <v>0</v>
      </c>
      <c r="Q47" s="34"/>
      <c r="R47" s="34"/>
    </row>
    <row r="48" spans="1:18" ht="29.25" customHeight="1" x14ac:dyDescent="0.35">
      <c r="A48" s="221" t="s">
        <v>89</v>
      </c>
      <c r="B48" s="334">
        <v>0</v>
      </c>
      <c r="C48" s="335">
        <v>0</v>
      </c>
      <c r="D48" s="336">
        <f>C48+B48</f>
        <v>0</v>
      </c>
      <c r="E48" s="337">
        <v>0</v>
      </c>
      <c r="F48" s="335">
        <v>0</v>
      </c>
      <c r="G48" s="338">
        <f>SUM(E48:F48)</f>
        <v>0</v>
      </c>
      <c r="H48" s="339">
        <v>0</v>
      </c>
      <c r="I48" s="335">
        <v>0</v>
      </c>
      <c r="J48" s="340">
        <f>H48+I48</f>
        <v>0</v>
      </c>
      <c r="K48" s="337">
        <v>0</v>
      </c>
      <c r="L48" s="335">
        <v>0</v>
      </c>
      <c r="M48" s="338">
        <f>SUM(K48:L48)</f>
        <v>0</v>
      </c>
      <c r="N48" s="332">
        <f>B48+E48+H48+K48</f>
        <v>0</v>
      </c>
      <c r="O48" s="333">
        <f>C48+F48+I48+L48</f>
        <v>0</v>
      </c>
      <c r="P48" s="24">
        <f>SUM(N48:O48)</f>
        <v>0</v>
      </c>
      <c r="Q48" s="35"/>
    </row>
    <row r="49" spans="1:18" ht="27" customHeight="1" x14ac:dyDescent="0.35">
      <c r="A49" s="213" t="s">
        <v>51</v>
      </c>
      <c r="B49" s="303">
        <v>0</v>
      </c>
      <c r="C49" s="317">
        <v>1</v>
      </c>
      <c r="D49" s="318">
        <v>1</v>
      </c>
      <c r="E49" s="319">
        <v>0</v>
      </c>
      <c r="F49" s="317">
        <v>0</v>
      </c>
      <c r="G49" s="322">
        <f>SUM(E49:F49)</f>
        <v>0</v>
      </c>
      <c r="H49" s="320">
        <v>0</v>
      </c>
      <c r="I49" s="317">
        <v>0</v>
      </c>
      <c r="J49" s="321">
        <f>H49+I49</f>
        <v>0</v>
      </c>
      <c r="K49" s="319">
        <v>0</v>
      </c>
      <c r="L49" s="317">
        <v>0</v>
      </c>
      <c r="M49" s="322">
        <f>SUM(K49:L49)</f>
        <v>0</v>
      </c>
      <c r="N49" s="323">
        <f>B49+E49+H49+K49</f>
        <v>0</v>
      </c>
      <c r="O49" s="324">
        <v>1</v>
      </c>
      <c r="P49" s="214">
        <v>1</v>
      </c>
      <c r="Q49" s="27"/>
      <c r="R49" s="27"/>
    </row>
    <row r="50" spans="1:18" ht="33" customHeight="1" x14ac:dyDescent="0.35">
      <c r="A50" s="221" t="s">
        <v>26</v>
      </c>
      <c r="B50" s="325">
        <v>0</v>
      </c>
      <c r="C50" s="326">
        <v>0</v>
      </c>
      <c r="D50" s="327">
        <v>0</v>
      </c>
      <c r="E50" s="328">
        <v>0</v>
      </c>
      <c r="F50" s="326">
        <v>0</v>
      </c>
      <c r="G50" s="331">
        <v>0</v>
      </c>
      <c r="H50" s="329">
        <v>0</v>
      </c>
      <c r="I50" s="326">
        <v>0</v>
      </c>
      <c r="J50" s="330">
        <v>0</v>
      </c>
      <c r="K50" s="328">
        <v>0</v>
      </c>
      <c r="L50" s="326">
        <v>0</v>
      </c>
      <c r="M50" s="331">
        <v>0</v>
      </c>
      <c r="N50" s="332">
        <v>0</v>
      </c>
      <c r="O50" s="333">
        <v>0</v>
      </c>
      <c r="P50" s="24">
        <v>0</v>
      </c>
    </row>
    <row r="51" spans="1:18" ht="33" customHeight="1" x14ac:dyDescent="0.35">
      <c r="A51" s="222" t="s">
        <v>87</v>
      </c>
      <c r="B51" s="325">
        <v>0</v>
      </c>
      <c r="C51" s="326">
        <v>1</v>
      </c>
      <c r="D51" s="327">
        <v>1</v>
      </c>
      <c r="E51" s="328">
        <v>0</v>
      </c>
      <c r="F51" s="326">
        <v>0</v>
      </c>
      <c r="G51" s="331">
        <v>0</v>
      </c>
      <c r="H51" s="329">
        <v>0</v>
      </c>
      <c r="I51" s="326">
        <v>0</v>
      </c>
      <c r="J51" s="330">
        <v>0</v>
      </c>
      <c r="K51" s="328">
        <v>0</v>
      </c>
      <c r="L51" s="326">
        <v>0</v>
      </c>
      <c r="M51" s="331">
        <v>0</v>
      </c>
      <c r="N51" s="332">
        <v>0</v>
      </c>
      <c r="O51" s="333">
        <v>1</v>
      </c>
      <c r="P51" s="24">
        <v>1</v>
      </c>
    </row>
    <row r="52" spans="1:18" x14ac:dyDescent="0.35">
      <c r="A52" s="221" t="s">
        <v>27</v>
      </c>
      <c r="B52" s="325">
        <v>0</v>
      </c>
      <c r="C52" s="326">
        <v>0</v>
      </c>
      <c r="D52" s="327">
        <v>0</v>
      </c>
      <c r="E52" s="328">
        <v>0</v>
      </c>
      <c r="F52" s="326">
        <v>0</v>
      </c>
      <c r="G52" s="331">
        <v>0</v>
      </c>
      <c r="H52" s="329">
        <v>0</v>
      </c>
      <c r="I52" s="326">
        <v>0</v>
      </c>
      <c r="J52" s="330">
        <v>0</v>
      </c>
      <c r="K52" s="328">
        <v>0</v>
      </c>
      <c r="L52" s="326">
        <v>0</v>
      </c>
      <c r="M52" s="331">
        <v>0</v>
      </c>
      <c r="N52" s="332">
        <v>0</v>
      </c>
      <c r="O52" s="333">
        <v>0</v>
      </c>
      <c r="P52" s="24">
        <v>0</v>
      </c>
    </row>
    <row r="53" spans="1:18" x14ac:dyDescent="0.35">
      <c r="A53" s="221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5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21" t="s">
        <v>44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31">
        <v>0</v>
      </c>
      <c r="I54" s="232">
        <v>0</v>
      </c>
      <c r="J54" s="233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21" t="s">
        <v>89</v>
      </c>
      <c r="B55" s="84">
        <v>0</v>
      </c>
      <c r="C55" s="85">
        <v>0</v>
      </c>
      <c r="D55" s="229">
        <f>C55+B55</f>
        <v>0</v>
      </c>
      <c r="E55" s="200">
        <v>0</v>
      </c>
      <c r="F55" s="85">
        <v>0</v>
      </c>
      <c r="G55" s="110">
        <f>SUM(E55:F55)</f>
        <v>0</v>
      </c>
      <c r="H55" s="234">
        <v>0</v>
      </c>
      <c r="I55" s="87">
        <v>0</v>
      </c>
      <c r="J55" s="235">
        <f>H55+I55</f>
        <v>0</v>
      </c>
      <c r="K55" s="200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06" t="s">
        <v>11</v>
      </c>
      <c r="B56" s="407">
        <f>B42+B49</f>
        <v>0</v>
      </c>
      <c r="C56" s="407">
        <v>1</v>
      </c>
      <c r="D56" s="407">
        <v>1</v>
      </c>
      <c r="E56" s="407">
        <f t="shared" ref="E56:N56" si="17">E42+E49</f>
        <v>0</v>
      </c>
      <c r="F56" s="407">
        <f t="shared" si="17"/>
        <v>0</v>
      </c>
      <c r="G56" s="407">
        <f t="shared" si="17"/>
        <v>0</v>
      </c>
      <c r="H56" s="407">
        <f t="shared" si="17"/>
        <v>0</v>
      </c>
      <c r="I56" s="407">
        <f t="shared" si="17"/>
        <v>0</v>
      </c>
      <c r="J56" s="407">
        <f t="shared" si="17"/>
        <v>0</v>
      </c>
      <c r="K56" s="407">
        <f t="shared" si="17"/>
        <v>0</v>
      </c>
      <c r="L56" s="407">
        <f t="shared" si="17"/>
        <v>0</v>
      </c>
      <c r="M56" s="407">
        <f t="shared" si="17"/>
        <v>0</v>
      </c>
      <c r="N56" s="407">
        <f t="shared" si="17"/>
        <v>0</v>
      </c>
      <c r="O56" s="407">
        <v>1</v>
      </c>
      <c r="P56" s="44">
        <v>1</v>
      </c>
    </row>
    <row r="57" spans="1:18" ht="29.25" customHeight="1" thickBot="1" x14ac:dyDescent="0.4">
      <c r="A57" s="408" t="s">
        <v>8</v>
      </c>
      <c r="B57" s="195">
        <v>74</v>
      </c>
      <c r="C57" s="195">
        <v>39</v>
      </c>
      <c r="D57" s="195">
        <f>B57+C57</f>
        <v>113</v>
      </c>
      <c r="E57" s="195">
        <v>81</v>
      </c>
      <c r="F57" s="195">
        <v>20</v>
      </c>
      <c r="G57" s="195">
        <f>E57+F57</f>
        <v>101</v>
      </c>
      <c r="H57" s="195">
        <v>26</v>
      </c>
      <c r="I57" s="195">
        <v>17</v>
      </c>
      <c r="J57" s="195">
        <f>H57+I57</f>
        <v>43</v>
      </c>
      <c r="K57" s="195">
        <v>0</v>
      </c>
      <c r="L57" s="195">
        <v>0</v>
      </c>
      <c r="M57" s="195">
        <f>K57+L57</f>
        <v>0</v>
      </c>
      <c r="N57" s="195">
        <f>B57+E57+H57+K57</f>
        <v>181</v>
      </c>
      <c r="O57" s="195">
        <f>C57+F57+I57+L57</f>
        <v>76</v>
      </c>
      <c r="P57" s="174">
        <f>N57+O57</f>
        <v>257</v>
      </c>
    </row>
    <row r="58" spans="1:18" ht="33.75" customHeight="1" thickBot="1" x14ac:dyDescent="0.4">
      <c r="A58" s="264" t="s">
        <v>15</v>
      </c>
      <c r="B58" s="195">
        <f>B56</f>
        <v>0</v>
      </c>
      <c r="C58" s="195">
        <f>C56</f>
        <v>1</v>
      </c>
      <c r="D58" s="174">
        <v>1</v>
      </c>
      <c r="E58" s="365">
        <v>0</v>
      </c>
      <c r="F58" s="195">
        <v>0</v>
      </c>
      <c r="G58" s="195">
        <v>0</v>
      </c>
      <c r="H58" s="195">
        <v>0</v>
      </c>
      <c r="I58" s="195">
        <v>0</v>
      </c>
      <c r="J58" s="195">
        <v>0</v>
      </c>
      <c r="K58" s="195">
        <v>0</v>
      </c>
      <c r="L58" s="195">
        <v>0</v>
      </c>
      <c r="M58" s="195">
        <v>0</v>
      </c>
      <c r="N58" s="195">
        <v>0</v>
      </c>
      <c r="O58" s="195">
        <v>1</v>
      </c>
      <c r="P58" s="174">
        <v>1</v>
      </c>
    </row>
    <row r="59" spans="1:18" ht="35.25" customHeight="1" thickBot="1" x14ac:dyDescent="0.4">
      <c r="A59" s="409" t="s">
        <v>12</v>
      </c>
      <c r="B59" s="287">
        <f>B57+B58</f>
        <v>74</v>
      </c>
      <c r="C59" s="287">
        <f t="shared" ref="C59:M59" si="18">C57+C58</f>
        <v>40</v>
      </c>
      <c r="D59" s="287">
        <f t="shared" si="18"/>
        <v>114</v>
      </c>
      <c r="E59" s="287">
        <f t="shared" si="18"/>
        <v>81</v>
      </c>
      <c r="F59" s="287">
        <f t="shared" si="18"/>
        <v>20</v>
      </c>
      <c r="G59" s="287">
        <f t="shared" si="18"/>
        <v>101</v>
      </c>
      <c r="H59" s="287">
        <f t="shared" si="18"/>
        <v>26</v>
      </c>
      <c r="I59" s="287">
        <f t="shared" si="18"/>
        <v>17</v>
      </c>
      <c r="J59" s="287">
        <f t="shared" si="18"/>
        <v>43</v>
      </c>
      <c r="K59" s="287">
        <f t="shared" si="18"/>
        <v>0</v>
      </c>
      <c r="L59" s="287">
        <f t="shared" si="18"/>
        <v>0</v>
      </c>
      <c r="M59" s="287">
        <f t="shared" si="18"/>
        <v>0</v>
      </c>
      <c r="N59" s="287">
        <f>B59+E59+H59+K59</f>
        <v>181</v>
      </c>
      <c r="O59" s="287">
        <f>C59+F59+I59+L59</f>
        <v>77</v>
      </c>
      <c r="P59" s="288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AP69"/>
  <sheetViews>
    <sheetView zoomScale="50" zoomScaleNormal="50" workbookViewId="0">
      <selection activeCell="T17" sqref="T17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576"/>
      <c r="B1" s="1576"/>
      <c r="C1" s="1576"/>
      <c r="D1" s="1576"/>
      <c r="E1" s="1576"/>
      <c r="F1" s="1576"/>
      <c r="G1" s="1576"/>
      <c r="H1" s="1576"/>
      <c r="I1" s="1576"/>
      <c r="J1" s="1576"/>
      <c r="K1" s="1576"/>
      <c r="L1" s="1576"/>
      <c r="M1" s="1576"/>
      <c r="N1" s="1576"/>
      <c r="O1" s="1576"/>
      <c r="P1" s="1576"/>
      <c r="Q1" s="196"/>
      <c r="R1" s="196"/>
      <c r="S1" s="196"/>
      <c r="T1" s="196"/>
    </row>
    <row r="2" spans="1:42" ht="35.25" customHeight="1" x14ac:dyDescent="0.35">
      <c r="A2" s="1634" t="s">
        <v>86</v>
      </c>
      <c r="B2" s="1634"/>
      <c r="C2" s="1634"/>
      <c r="D2" s="1634"/>
      <c r="E2" s="1634"/>
      <c r="F2" s="1634"/>
      <c r="G2" s="1634"/>
      <c r="H2" s="1634"/>
      <c r="I2" s="1634"/>
      <c r="J2" s="1634"/>
      <c r="K2" s="1634"/>
      <c r="L2" s="1634"/>
      <c r="M2" s="1634"/>
      <c r="N2" s="1634"/>
      <c r="O2" s="1634"/>
      <c r="P2" s="163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636" t="s">
        <v>133</v>
      </c>
      <c r="B3" s="1636"/>
      <c r="C3" s="1636"/>
      <c r="D3" s="1636"/>
      <c r="E3" s="1636"/>
      <c r="F3" s="1636"/>
      <c r="G3" s="1636"/>
      <c r="H3" s="1636"/>
      <c r="I3" s="1636"/>
      <c r="J3" s="1636"/>
      <c r="K3" s="1636"/>
      <c r="L3" s="1636"/>
      <c r="M3" s="1636"/>
      <c r="N3" s="1636"/>
      <c r="O3" s="1636"/>
      <c r="P3" s="1636"/>
      <c r="Q3" s="412"/>
      <c r="R3" s="412"/>
    </row>
    <row r="4" spans="1:42" ht="21" customHeight="1" thickBot="1" x14ac:dyDescent="0.4">
      <c r="A4" s="29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</row>
    <row r="5" spans="1:42" ht="45" customHeight="1" thickBot="1" x14ac:dyDescent="0.4">
      <c r="A5" s="1675" t="s">
        <v>7</v>
      </c>
      <c r="B5" s="1677" t="s">
        <v>0</v>
      </c>
      <c r="C5" s="1678"/>
      <c r="D5" s="1679"/>
      <c r="E5" s="1677" t="s">
        <v>1</v>
      </c>
      <c r="F5" s="1678"/>
      <c r="G5" s="1679"/>
      <c r="H5" s="1677" t="s">
        <v>2</v>
      </c>
      <c r="I5" s="1678"/>
      <c r="J5" s="1679"/>
      <c r="K5" s="1677" t="s">
        <v>3</v>
      </c>
      <c r="L5" s="1678"/>
      <c r="M5" s="1679"/>
      <c r="N5" s="1680" t="s">
        <v>22</v>
      </c>
      <c r="O5" s="1681"/>
      <c r="P5" s="1682"/>
      <c r="Q5" s="30"/>
      <c r="R5" s="30"/>
    </row>
    <row r="6" spans="1:42" ht="65.25" customHeight="1" thickBot="1" x14ac:dyDescent="0.4">
      <c r="A6" s="1676"/>
      <c r="B6" s="609" t="s">
        <v>16</v>
      </c>
      <c r="C6" s="609" t="s">
        <v>17</v>
      </c>
      <c r="D6" s="610" t="s">
        <v>4</v>
      </c>
      <c r="E6" s="609" t="s">
        <v>16</v>
      </c>
      <c r="F6" s="609" t="s">
        <v>17</v>
      </c>
      <c r="G6" s="610" t="s">
        <v>4</v>
      </c>
      <c r="H6" s="609" t="s">
        <v>16</v>
      </c>
      <c r="I6" s="609" t="s">
        <v>17</v>
      </c>
      <c r="J6" s="610" t="s">
        <v>4</v>
      </c>
      <c r="K6" s="609" t="s">
        <v>16</v>
      </c>
      <c r="L6" s="609" t="s">
        <v>17</v>
      </c>
      <c r="M6" s="610" t="s">
        <v>4</v>
      </c>
      <c r="N6" s="609" t="s">
        <v>16</v>
      </c>
      <c r="O6" s="609" t="s">
        <v>17</v>
      </c>
      <c r="P6" s="6" t="s">
        <v>4</v>
      </c>
      <c r="Q6" s="30"/>
      <c r="R6" s="30"/>
    </row>
    <row r="7" spans="1:42" s="135" customFormat="1" ht="30.75" customHeight="1" thickBot="1" x14ac:dyDescent="0.4">
      <c r="A7" s="201"/>
      <c r="B7" s="202"/>
      <c r="C7" s="203"/>
      <c r="D7" s="204"/>
      <c r="E7" s="202"/>
      <c r="F7" s="203"/>
      <c r="G7" s="204"/>
      <c r="H7" s="202"/>
      <c r="I7" s="203"/>
      <c r="J7" s="204"/>
      <c r="K7" s="205"/>
      <c r="L7" s="203"/>
      <c r="M7" s="204"/>
      <c r="N7" s="206"/>
      <c r="O7" s="611"/>
      <c r="P7" s="207"/>
      <c r="Q7" s="138"/>
      <c r="R7" s="138"/>
    </row>
    <row r="8" spans="1:42" s="135" customFormat="1" ht="27" customHeight="1" x14ac:dyDescent="0.35">
      <c r="A8" s="612" t="s">
        <v>13</v>
      </c>
      <c r="B8" s="676"/>
      <c r="C8" s="677"/>
      <c r="D8" s="678"/>
      <c r="E8" s="676"/>
      <c r="F8" s="677"/>
      <c r="G8" s="678"/>
      <c r="H8" s="676"/>
      <c r="I8" s="677"/>
      <c r="J8" s="678"/>
      <c r="K8" s="676"/>
      <c r="L8" s="677"/>
      <c r="M8" s="678"/>
      <c r="N8" s="679"/>
      <c r="O8" s="677"/>
      <c r="P8" s="680"/>
      <c r="Q8" s="138"/>
      <c r="R8" s="138"/>
    </row>
    <row r="9" spans="1:42" s="135" customFormat="1" ht="27" customHeight="1" x14ac:dyDescent="0.35">
      <c r="A9" s="20" t="s">
        <v>50</v>
      </c>
      <c r="B9" s="320">
        <f>B10+B11+B12+B13+B14+B15+B16</f>
        <v>0</v>
      </c>
      <c r="C9" s="317">
        <f>C10+C12+C13+C14+C15+C16</f>
        <v>12</v>
      </c>
      <c r="D9" s="321">
        <f t="shared" ref="D9:D24" si="0">C9+B9</f>
        <v>12</v>
      </c>
      <c r="E9" s="320">
        <f>E10+E12+E13+E14+E15+E16</f>
        <v>5</v>
      </c>
      <c r="F9" s="317">
        <f>F10+F12+F13+F14+F15+F16</f>
        <v>14</v>
      </c>
      <c r="G9" s="321">
        <f t="shared" ref="G9:G24" si="1">F9+E9</f>
        <v>19</v>
      </c>
      <c r="H9" s="320">
        <f>H10+H12+H13+H14+H15+H16</f>
        <v>11</v>
      </c>
      <c r="I9" s="317">
        <f>I10+I12+I13+I14+I15+I16</f>
        <v>1</v>
      </c>
      <c r="J9" s="321">
        <f t="shared" ref="J9:J24" si="2">I9+H9</f>
        <v>12</v>
      </c>
      <c r="K9" s="320">
        <f>K10+K12+K13+K14+K15+K16</f>
        <v>0</v>
      </c>
      <c r="L9" s="317">
        <f>L10+L12+L13+L14+L15+L16</f>
        <v>0</v>
      </c>
      <c r="M9" s="321">
        <f t="shared" ref="M9:M24" si="3">L9+K9</f>
        <v>0</v>
      </c>
      <c r="N9" s="434">
        <f>N10+N12+N13+N14+N15+N16</f>
        <v>16</v>
      </c>
      <c r="O9" s="367">
        <f>C9+F9+I9+L9</f>
        <v>27</v>
      </c>
      <c r="P9" s="435">
        <f>O9+N9</f>
        <v>43</v>
      </c>
      <c r="Q9" s="138"/>
      <c r="R9" s="138"/>
    </row>
    <row r="10" spans="1:42" s="135" customFormat="1" ht="27" customHeight="1" x14ac:dyDescent="0.35">
      <c r="A10" s="221" t="s">
        <v>93</v>
      </c>
      <c r="B10" s="304">
        <v>0</v>
      </c>
      <c r="C10" s="305">
        <v>4</v>
      </c>
      <c r="D10" s="306">
        <f t="shared" si="0"/>
        <v>4</v>
      </c>
      <c r="E10" s="304">
        <v>0</v>
      </c>
      <c r="F10" s="305">
        <v>0</v>
      </c>
      <c r="G10" s="306">
        <f t="shared" si="1"/>
        <v>0</v>
      </c>
      <c r="H10" s="304">
        <v>0</v>
      </c>
      <c r="I10" s="305">
        <v>0</v>
      </c>
      <c r="J10" s="306">
        <f t="shared" si="2"/>
        <v>0</v>
      </c>
      <c r="K10" s="304">
        <v>0</v>
      </c>
      <c r="L10" s="305">
        <v>0</v>
      </c>
      <c r="M10" s="306">
        <f t="shared" si="3"/>
        <v>0</v>
      </c>
      <c r="N10" s="18">
        <f t="shared" ref="N10:O16" si="4">B10+E10+H10+K10</f>
        <v>0</v>
      </c>
      <c r="O10" s="17">
        <f>C10+F10+I10+L10</f>
        <v>4</v>
      </c>
      <c r="P10" s="25">
        <f>O10+N10</f>
        <v>4</v>
      </c>
      <c r="Q10" s="138"/>
      <c r="R10" s="138"/>
    </row>
    <row r="11" spans="1:42" s="135" customFormat="1" ht="30" customHeight="1" x14ac:dyDescent="0.35">
      <c r="A11" s="221" t="s">
        <v>112</v>
      </c>
      <c r="B11" s="304">
        <v>0</v>
      </c>
      <c r="C11" s="305">
        <v>0</v>
      </c>
      <c r="D11" s="306">
        <f>C11+B11</f>
        <v>0</v>
      </c>
      <c r="E11" s="304">
        <v>0</v>
      </c>
      <c r="F11" s="305">
        <v>0</v>
      </c>
      <c r="G11" s="306">
        <f>F11+E11</f>
        <v>0</v>
      </c>
      <c r="H11" s="304">
        <v>0</v>
      </c>
      <c r="I11" s="305">
        <v>0</v>
      </c>
      <c r="J11" s="306">
        <f>I11+H11</f>
        <v>0</v>
      </c>
      <c r="K11" s="304">
        <v>0</v>
      </c>
      <c r="L11" s="305">
        <v>0</v>
      </c>
      <c r="M11" s="306">
        <f>L11+K11</f>
        <v>0</v>
      </c>
      <c r="N11" s="451">
        <f t="shared" si="4"/>
        <v>0</v>
      </c>
      <c r="O11" s="17">
        <f t="shared" si="4"/>
        <v>0</v>
      </c>
      <c r="P11" s="25">
        <f t="shared" ref="P11:P16" si="5">O11+N11</f>
        <v>0</v>
      </c>
      <c r="Q11" s="138"/>
      <c r="R11" s="138"/>
    </row>
    <row r="12" spans="1:42" s="135" customFormat="1" ht="27" customHeight="1" x14ac:dyDescent="0.35">
      <c r="A12" s="222" t="s">
        <v>113</v>
      </c>
      <c r="B12" s="304">
        <v>0</v>
      </c>
      <c r="C12" s="305">
        <v>0</v>
      </c>
      <c r="D12" s="306">
        <f t="shared" si="0"/>
        <v>0</v>
      </c>
      <c r="E12" s="304">
        <v>0</v>
      </c>
      <c r="F12" s="305">
        <v>0</v>
      </c>
      <c r="G12" s="306">
        <f t="shared" si="1"/>
        <v>0</v>
      </c>
      <c r="H12" s="304">
        <v>0</v>
      </c>
      <c r="I12" s="305">
        <v>0</v>
      </c>
      <c r="J12" s="306">
        <f t="shared" si="2"/>
        <v>0</v>
      </c>
      <c r="K12" s="304">
        <v>0</v>
      </c>
      <c r="L12" s="305">
        <v>0</v>
      </c>
      <c r="M12" s="306">
        <f t="shared" si="3"/>
        <v>0</v>
      </c>
      <c r="N12" s="451">
        <f t="shared" si="4"/>
        <v>0</v>
      </c>
      <c r="O12" s="17">
        <f t="shared" si="4"/>
        <v>0</v>
      </c>
      <c r="P12" s="25">
        <f t="shared" si="5"/>
        <v>0</v>
      </c>
      <c r="Q12" s="138"/>
      <c r="R12" s="138"/>
    </row>
    <row r="13" spans="1:42" s="135" customFormat="1" ht="35.25" customHeight="1" x14ac:dyDescent="0.35">
      <c r="A13" s="222" t="s">
        <v>87</v>
      </c>
      <c r="B13" s="311">
        <v>0</v>
      </c>
      <c r="C13" s="312">
        <v>5</v>
      </c>
      <c r="D13" s="313">
        <f t="shared" si="0"/>
        <v>5</v>
      </c>
      <c r="E13" s="304">
        <v>0</v>
      </c>
      <c r="F13" s="305">
        <v>10</v>
      </c>
      <c r="G13" s="306">
        <f t="shared" si="1"/>
        <v>10</v>
      </c>
      <c r="H13" s="304">
        <v>0</v>
      </c>
      <c r="I13" s="305">
        <v>0</v>
      </c>
      <c r="J13" s="306">
        <f t="shared" si="2"/>
        <v>0</v>
      </c>
      <c r="K13" s="304">
        <v>0</v>
      </c>
      <c r="L13" s="305">
        <v>0</v>
      </c>
      <c r="M13" s="306">
        <f t="shared" si="3"/>
        <v>0</v>
      </c>
      <c r="N13" s="451">
        <f t="shared" si="4"/>
        <v>0</v>
      </c>
      <c r="O13" s="17">
        <f t="shared" si="4"/>
        <v>15</v>
      </c>
      <c r="P13" s="25">
        <f t="shared" si="5"/>
        <v>15</v>
      </c>
      <c r="Q13" s="138"/>
      <c r="R13" s="138"/>
    </row>
    <row r="14" spans="1:42" s="135" customFormat="1" ht="27" customHeight="1" x14ac:dyDescent="0.35">
      <c r="A14" s="222" t="s">
        <v>88</v>
      </c>
      <c r="B14" s="311">
        <v>0</v>
      </c>
      <c r="C14" s="312">
        <v>0</v>
      </c>
      <c r="D14" s="313">
        <f t="shared" si="0"/>
        <v>0</v>
      </c>
      <c r="E14" s="311">
        <v>0</v>
      </c>
      <c r="F14" s="312">
        <v>0</v>
      </c>
      <c r="G14" s="313">
        <f t="shared" si="1"/>
        <v>0</v>
      </c>
      <c r="H14" s="311">
        <v>0</v>
      </c>
      <c r="I14" s="312">
        <v>0</v>
      </c>
      <c r="J14" s="313">
        <f t="shared" si="2"/>
        <v>0</v>
      </c>
      <c r="K14" s="311">
        <v>0</v>
      </c>
      <c r="L14" s="312">
        <v>0</v>
      </c>
      <c r="M14" s="313">
        <f t="shared" si="3"/>
        <v>0</v>
      </c>
      <c r="N14" s="451">
        <f t="shared" si="4"/>
        <v>0</v>
      </c>
      <c r="O14" s="17">
        <f t="shared" si="4"/>
        <v>0</v>
      </c>
      <c r="P14" s="25">
        <f t="shared" si="5"/>
        <v>0</v>
      </c>
      <c r="Q14" s="139"/>
      <c r="R14" s="139"/>
    </row>
    <row r="15" spans="1:42" s="135" customFormat="1" ht="33.75" customHeight="1" x14ac:dyDescent="0.35">
      <c r="A15" s="221" t="s">
        <v>44</v>
      </c>
      <c r="B15" s="311">
        <v>0</v>
      </c>
      <c r="C15" s="312">
        <v>0</v>
      </c>
      <c r="D15" s="313">
        <f t="shared" si="0"/>
        <v>0</v>
      </c>
      <c r="E15" s="311">
        <v>0</v>
      </c>
      <c r="F15" s="312">
        <v>0</v>
      </c>
      <c r="G15" s="313">
        <f t="shared" si="1"/>
        <v>0</v>
      </c>
      <c r="H15" s="311">
        <v>1</v>
      </c>
      <c r="I15" s="312">
        <v>0</v>
      </c>
      <c r="J15" s="313">
        <f t="shared" si="2"/>
        <v>1</v>
      </c>
      <c r="K15" s="311">
        <v>0</v>
      </c>
      <c r="L15" s="312">
        <v>0</v>
      </c>
      <c r="M15" s="313">
        <f t="shared" si="3"/>
        <v>0</v>
      </c>
      <c r="N15" s="451">
        <f t="shared" si="4"/>
        <v>1</v>
      </c>
      <c r="O15" s="17">
        <f t="shared" si="4"/>
        <v>0</v>
      </c>
      <c r="P15" s="25">
        <f t="shared" si="5"/>
        <v>1</v>
      </c>
      <c r="Q15" s="138"/>
      <c r="R15" s="138"/>
    </row>
    <row r="16" spans="1:42" s="135" customFormat="1" ht="27" customHeight="1" x14ac:dyDescent="0.35">
      <c r="A16" s="221" t="s">
        <v>89</v>
      </c>
      <c r="B16" s="311">
        <v>0</v>
      </c>
      <c r="C16" s="312">
        <v>3</v>
      </c>
      <c r="D16" s="313">
        <f t="shared" si="0"/>
        <v>3</v>
      </c>
      <c r="E16" s="311">
        <v>5</v>
      </c>
      <c r="F16" s="312">
        <v>4</v>
      </c>
      <c r="G16" s="313">
        <f t="shared" si="1"/>
        <v>9</v>
      </c>
      <c r="H16" s="311">
        <v>10</v>
      </c>
      <c r="I16" s="312">
        <v>1</v>
      </c>
      <c r="J16" s="313">
        <f t="shared" si="2"/>
        <v>11</v>
      </c>
      <c r="K16" s="311">
        <v>0</v>
      </c>
      <c r="L16" s="312">
        <v>0</v>
      </c>
      <c r="M16" s="313">
        <f t="shared" si="3"/>
        <v>0</v>
      </c>
      <c r="N16" s="451">
        <f t="shared" si="4"/>
        <v>15</v>
      </c>
      <c r="O16" s="17">
        <f t="shared" si="4"/>
        <v>8</v>
      </c>
      <c r="P16" s="25">
        <f t="shared" si="5"/>
        <v>23</v>
      </c>
      <c r="Q16" s="138"/>
      <c r="R16" s="138"/>
    </row>
    <row r="17" spans="1:18" s="135" customFormat="1" ht="26.25" customHeight="1" x14ac:dyDescent="0.35">
      <c r="A17" s="213" t="s">
        <v>51</v>
      </c>
      <c r="B17" s="323">
        <f t="shared" ref="B17:N17" si="6">B18+B19+B20+B21+B22+B23+B24+B25+B26</f>
        <v>106</v>
      </c>
      <c r="C17" s="324">
        <f t="shared" si="6"/>
        <v>24</v>
      </c>
      <c r="D17" s="310">
        <f t="shared" si="6"/>
        <v>130</v>
      </c>
      <c r="E17" s="323">
        <f t="shared" si="6"/>
        <v>56</v>
      </c>
      <c r="F17" s="324">
        <f t="shared" si="6"/>
        <v>62</v>
      </c>
      <c r="G17" s="310">
        <f t="shared" si="6"/>
        <v>118</v>
      </c>
      <c r="H17" s="323">
        <f t="shared" si="6"/>
        <v>57</v>
      </c>
      <c r="I17" s="324">
        <f t="shared" si="6"/>
        <v>26</v>
      </c>
      <c r="J17" s="310">
        <f t="shared" si="6"/>
        <v>83</v>
      </c>
      <c r="K17" s="323">
        <f t="shared" si="6"/>
        <v>44</v>
      </c>
      <c r="L17" s="324">
        <f t="shared" si="6"/>
        <v>12</v>
      </c>
      <c r="M17" s="310">
        <f t="shared" si="6"/>
        <v>56</v>
      </c>
      <c r="N17" s="323">
        <f t="shared" si="6"/>
        <v>263</v>
      </c>
      <c r="O17" s="132">
        <f>C17+F17+I17+L17</f>
        <v>124</v>
      </c>
      <c r="P17" s="214">
        <f>N17+O17</f>
        <v>387</v>
      </c>
      <c r="Q17" s="138"/>
      <c r="R17" s="138"/>
    </row>
    <row r="18" spans="1:18" s="135" customFormat="1" ht="27.75" customHeight="1" x14ac:dyDescent="0.35">
      <c r="A18" s="221" t="s">
        <v>26</v>
      </c>
      <c r="B18" s="311">
        <v>0</v>
      </c>
      <c r="C18" s="312">
        <v>0</v>
      </c>
      <c r="D18" s="313">
        <f t="shared" si="0"/>
        <v>0</v>
      </c>
      <c r="E18" s="311">
        <v>0</v>
      </c>
      <c r="F18" s="312">
        <v>0</v>
      </c>
      <c r="G18" s="313">
        <f t="shared" si="1"/>
        <v>0</v>
      </c>
      <c r="H18" s="311">
        <v>0</v>
      </c>
      <c r="I18" s="312">
        <v>0</v>
      </c>
      <c r="J18" s="313">
        <f t="shared" si="2"/>
        <v>0</v>
      </c>
      <c r="K18" s="311">
        <v>0</v>
      </c>
      <c r="L18" s="312">
        <v>0</v>
      </c>
      <c r="M18" s="313">
        <f t="shared" si="3"/>
        <v>0</v>
      </c>
      <c r="N18" s="451">
        <f>B18+E18+H18+K18</f>
        <v>0</v>
      </c>
      <c r="O18" s="17">
        <f>C18+F18+I18+L18</f>
        <v>0</v>
      </c>
      <c r="P18" s="25">
        <f>O18+N18</f>
        <v>0</v>
      </c>
      <c r="Q18" s="138"/>
      <c r="R18" s="138"/>
    </row>
    <row r="19" spans="1:18" s="135" customFormat="1" ht="27" customHeight="1" x14ac:dyDescent="0.35">
      <c r="A19" s="221" t="s">
        <v>112</v>
      </c>
      <c r="B19" s="311">
        <v>25</v>
      </c>
      <c r="C19" s="312">
        <v>0</v>
      </c>
      <c r="D19" s="313">
        <f>C19+B19</f>
        <v>25</v>
      </c>
      <c r="E19" s="311">
        <v>20</v>
      </c>
      <c r="F19" s="312">
        <v>4</v>
      </c>
      <c r="G19" s="313">
        <f>F19+E19</f>
        <v>24</v>
      </c>
      <c r="H19" s="311">
        <v>0</v>
      </c>
      <c r="I19" s="312">
        <v>0</v>
      </c>
      <c r="J19" s="313">
        <f>I19+H19</f>
        <v>0</v>
      </c>
      <c r="K19" s="311">
        <v>0</v>
      </c>
      <c r="L19" s="312">
        <v>0</v>
      </c>
      <c r="M19" s="313">
        <f>L19+K19</f>
        <v>0</v>
      </c>
      <c r="N19" s="451">
        <f t="shared" ref="N19:O26" si="7">B19+E19+H19+K19</f>
        <v>45</v>
      </c>
      <c r="O19" s="17">
        <f t="shared" si="7"/>
        <v>4</v>
      </c>
      <c r="P19" s="25">
        <f t="shared" ref="P19:P26" si="8">O19+N19</f>
        <v>49</v>
      </c>
      <c r="Q19" s="138"/>
      <c r="R19" s="138"/>
    </row>
    <row r="20" spans="1:18" s="135" customFormat="1" ht="27" customHeight="1" x14ac:dyDescent="0.35">
      <c r="A20" s="222" t="s">
        <v>113</v>
      </c>
      <c r="B20" s="311">
        <v>10</v>
      </c>
      <c r="C20" s="312">
        <v>1</v>
      </c>
      <c r="D20" s="313">
        <f t="shared" si="0"/>
        <v>11</v>
      </c>
      <c r="E20" s="311">
        <v>9</v>
      </c>
      <c r="F20" s="312">
        <v>1</v>
      </c>
      <c r="G20" s="313">
        <f t="shared" si="1"/>
        <v>10</v>
      </c>
      <c r="H20" s="311">
        <v>0</v>
      </c>
      <c r="I20" s="312">
        <v>0</v>
      </c>
      <c r="J20" s="313">
        <f t="shared" si="2"/>
        <v>0</v>
      </c>
      <c r="K20" s="311">
        <v>0</v>
      </c>
      <c r="L20" s="312">
        <v>0</v>
      </c>
      <c r="M20" s="313">
        <f t="shared" si="3"/>
        <v>0</v>
      </c>
      <c r="N20" s="451">
        <f t="shared" si="7"/>
        <v>19</v>
      </c>
      <c r="O20" s="17">
        <f t="shared" si="7"/>
        <v>2</v>
      </c>
      <c r="P20" s="25">
        <f t="shared" si="8"/>
        <v>21</v>
      </c>
      <c r="Q20" s="138"/>
      <c r="R20" s="138"/>
    </row>
    <row r="21" spans="1:18" s="135" customFormat="1" x14ac:dyDescent="0.35">
      <c r="A21" s="222" t="s">
        <v>87</v>
      </c>
      <c r="B21" s="311">
        <v>10</v>
      </c>
      <c r="C21" s="312">
        <v>19</v>
      </c>
      <c r="D21" s="313">
        <v>29</v>
      </c>
      <c r="E21" s="311">
        <v>0</v>
      </c>
      <c r="F21" s="312">
        <v>29</v>
      </c>
      <c r="G21" s="313">
        <f t="shared" si="1"/>
        <v>29</v>
      </c>
      <c r="H21" s="311">
        <v>0</v>
      </c>
      <c r="I21" s="312">
        <v>19</v>
      </c>
      <c r="J21" s="313">
        <f t="shared" si="2"/>
        <v>19</v>
      </c>
      <c r="K21" s="311">
        <v>0</v>
      </c>
      <c r="L21" s="312">
        <v>0</v>
      </c>
      <c r="M21" s="313">
        <f t="shared" si="3"/>
        <v>0</v>
      </c>
      <c r="N21" s="451">
        <f t="shared" si="7"/>
        <v>10</v>
      </c>
      <c r="O21" s="17">
        <f t="shared" si="7"/>
        <v>67</v>
      </c>
      <c r="P21" s="25">
        <f t="shared" si="8"/>
        <v>77</v>
      </c>
      <c r="Q21" s="116"/>
      <c r="R21" s="116"/>
    </row>
    <row r="22" spans="1:18" s="135" customFormat="1" ht="30" customHeight="1" x14ac:dyDescent="0.35">
      <c r="A22" s="222" t="s">
        <v>88</v>
      </c>
      <c r="B22" s="311">
        <v>0</v>
      </c>
      <c r="C22" s="312">
        <v>0</v>
      </c>
      <c r="D22" s="313">
        <f t="shared" si="0"/>
        <v>0</v>
      </c>
      <c r="E22" s="311">
        <v>0</v>
      </c>
      <c r="F22" s="312">
        <v>0</v>
      </c>
      <c r="G22" s="313">
        <v>0</v>
      </c>
      <c r="H22" s="311">
        <v>15</v>
      </c>
      <c r="I22" s="312">
        <v>5</v>
      </c>
      <c r="J22" s="313">
        <f t="shared" si="2"/>
        <v>20</v>
      </c>
      <c r="K22" s="311">
        <v>0</v>
      </c>
      <c r="L22" s="312">
        <v>0</v>
      </c>
      <c r="M22" s="313">
        <f t="shared" si="3"/>
        <v>0</v>
      </c>
      <c r="N22" s="451">
        <f t="shared" si="7"/>
        <v>15</v>
      </c>
      <c r="O22" s="17">
        <f t="shared" si="7"/>
        <v>5</v>
      </c>
      <c r="P22" s="25">
        <f t="shared" si="8"/>
        <v>20</v>
      </c>
      <c r="Q22" s="140"/>
      <c r="R22" s="140"/>
    </row>
    <row r="23" spans="1:18" s="135" customFormat="1" x14ac:dyDescent="0.35">
      <c r="A23" s="221" t="s">
        <v>44</v>
      </c>
      <c r="B23" s="311">
        <v>0</v>
      </c>
      <c r="C23" s="312">
        <v>0</v>
      </c>
      <c r="D23" s="313">
        <f t="shared" si="0"/>
        <v>0</v>
      </c>
      <c r="E23" s="311">
        <v>2</v>
      </c>
      <c r="F23" s="312">
        <v>0</v>
      </c>
      <c r="G23" s="313">
        <v>2</v>
      </c>
      <c r="H23" s="311">
        <v>0</v>
      </c>
      <c r="I23" s="312">
        <v>0</v>
      </c>
      <c r="J23" s="313">
        <f t="shared" si="2"/>
        <v>0</v>
      </c>
      <c r="K23" s="311">
        <v>44</v>
      </c>
      <c r="L23" s="312">
        <v>12</v>
      </c>
      <c r="M23" s="313">
        <f t="shared" si="3"/>
        <v>56</v>
      </c>
      <c r="N23" s="451">
        <f t="shared" si="7"/>
        <v>46</v>
      </c>
      <c r="O23" s="17">
        <f t="shared" si="7"/>
        <v>12</v>
      </c>
      <c r="P23" s="25">
        <f t="shared" si="8"/>
        <v>58</v>
      </c>
      <c r="Q23" s="141"/>
      <c r="R23" s="141"/>
    </row>
    <row r="24" spans="1:18" s="135" customFormat="1" ht="26.25" x14ac:dyDescent="0.35">
      <c r="A24" s="221" t="s">
        <v>89</v>
      </c>
      <c r="B24" s="681">
        <v>36</v>
      </c>
      <c r="C24" s="437">
        <v>3</v>
      </c>
      <c r="D24" s="438">
        <f t="shared" si="0"/>
        <v>39</v>
      </c>
      <c r="E24" s="436">
        <v>25</v>
      </c>
      <c r="F24" s="437">
        <v>0</v>
      </c>
      <c r="G24" s="438">
        <f t="shared" si="1"/>
        <v>25</v>
      </c>
      <c r="H24" s="436">
        <v>42</v>
      </c>
      <c r="I24" s="437">
        <v>2</v>
      </c>
      <c r="J24" s="438">
        <f t="shared" si="2"/>
        <v>44</v>
      </c>
      <c r="K24" s="436">
        <v>0</v>
      </c>
      <c r="L24" s="437">
        <v>0</v>
      </c>
      <c r="M24" s="438">
        <f t="shared" si="3"/>
        <v>0</v>
      </c>
      <c r="N24" s="451">
        <f t="shared" si="7"/>
        <v>103</v>
      </c>
      <c r="O24" s="17">
        <f t="shared" si="7"/>
        <v>5</v>
      </c>
      <c r="P24" s="25">
        <f t="shared" si="8"/>
        <v>108</v>
      </c>
      <c r="Q24" s="140"/>
      <c r="R24" s="140"/>
    </row>
    <row r="25" spans="1:18" s="135" customFormat="1" ht="26.25" x14ac:dyDescent="0.35">
      <c r="A25" s="221" t="s">
        <v>94</v>
      </c>
      <c r="B25" s="311">
        <v>10</v>
      </c>
      <c r="C25" s="312">
        <v>0</v>
      </c>
      <c r="D25" s="313">
        <f>C25+B25</f>
        <v>10</v>
      </c>
      <c r="E25" s="311">
        <v>0</v>
      </c>
      <c r="F25" s="312">
        <v>13</v>
      </c>
      <c r="G25" s="313">
        <f>F25+E25</f>
        <v>13</v>
      </c>
      <c r="H25" s="311">
        <v>0</v>
      </c>
      <c r="I25" s="312">
        <v>0</v>
      </c>
      <c r="J25" s="313">
        <f>I25+H25</f>
        <v>0</v>
      </c>
      <c r="K25" s="311">
        <v>0</v>
      </c>
      <c r="L25" s="312">
        <v>0</v>
      </c>
      <c r="M25" s="313">
        <f>L25+K25</f>
        <v>0</v>
      </c>
      <c r="N25" s="451">
        <f t="shared" si="7"/>
        <v>10</v>
      </c>
      <c r="O25" s="17">
        <f t="shared" si="7"/>
        <v>13</v>
      </c>
      <c r="P25" s="25">
        <f t="shared" si="8"/>
        <v>23</v>
      </c>
      <c r="Q25" s="140"/>
      <c r="R25" s="140"/>
    </row>
    <row r="26" spans="1:18" s="135" customFormat="1" ht="27" thickBot="1" x14ac:dyDescent="0.4">
      <c r="A26" s="221" t="s">
        <v>93</v>
      </c>
      <c r="B26" s="413">
        <v>15</v>
      </c>
      <c r="C26" s="414">
        <v>1</v>
      </c>
      <c r="D26" s="415">
        <f>C26+B26</f>
        <v>16</v>
      </c>
      <c r="E26" s="413">
        <v>0</v>
      </c>
      <c r="F26" s="414">
        <v>15</v>
      </c>
      <c r="G26" s="415">
        <f>F26+E26</f>
        <v>15</v>
      </c>
      <c r="H26" s="413">
        <v>0</v>
      </c>
      <c r="I26" s="414">
        <v>0</v>
      </c>
      <c r="J26" s="415">
        <f>I26+H26</f>
        <v>0</v>
      </c>
      <c r="K26" s="413">
        <v>0</v>
      </c>
      <c r="L26" s="414">
        <v>0</v>
      </c>
      <c r="M26" s="415">
        <f>L26+K26</f>
        <v>0</v>
      </c>
      <c r="N26" s="451">
        <f t="shared" si="7"/>
        <v>15</v>
      </c>
      <c r="O26" s="17">
        <f t="shared" si="7"/>
        <v>16</v>
      </c>
      <c r="P26" s="25">
        <f t="shared" si="8"/>
        <v>31</v>
      </c>
      <c r="Q26" s="140"/>
      <c r="R26" s="140"/>
    </row>
    <row r="27" spans="1:18" s="135" customFormat="1" ht="27" thickBot="1" x14ac:dyDescent="0.4">
      <c r="A27" s="1333" t="s">
        <v>10</v>
      </c>
      <c r="B27" s="579">
        <f t="shared" ref="B27:M27" si="9">B17+B9</f>
        <v>106</v>
      </c>
      <c r="C27" s="579">
        <f t="shared" si="9"/>
        <v>36</v>
      </c>
      <c r="D27" s="347">
        <f>B27+C27</f>
        <v>142</v>
      </c>
      <c r="E27" s="579">
        <f t="shared" si="9"/>
        <v>61</v>
      </c>
      <c r="F27" s="579">
        <f t="shared" si="9"/>
        <v>76</v>
      </c>
      <c r="G27" s="579">
        <f t="shared" si="9"/>
        <v>137</v>
      </c>
      <c r="H27" s="579">
        <f t="shared" si="9"/>
        <v>68</v>
      </c>
      <c r="I27" s="579">
        <f t="shared" si="9"/>
        <v>27</v>
      </c>
      <c r="J27" s="579">
        <f t="shared" si="9"/>
        <v>95</v>
      </c>
      <c r="K27" s="579">
        <f t="shared" si="9"/>
        <v>44</v>
      </c>
      <c r="L27" s="579">
        <f t="shared" si="9"/>
        <v>12</v>
      </c>
      <c r="M27" s="579">
        <f t="shared" si="9"/>
        <v>56</v>
      </c>
      <c r="N27" s="579">
        <f>B27+E27+H27+K27</f>
        <v>279</v>
      </c>
      <c r="O27" s="615">
        <f>C27+F27+I27+L27</f>
        <v>151</v>
      </c>
      <c r="P27" s="174">
        <f>N27+O27</f>
        <v>430</v>
      </c>
      <c r="Q27" s="140"/>
      <c r="R27" s="140"/>
    </row>
    <row r="28" spans="1:18" s="135" customFormat="1" ht="27" thickBot="1" x14ac:dyDescent="0.4">
      <c r="A28" s="1333" t="s">
        <v>14</v>
      </c>
      <c r="B28" s="581"/>
      <c r="C28" s="1334"/>
      <c r="D28" s="1335"/>
      <c r="E28" s="1010"/>
      <c r="F28" s="1010"/>
      <c r="G28" s="1336"/>
      <c r="H28" s="581"/>
      <c r="I28" s="1334"/>
      <c r="J28" s="1335"/>
      <c r="K28" s="581"/>
      <c r="L28" s="1334"/>
      <c r="M28" s="1335"/>
      <c r="N28" s="616"/>
      <c r="O28" s="1337"/>
      <c r="P28" s="1338"/>
      <c r="Q28" s="140"/>
      <c r="R28" s="140"/>
    </row>
    <row r="29" spans="1:18" s="135" customFormat="1" ht="33.75" customHeight="1" x14ac:dyDescent="0.35">
      <c r="A29" s="1333" t="s">
        <v>9</v>
      </c>
      <c r="B29" s="1339"/>
      <c r="C29" s="1340"/>
      <c r="D29" s="1341"/>
      <c r="E29" s="1339"/>
      <c r="F29" s="1340"/>
      <c r="G29" s="1341"/>
      <c r="H29" s="1339"/>
      <c r="I29" s="1340"/>
      <c r="J29" s="1341"/>
      <c r="K29" s="1339"/>
      <c r="L29" s="1340"/>
      <c r="M29" s="1341"/>
      <c r="N29" s="1236"/>
      <c r="O29" s="1342"/>
      <c r="P29" s="1343"/>
      <c r="Q29" s="142"/>
      <c r="R29" s="142"/>
    </row>
    <row r="30" spans="1:18" s="135" customFormat="1" ht="27.75" customHeight="1" x14ac:dyDescent="0.35">
      <c r="A30" s="20" t="s">
        <v>50</v>
      </c>
      <c r="B30" s="303">
        <f>B31+B32+B33+B34+B35+B36+B37+B38+B39</f>
        <v>0</v>
      </c>
      <c r="C30" s="317">
        <f t="shared" ref="C30:N30" si="10">C31+C32+C33+C34+C35+C36+C37+C38+C39</f>
        <v>12</v>
      </c>
      <c r="D30" s="318">
        <f t="shared" si="10"/>
        <v>12</v>
      </c>
      <c r="E30" s="303">
        <f t="shared" si="10"/>
        <v>5</v>
      </c>
      <c r="F30" s="317">
        <f t="shared" si="10"/>
        <v>14</v>
      </c>
      <c r="G30" s="318">
        <f t="shared" si="10"/>
        <v>19</v>
      </c>
      <c r="H30" s="303">
        <f t="shared" si="10"/>
        <v>11</v>
      </c>
      <c r="I30" s="317">
        <f t="shared" si="10"/>
        <v>1</v>
      </c>
      <c r="J30" s="318">
        <f t="shared" si="10"/>
        <v>12</v>
      </c>
      <c r="K30" s="303">
        <f t="shared" si="10"/>
        <v>44</v>
      </c>
      <c r="L30" s="317">
        <f t="shared" si="10"/>
        <v>12</v>
      </c>
      <c r="M30" s="318">
        <f t="shared" si="10"/>
        <v>56</v>
      </c>
      <c r="N30" s="303">
        <f t="shared" si="10"/>
        <v>60</v>
      </c>
      <c r="O30" s="317">
        <f>C30+F30+I30+L30</f>
        <v>39</v>
      </c>
      <c r="P30" s="368">
        <f>N30+O30</f>
        <v>99</v>
      </c>
      <c r="Q30" s="120"/>
      <c r="R30" s="120"/>
    </row>
    <row r="31" spans="1:18" s="135" customFormat="1" ht="30.75" customHeight="1" x14ac:dyDescent="0.35">
      <c r="A31" s="221" t="s">
        <v>26</v>
      </c>
      <c r="B31" s="304">
        <v>0</v>
      </c>
      <c r="C31" s="305">
        <v>0</v>
      </c>
      <c r="D31" s="306">
        <f t="shared" ref="D31:D47" si="11">C31+B31</f>
        <v>0</v>
      </c>
      <c r="E31" s="304">
        <v>0</v>
      </c>
      <c r="F31" s="305">
        <v>0</v>
      </c>
      <c r="G31" s="306">
        <f t="shared" ref="G31:G47" si="12">F31+E31</f>
        <v>0</v>
      </c>
      <c r="H31" s="304">
        <v>0</v>
      </c>
      <c r="I31" s="305">
        <v>0</v>
      </c>
      <c r="J31" s="306">
        <f t="shared" ref="J31:J47" si="13">I31+H31</f>
        <v>0</v>
      </c>
      <c r="K31" s="304">
        <v>0</v>
      </c>
      <c r="L31" s="305">
        <v>0</v>
      </c>
      <c r="M31" s="306">
        <f t="shared" ref="M31:M47" si="14">L31+K31</f>
        <v>0</v>
      </c>
      <c r="N31" s="379">
        <f>B31+E31+H31+K31</f>
        <v>0</v>
      </c>
      <c r="O31" s="309">
        <f>C31+F31+I31+L31</f>
        <v>0</v>
      </c>
      <c r="P31" s="370">
        <f t="shared" ref="P31:P47" si="15">O31+N31</f>
        <v>0</v>
      </c>
      <c r="Q31" s="120"/>
      <c r="R31" s="120"/>
    </row>
    <row r="32" spans="1:18" s="135" customFormat="1" ht="32.25" customHeight="1" x14ac:dyDescent="0.35">
      <c r="A32" s="221" t="s">
        <v>112</v>
      </c>
      <c r="B32" s="304">
        <v>0</v>
      </c>
      <c r="C32" s="305">
        <v>0</v>
      </c>
      <c r="D32" s="306">
        <f>C32+B32</f>
        <v>0</v>
      </c>
      <c r="E32" s="304">
        <v>0</v>
      </c>
      <c r="F32" s="305">
        <v>0</v>
      </c>
      <c r="G32" s="306">
        <f>F32+E32</f>
        <v>0</v>
      </c>
      <c r="H32" s="304">
        <v>0</v>
      </c>
      <c r="I32" s="305">
        <v>0</v>
      </c>
      <c r="J32" s="306">
        <f>I32+H32</f>
        <v>0</v>
      </c>
      <c r="K32" s="304">
        <v>0</v>
      </c>
      <c r="L32" s="305">
        <v>0</v>
      </c>
      <c r="M32" s="306">
        <f>L32+K32</f>
        <v>0</v>
      </c>
      <c r="N32" s="379">
        <f>B32+E32+H32+K32</f>
        <v>0</v>
      </c>
      <c r="O32" s="309">
        <f>C32+F32+I32+L32</f>
        <v>0</v>
      </c>
      <c r="P32" s="370">
        <f>O32+N32</f>
        <v>0</v>
      </c>
      <c r="Q32" s="120"/>
      <c r="R32" s="120"/>
    </row>
    <row r="33" spans="1:18" ht="26.25" x14ac:dyDescent="0.35">
      <c r="A33" s="222" t="s">
        <v>113</v>
      </c>
      <c r="B33" s="304">
        <v>0</v>
      </c>
      <c r="C33" s="305">
        <v>0</v>
      </c>
      <c r="D33" s="306">
        <f t="shared" si="11"/>
        <v>0</v>
      </c>
      <c r="E33" s="304">
        <v>0</v>
      </c>
      <c r="F33" s="305">
        <v>0</v>
      </c>
      <c r="G33" s="306">
        <f t="shared" si="12"/>
        <v>0</v>
      </c>
      <c r="H33" s="304">
        <v>0</v>
      </c>
      <c r="I33" s="305">
        <v>0</v>
      </c>
      <c r="J33" s="306">
        <f t="shared" si="13"/>
        <v>0</v>
      </c>
      <c r="K33" s="304">
        <v>0</v>
      </c>
      <c r="L33" s="305">
        <v>0</v>
      </c>
      <c r="M33" s="306">
        <f t="shared" si="14"/>
        <v>0</v>
      </c>
      <c r="N33" s="379">
        <f>B33+E33+H33+K33</f>
        <v>0</v>
      </c>
      <c r="O33" s="309">
        <f>C33+F33+I33+L33</f>
        <v>0</v>
      </c>
      <c r="P33" s="370">
        <f t="shared" si="15"/>
        <v>0</v>
      </c>
      <c r="Q33" s="35"/>
    </row>
    <row r="34" spans="1:18" ht="26.25" x14ac:dyDescent="0.35">
      <c r="A34" s="222" t="s">
        <v>87</v>
      </c>
      <c r="B34" s="304">
        <v>0</v>
      </c>
      <c r="C34" s="312">
        <v>5</v>
      </c>
      <c r="D34" s="313">
        <v>5</v>
      </c>
      <c r="E34" s="304">
        <v>0</v>
      </c>
      <c r="F34" s="305">
        <v>10</v>
      </c>
      <c r="G34" s="306">
        <f t="shared" si="12"/>
        <v>10</v>
      </c>
      <c r="H34" s="304">
        <v>0</v>
      </c>
      <c r="I34" s="305">
        <v>0</v>
      </c>
      <c r="J34" s="306">
        <f t="shared" si="13"/>
        <v>0</v>
      </c>
      <c r="K34" s="304">
        <v>0</v>
      </c>
      <c r="L34" s="305">
        <v>0</v>
      </c>
      <c r="M34" s="306">
        <f t="shared" si="14"/>
        <v>0</v>
      </c>
      <c r="N34" s="379">
        <v>0</v>
      </c>
      <c r="O34" s="309">
        <v>10</v>
      </c>
      <c r="P34" s="370">
        <f t="shared" si="15"/>
        <v>10</v>
      </c>
      <c r="Q34" s="27"/>
      <c r="R34" s="27"/>
    </row>
    <row r="35" spans="1:18" ht="26.25" x14ac:dyDescent="0.35">
      <c r="A35" s="222" t="s">
        <v>88</v>
      </c>
      <c r="B35" s="304">
        <v>0</v>
      </c>
      <c r="C35" s="305">
        <v>0</v>
      </c>
      <c r="D35" s="306">
        <f t="shared" si="11"/>
        <v>0</v>
      </c>
      <c r="E35" s="311">
        <v>0</v>
      </c>
      <c r="F35" s="312">
        <v>0</v>
      </c>
      <c r="G35" s="313">
        <f t="shared" si="12"/>
        <v>0</v>
      </c>
      <c r="H35" s="304">
        <v>0</v>
      </c>
      <c r="I35" s="305">
        <v>0</v>
      </c>
      <c r="J35" s="306">
        <f t="shared" si="13"/>
        <v>0</v>
      </c>
      <c r="K35" s="304">
        <v>0</v>
      </c>
      <c r="L35" s="305">
        <v>0</v>
      </c>
      <c r="M35" s="306">
        <f t="shared" si="14"/>
        <v>0</v>
      </c>
      <c r="N35" s="379">
        <f t="shared" ref="N35:O39" si="16">B35+E35+H35+K35</f>
        <v>0</v>
      </c>
      <c r="O35" s="309">
        <f t="shared" si="16"/>
        <v>0</v>
      </c>
      <c r="P35" s="370">
        <f t="shared" si="15"/>
        <v>0</v>
      </c>
    </row>
    <row r="36" spans="1:18" ht="26.25" x14ac:dyDescent="0.35">
      <c r="A36" s="221" t="s">
        <v>44</v>
      </c>
      <c r="B36" s="304">
        <v>0</v>
      </c>
      <c r="C36" s="305">
        <v>0</v>
      </c>
      <c r="D36" s="306">
        <f t="shared" si="11"/>
        <v>0</v>
      </c>
      <c r="E36" s="311">
        <v>0</v>
      </c>
      <c r="F36" s="312">
        <v>0</v>
      </c>
      <c r="G36" s="313">
        <f t="shared" si="12"/>
        <v>0</v>
      </c>
      <c r="H36" s="311">
        <v>1</v>
      </c>
      <c r="I36" s="312">
        <v>0</v>
      </c>
      <c r="J36" s="313">
        <f t="shared" si="13"/>
        <v>1</v>
      </c>
      <c r="K36" s="304">
        <v>44</v>
      </c>
      <c r="L36" s="305">
        <v>12</v>
      </c>
      <c r="M36" s="306">
        <f t="shared" si="14"/>
        <v>56</v>
      </c>
      <c r="N36" s="379">
        <f t="shared" si="16"/>
        <v>45</v>
      </c>
      <c r="O36" s="309">
        <f t="shared" si="16"/>
        <v>12</v>
      </c>
      <c r="P36" s="370">
        <f t="shared" si="15"/>
        <v>57</v>
      </c>
    </row>
    <row r="37" spans="1:18" ht="26.25" x14ac:dyDescent="0.35">
      <c r="A37" s="221" t="s">
        <v>89</v>
      </c>
      <c r="B37" s="311">
        <v>0</v>
      </c>
      <c r="C37" s="312">
        <v>3</v>
      </c>
      <c r="D37" s="313">
        <f t="shared" si="11"/>
        <v>3</v>
      </c>
      <c r="E37" s="311">
        <v>5</v>
      </c>
      <c r="F37" s="312">
        <v>4</v>
      </c>
      <c r="G37" s="313">
        <f t="shared" si="12"/>
        <v>9</v>
      </c>
      <c r="H37" s="304">
        <v>10</v>
      </c>
      <c r="I37" s="305">
        <v>1</v>
      </c>
      <c r="J37" s="306">
        <f t="shared" si="13"/>
        <v>11</v>
      </c>
      <c r="K37" s="304">
        <v>0</v>
      </c>
      <c r="L37" s="305">
        <v>0</v>
      </c>
      <c r="M37" s="306">
        <f t="shared" si="14"/>
        <v>0</v>
      </c>
      <c r="N37" s="379">
        <f t="shared" si="16"/>
        <v>15</v>
      </c>
      <c r="O37" s="309">
        <f t="shared" si="16"/>
        <v>8</v>
      </c>
      <c r="P37" s="370">
        <f t="shared" si="15"/>
        <v>23</v>
      </c>
    </row>
    <row r="38" spans="1:18" x14ac:dyDescent="0.35">
      <c r="A38" s="221" t="s">
        <v>94</v>
      </c>
      <c r="B38" s="311">
        <v>0</v>
      </c>
      <c r="C38" s="312">
        <v>0</v>
      </c>
      <c r="D38" s="313">
        <f t="shared" si="11"/>
        <v>0</v>
      </c>
      <c r="E38" s="311">
        <v>0</v>
      </c>
      <c r="F38" s="312">
        <v>0</v>
      </c>
      <c r="G38" s="313">
        <f t="shared" si="12"/>
        <v>0</v>
      </c>
      <c r="H38" s="311">
        <v>0</v>
      </c>
      <c r="I38" s="312">
        <v>0</v>
      </c>
      <c r="J38" s="313">
        <f t="shared" si="13"/>
        <v>0</v>
      </c>
      <c r="K38" s="311">
        <v>0</v>
      </c>
      <c r="L38" s="312">
        <v>0</v>
      </c>
      <c r="M38" s="313">
        <f t="shared" si="14"/>
        <v>0</v>
      </c>
      <c r="N38" s="369">
        <f t="shared" si="16"/>
        <v>0</v>
      </c>
      <c r="O38" s="17">
        <f t="shared" si="16"/>
        <v>0</v>
      </c>
      <c r="P38" s="370">
        <f t="shared" si="15"/>
        <v>0</v>
      </c>
    </row>
    <row r="39" spans="1:18" ht="28.5" customHeight="1" x14ac:dyDescent="0.35">
      <c r="A39" s="221" t="s">
        <v>93</v>
      </c>
      <c r="B39" s="311">
        <v>0</v>
      </c>
      <c r="C39" s="312">
        <v>4</v>
      </c>
      <c r="D39" s="313">
        <f t="shared" si="11"/>
        <v>4</v>
      </c>
      <c r="E39" s="311">
        <v>0</v>
      </c>
      <c r="F39" s="312">
        <v>0</v>
      </c>
      <c r="G39" s="313">
        <f t="shared" si="12"/>
        <v>0</v>
      </c>
      <c r="H39" s="311">
        <v>0</v>
      </c>
      <c r="I39" s="312">
        <v>0</v>
      </c>
      <c r="J39" s="313">
        <f t="shared" si="13"/>
        <v>0</v>
      </c>
      <c r="K39" s="311">
        <v>0</v>
      </c>
      <c r="L39" s="312">
        <v>0</v>
      </c>
      <c r="M39" s="313">
        <f t="shared" si="14"/>
        <v>0</v>
      </c>
      <c r="N39" s="369">
        <f t="shared" si="16"/>
        <v>0</v>
      </c>
      <c r="O39" s="17">
        <f t="shared" si="16"/>
        <v>4</v>
      </c>
      <c r="P39" s="370">
        <f t="shared" si="15"/>
        <v>4</v>
      </c>
    </row>
    <row r="40" spans="1:18" x14ac:dyDescent="0.35">
      <c r="A40" s="213" t="s">
        <v>51</v>
      </c>
      <c r="B40" s="380">
        <f>B41+B42+B43+B44+B45+B46+B47+B48+B49</f>
        <v>106</v>
      </c>
      <c r="C40" s="324">
        <f t="shared" ref="C40:N40" si="17">C41+C42+C43+C44+C45+C46+C47+C48+C49</f>
        <v>24</v>
      </c>
      <c r="D40" s="453">
        <f t="shared" si="17"/>
        <v>130</v>
      </c>
      <c r="E40" s="380">
        <f t="shared" si="17"/>
        <v>56</v>
      </c>
      <c r="F40" s="324">
        <f t="shared" si="17"/>
        <v>62</v>
      </c>
      <c r="G40" s="453">
        <f t="shared" si="17"/>
        <v>118</v>
      </c>
      <c r="H40" s="380">
        <f t="shared" si="17"/>
        <v>57</v>
      </c>
      <c r="I40" s="324">
        <f t="shared" si="17"/>
        <v>25</v>
      </c>
      <c r="J40" s="453">
        <f t="shared" si="17"/>
        <v>82</v>
      </c>
      <c r="K40" s="380">
        <f t="shared" si="17"/>
        <v>0</v>
      </c>
      <c r="L40" s="324">
        <f t="shared" si="17"/>
        <v>0</v>
      </c>
      <c r="M40" s="453">
        <f t="shared" si="17"/>
        <v>0</v>
      </c>
      <c r="N40" s="380">
        <f t="shared" si="17"/>
        <v>209</v>
      </c>
      <c r="O40" s="324">
        <f>C40+F40+I40+L40</f>
        <v>111</v>
      </c>
      <c r="P40" s="348">
        <f>N40+O40</f>
        <v>320</v>
      </c>
    </row>
    <row r="41" spans="1:18" x14ac:dyDescent="0.35">
      <c r="A41" s="221" t="s">
        <v>26</v>
      </c>
      <c r="B41" s="311">
        <v>0</v>
      </c>
      <c r="C41" s="312">
        <v>0</v>
      </c>
      <c r="D41" s="313">
        <f t="shared" si="11"/>
        <v>0</v>
      </c>
      <c r="E41" s="311">
        <v>0</v>
      </c>
      <c r="F41" s="312">
        <v>0</v>
      </c>
      <c r="G41" s="313">
        <f t="shared" si="12"/>
        <v>0</v>
      </c>
      <c r="H41" s="311">
        <v>0</v>
      </c>
      <c r="I41" s="312">
        <v>0</v>
      </c>
      <c r="J41" s="313">
        <f t="shared" si="13"/>
        <v>0</v>
      </c>
      <c r="K41" s="311">
        <v>0</v>
      </c>
      <c r="L41" s="312">
        <v>0</v>
      </c>
      <c r="M41" s="313">
        <f t="shared" si="14"/>
        <v>0</v>
      </c>
      <c r="N41" s="379">
        <f>B41+E41+H41+K41</f>
        <v>0</v>
      </c>
      <c r="O41" s="309">
        <f>C41+F41+I41+L41</f>
        <v>0</v>
      </c>
      <c r="P41" s="370">
        <f t="shared" si="15"/>
        <v>0</v>
      </c>
    </row>
    <row r="42" spans="1:18" x14ac:dyDescent="0.35">
      <c r="A42" s="221" t="s">
        <v>112</v>
      </c>
      <c r="B42" s="311">
        <v>25</v>
      </c>
      <c r="C42" s="312">
        <v>0</v>
      </c>
      <c r="D42" s="313">
        <f>C42+B42</f>
        <v>25</v>
      </c>
      <c r="E42" s="311">
        <v>20</v>
      </c>
      <c r="F42" s="312">
        <v>4</v>
      </c>
      <c r="G42" s="313">
        <f>F42+E42</f>
        <v>24</v>
      </c>
      <c r="H42" s="311">
        <v>0</v>
      </c>
      <c r="I42" s="312">
        <v>0</v>
      </c>
      <c r="J42" s="313">
        <f>I42+H42</f>
        <v>0</v>
      </c>
      <c r="K42" s="311">
        <v>0</v>
      </c>
      <c r="L42" s="312">
        <v>0</v>
      </c>
      <c r="M42" s="313">
        <f>L42+K42</f>
        <v>0</v>
      </c>
      <c r="N42" s="379">
        <f>B42+E42+H42+K42</f>
        <v>45</v>
      </c>
      <c r="O42" s="309">
        <f>C42+F42+I42+L42</f>
        <v>4</v>
      </c>
      <c r="P42" s="370">
        <f>O42+N42</f>
        <v>49</v>
      </c>
    </row>
    <row r="43" spans="1:18" ht="30" customHeight="1" x14ac:dyDescent="0.35">
      <c r="A43" s="222" t="s">
        <v>114</v>
      </c>
      <c r="B43" s="311">
        <v>10</v>
      </c>
      <c r="C43" s="312">
        <v>1</v>
      </c>
      <c r="D43" s="313">
        <f t="shared" si="11"/>
        <v>11</v>
      </c>
      <c r="E43" s="311">
        <v>9</v>
      </c>
      <c r="F43" s="312">
        <v>1</v>
      </c>
      <c r="G43" s="313">
        <f t="shared" si="12"/>
        <v>10</v>
      </c>
      <c r="H43" s="311">
        <v>0</v>
      </c>
      <c r="I43" s="312">
        <v>0</v>
      </c>
      <c r="J43" s="313">
        <f t="shared" si="13"/>
        <v>0</v>
      </c>
      <c r="K43" s="311">
        <v>0</v>
      </c>
      <c r="L43" s="312">
        <v>0</v>
      </c>
      <c r="M43" s="313">
        <f t="shared" si="14"/>
        <v>0</v>
      </c>
      <c r="N43" s="379">
        <f>B43+E43+H43+K43</f>
        <v>19</v>
      </c>
      <c r="O43" s="309">
        <f>C43+F43+I43+L43</f>
        <v>2</v>
      </c>
      <c r="P43" s="370">
        <f t="shared" si="15"/>
        <v>21</v>
      </c>
    </row>
    <row r="44" spans="1:18" x14ac:dyDescent="0.35">
      <c r="A44" s="222" t="s">
        <v>87</v>
      </c>
      <c r="B44" s="311">
        <v>10</v>
      </c>
      <c r="C44" s="312">
        <v>19</v>
      </c>
      <c r="D44" s="313">
        <f t="shared" si="11"/>
        <v>29</v>
      </c>
      <c r="E44" s="311">
        <v>0</v>
      </c>
      <c r="F44" s="312">
        <v>29</v>
      </c>
      <c r="G44" s="313">
        <f t="shared" si="12"/>
        <v>29</v>
      </c>
      <c r="H44" s="311">
        <v>0</v>
      </c>
      <c r="I44" s="312">
        <v>18</v>
      </c>
      <c r="J44" s="313">
        <f t="shared" si="13"/>
        <v>18</v>
      </c>
      <c r="K44" s="311">
        <v>0</v>
      </c>
      <c r="L44" s="312">
        <v>0</v>
      </c>
      <c r="M44" s="313">
        <f t="shared" si="14"/>
        <v>0</v>
      </c>
      <c r="N44" s="379">
        <v>0</v>
      </c>
      <c r="O44" s="309">
        <v>48</v>
      </c>
      <c r="P44" s="370">
        <f t="shared" si="15"/>
        <v>48</v>
      </c>
    </row>
    <row r="45" spans="1:18" x14ac:dyDescent="0.35">
      <c r="A45" s="222" t="s">
        <v>88</v>
      </c>
      <c r="B45" s="311">
        <v>0</v>
      </c>
      <c r="C45" s="312">
        <v>0</v>
      </c>
      <c r="D45" s="313">
        <f t="shared" si="11"/>
        <v>0</v>
      </c>
      <c r="E45" s="311">
        <v>0</v>
      </c>
      <c r="F45" s="312">
        <v>0</v>
      </c>
      <c r="G45" s="313">
        <f t="shared" si="12"/>
        <v>0</v>
      </c>
      <c r="H45" s="311">
        <v>15</v>
      </c>
      <c r="I45" s="312">
        <v>5</v>
      </c>
      <c r="J45" s="313">
        <f t="shared" si="13"/>
        <v>20</v>
      </c>
      <c r="K45" s="311">
        <v>0</v>
      </c>
      <c r="L45" s="312">
        <v>0</v>
      </c>
      <c r="M45" s="313">
        <f t="shared" si="14"/>
        <v>0</v>
      </c>
      <c r="N45" s="379">
        <f t="shared" ref="N45:O49" si="18">B45+E45+H45+K45</f>
        <v>15</v>
      </c>
      <c r="O45" s="309">
        <f t="shared" si="18"/>
        <v>5</v>
      </c>
      <c r="P45" s="370">
        <f t="shared" si="15"/>
        <v>20</v>
      </c>
    </row>
    <row r="46" spans="1:18" x14ac:dyDescent="0.35">
      <c r="A46" s="221" t="s">
        <v>44</v>
      </c>
      <c r="B46" s="311">
        <v>0</v>
      </c>
      <c r="C46" s="312">
        <v>0</v>
      </c>
      <c r="D46" s="313">
        <f t="shared" si="11"/>
        <v>0</v>
      </c>
      <c r="E46" s="311">
        <v>2</v>
      </c>
      <c r="F46" s="312">
        <v>0</v>
      </c>
      <c r="G46" s="313">
        <f t="shared" si="12"/>
        <v>2</v>
      </c>
      <c r="H46" s="311">
        <v>0</v>
      </c>
      <c r="I46" s="312">
        <v>0</v>
      </c>
      <c r="J46" s="313">
        <f t="shared" si="13"/>
        <v>0</v>
      </c>
      <c r="K46" s="311">
        <v>0</v>
      </c>
      <c r="L46" s="312">
        <v>0</v>
      </c>
      <c r="M46" s="313">
        <f t="shared" si="14"/>
        <v>0</v>
      </c>
      <c r="N46" s="379">
        <f t="shared" si="18"/>
        <v>2</v>
      </c>
      <c r="O46" s="309">
        <f t="shared" si="18"/>
        <v>0</v>
      </c>
      <c r="P46" s="370">
        <f t="shared" si="15"/>
        <v>2</v>
      </c>
    </row>
    <row r="47" spans="1:18" x14ac:dyDescent="0.35">
      <c r="A47" s="221" t="s">
        <v>89</v>
      </c>
      <c r="B47" s="311">
        <v>36</v>
      </c>
      <c r="C47" s="312">
        <v>3</v>
      </c>
      <c r="D47" s="313">
        <f t="shared" si="11"/>
        <v>39</v>
      </c>
      <c r="E47" s="311">
        <v>25</v>
      </c>
      <c r="F47" s="312">
        <v>0</v>
      </c>
      <c r="G47" s="313">
        <f t="shared" si="12"/>
        <v>25</v>
      </c>
      <c r="H47" s="311">
        <v>42</v>
      </c>
      <c r="I47" s="312">
        <v>2</v>
      </c>
      <c r="J47" s="313">
        <f t="shared" si="13"/>
        <v>44</v>
      </c>
      <c r="K47" s="311">
        <v>0</v>
      </c>
      <c r="L47" s="312">
        <v>0</v>
      </c>
      <c r="M47" s="313">
        <f t="shared" si="14"/>
        <v>0</v>
      </c>
      <c r="N47" s="379">
        <f t="shared" si="18"/>
        <v>103</v>
      </c>
      <c r="O47" s="309">
        <f t="shared" si="18"/>
        <v>5</v>
      </c>
      <c r="P47" s="370">
        <f t="shared" si="15"/>
        <v>108</v>
      </c>
    </row>
    <row r="48" spans="1:18" x14ac:dyDescent="0.35">
      <c r="A48" s="221" t="s">
        <v>94</v>
      </c>
      <c r="B48" s="311">
        <v>10</v>
      </c>
      <c r="C48" s="312">
        <v>0</v>
      </c>
      <c r="D48" s="313">
        <f>C48+B48</f>
        <v>10</v>
      </c>
      <c r="E48" s="311">
        <v>0</v>
      </c>
      <c r="F48" s="312">
        <v>13</v>
      </c>
      <c r="G48" s="313">
        <f>F48+E48</f>
        <v>13</v>
      </c>
      <c r="H48" s="311">
        <v>0</v>
      </c>
      <c r="I48" s="312">
        <v>0</v>
      </c>
      <c r="J48" s="313">
        <f>I48+H48</f>
        <v>0</v>
      </c>
      <c r="K48" s="311">
        <v>0</v>
      </c>
      <c r="L48" s="312">
        <v>0</v>
      </c>
      <c r="M48" s="313">
        <f>L48+K48</f>
        <v>0</v>
      </c>
      <c r="N48" s="379">
        <f t="shared" si="18"/>
        <v>10</v>
      </c>
      <c r="O48" s="17">
        <f t="shared" si="18"/>
        <v>13</v>
      </c>
      <c r="P48" s="370">
        <f>O48+N48</f>
        <v>23</v>
      </c>
    </row>
    <row r="49" spans="1:16" ht="30" customHeight="1" thickBot="1" x14ac:dyDescent="0.4">
      <c r="A49" s="221" t="s">
        <v>93</v>
      </c>
      <c r="B49" s="436">
        <v>15</v>
      </c>
      <c r="C49" s="437">
        <v>1</v>
      </c>
      <c r="D49" s="438">
        <f>C49+B49</f>
        <v>16</v>
      </c>
      <c r="E49" s="436">
        <v>0</v>
      </c>
      <c r="F49" s="437">
        <v>15</v>
      </c>
      <c r="G49" s="438">
        <f>F49+E49</f>
        <v>15</v>
      </c>
      <c r="H49" s="436">
        <v>0</v>
      </c>
      <c r="I49" s="437">
        <v>0</v>
      </c>
      <c r="J49" s="438">
        <f>I49+H49</f>
        <v>0</v>
      </c>
      <c r="K49" s="436">
        <v>0</v>
      </c>
      <c r="L49" s="437">
        <v>0</v>
      </c>
      <c r="M49" s="438">
        <f>L49+K49</f>
        <v>0</v>
      </c>
      <c r="N49" s="617">
        <f t="shared" si="18"/>
        <v>15</v>
      </c>
      <c r="O49" s="439">
        <f t="shared" si="18"/>
        <v>16</v>
      </c>
      <c r="P49" s="440">
        <f>O49+N49</f>
        <v>31</v>
      </c>
    </row>
    <row r="50" spans="1:16" ht="28.5" customHeight="1" thickBot="1" x14ac:dyDescent="0.4">
      <c r="A50" s="682" t="s">
        <v>6</v>
      </c>
      <c r="B50" s="579">
        <f>B30+B40</f>
        <v>106</v>
      </c>
      <c r="C50" s="579">
        <f t="shared" ref="C50:O50" si="19">C30+C40</f>
        <v>36</v>
      </c>
      <c r="D50" s="347">
        <f t="shared" si="19"/>
        <v>142</v>
      </c>
      <c r="E50" s="579">
        <f t="shared" si="19"/>
        <v>61</v>
      </c>
      <c r="F50" s="579">
        <f t="shared" si="19"/>
        <v>76</v>
      </c>
      <c r="G50" s="347">
        <f t="shared" si="19"/>
        <v>137</v>
      </c>
      <c r="H50" s="579">
        <f t="shared" si="19"/>
        <v>68</v>
      </c>
      <c r="I50" s="579">
        <f t="shared" si="19"/>
        <v>26</v>
      </c>
      <c r="J50" s="347">
        <f t="shared" si="19"/>
        <v>94</v>
      </c>
      <c r="K50" s="579">
        <f t="shared" si="19"/>
        <v>44</v>
      </c>
      <c r="L50" s="579">
        <f t="shared" si="19"/>
        <v>12</v>
      </c>
      <c r="M50" s="347">
        <f t="shared" si="19"/>
        <v>56</v>
      </c>
      <c r="N50" s="579">
        <f>B50+E50+H50+K50</f>
        <v>279</v>
      </c>
      <c r="O50" s="579">
        <f t="shared" si="19"/>
        <v>150</v>
      </c>
      <c r="P50" s="174">
        <f>N50+O50</f>
        <v>429</v>
      </c>
    </row>
    <row r="51" spans="1:16" ht="34.5" customHeight="1" x14ac:dyDescent="0.35">
      <c r="A51" s="683" t="s">
        <v>15</v>
      </c>
      <c r="B51" s="416"/>
      <c r="C51" s="417"/>
      <c r="D51" s="418"/>
      <c r="E51" s="419"/>
      <c r="F51" s="417"/>
      <c r="G51" s="420"/>
      <c r="H51" s="1344"/>
      <c r="I51" s="1345"/>
      <c r="J51" s="1346"/>
      <c r="K51" s="1347"/>
      <c r="L51" s="1345"/>
      <c r="M51" s="1348"/>
      <c r="N51" s="1349"/>
      <c r="O51" s="1350"/>
      <c r="P51" s="1351"/>
    </row>
    <row r="52" spans="1:16" ht="33" customHeight="1" x14ac:dyDescent="0.35">
      <c r="A52" s="20" t="s">
        <v>50</v>
      </c>
      <c r="B52" s="303">
        <v>0</v>
      </c>
      <c r="C52" s="317">
        <v>0</v>
      </c>
      <c r="D52" s="318">
        <f>C52+B52</f>
        <v>0</v>
      </c>
      <c r="E52" s="319">
        <v>0</v>
      </c>
      <c r="F52" s="317">
        <v>0</v>
      </c>
      <c r="G52" s="319">
        <f>SUM(E52:F52)</f>
        <v>0</v>
      </c>
      <c r="H52" s="320">
        <v>0</v>
      </c>
      <c r="I52" s="317">
        <v>0</v>
      </c>
      <c r="J52" s="321">
        <f>H52+I52</f>
        <v>0</v>
      </c>
      <c r="K52" s="319">
        <v>0</v>
      </c>
      <c r="L52" s="317">
        <v>0</v>
      </c>
      <c r="M52" s="322">
        <f>SUM(K52:L52)</f>
        <v>0</v>
      </c>
      <c r="N52" s="323">
        <f>B52+E52+H52+K52</f>
        <v>0</v>
      </c>
      <c r="O52" s="324">
        <f>C52+F52+I52+L52</f>
        <v>0</v>
      </c>
      <c r="P52" s="214">
        <f>SUM(N52:O52)</f>
        <v>0</v>
      </c>
    </row>
    <row r="53" spans="1:16" ht="28.5" customHeight="1" x14ac:dyDescent="0.35">
      <c r="A53" s="221" t="s">
        <v>26</v>
      </c>
      <c r="B53" s="325">
        <v>0</v>
      </c>
      <c r="C53" s="326">
        <v>0</v>
      </c>
      <c r="D53" s="327">
        <v>0</v>
      </c>
      <c r="E53" s="328">
        <v>0</v>
      </c>
      <c r="F53" s="326">
        <v>0</v>
      </c>
      <c r="G53" s="328">
        <v>0</v>
      </c>
      <c r="H53" s="329">
        <v>0</v>
      </c>
      <c r="I53" s="326">
        <v>0</v>
      </c>
      <c r="J53" s="330">
        <v>0</v>
      </c>
      <c r="K53" s="328">
        <v>0</v>
      </c>
      <c r="L53" s="326">
        <v>0</v>
      </c>
      <c r="M53" s="331">
        <v>0</v>
      </c>
      <c r="N53" s="332">
        <v>0</v>
      </c>
      <c r="O53" s="333">
        <v>0</v>
      </c>
      <c r="P53" s="24">
        <v>0</v>
      </c>
    </row>
    <row r="54" spans="1:16" ht="32.25" customHeight="1" x14ac:dyDescent="0.35">
      <c r="A54" s="222" t="s">
        <v>87</v>
      </c>
      <c r="B54" s="325">
        <v>0</v>
      </c>
      <c r="C54" s="326">
        <v>0</v>
      </c>
      <c r="D54" s="327">
        <v>0</v>
      </c>
      <c r="E54" s="328">
        <v>0</v>
      </c>
      <c r="F54" s="326">
        <v>0</v>
      </c>
      <c r="G54" s="328">
        <v>0</v>
      </c>
      <c r="H54" s="329">
        <v>0</v>
      </c>
      <c r="I54" s="326">
        <v>0</v>
      </c>
      <c r="J54" s="330">
        <v>0</v>
      </c>
      <c r="K54" s="328">
        <v>0</v>
      </c>
      <c r="L54" s="326">
        <v>0</v>
      </c>
      <c r="M54" s="331">
        <v>0</v>
      </c>
      <c r="N54" s="332">
        <v>0</v>
      </c>
      <c r="O54" s="333">
        <v>0</v>
      </c>
      <c r="P54" s="24">
        <v>0</v>
      </c>
    </row>
    <row r="55" spans="1:16" ht="30.75" customHeight="1" x14ac:dyDescent="0.35">
      <c r="A55" s="221" t="s">
        <v>112</v>
      </c>
      <c r="B55" s="325">
        <v>0</v>
      </c>
      <c r="C55" s="326">
        <v>0</v>
      </c>
      <c r="D55" s="327">
        <v>0</v>
      </c>
      <c r="E55" s="328">
        <v>0</v>
      </c>
      <c r="F55" s="326">
        <v>0</v>
      </c>
      <c r="G55" s="328">
        <v>0</v>
      </c>
      <c r="H55" s="329">
        <v>0</v>
      </c>
      <c r="I55" s="326">
        <v>0</v>
      </c>
      <c r="J55" s="330">
        <v>0</v>
      </c>
      <c r="K55" s="328">
        <v>0</v>
      </c>
      <c r="L55" s="326">
        <v>0</v>
      </c>
      <c r="M55" s="331">
        <v>0</v>
      </c>
      <c r="N55" s="332">
        <v>0</v>
      </c>
      <c r="O55" s="333">
        <v>0</v>
      </c>
      <c r="P55" s="24">
        <v>0</v>
      </c>
    </row>
    <row r="56" spans="1:16" ht="35.25" customHeight="1" x14ac:dyDescent="0.35">
      <c r="A56" s="221" t="s">
        <v>28</v>
      </c>
      <c r="B56" s="325">
        <v>0</v>
      </c>
      <c r="C56" s="326">
        <v>0</v>
      </c>
      <c r="D56" s="327">
        <v>0</v>
      </c>
      <c r="E56" s="328">
        <v>0</v>
      </c>
      <c r="F56" s="326">
        <v>0</v>
      </c>
      <c r="G56" s="328">
        <v>0</v>
      </c>
      <c r="H56" s="329">
        <v>0</v>
      </c>
      <c r="I56" s="326">
        <v>0</v>
      </c>
      <c r="J56" s="330">
        <v>0</v>
      </c>
      <c r="K56" s="328">
        <v>0</v>
      </c>
      <c r="L56" s="326">
        <v>0</v>
      </c>
      <c r="M56" s="331">
        <v>0</v>
      </c>
      <c r="N56" s="332">
        <v>0</v>
      </c>
      <c r="O56" s="333">
        <v>0</v>
      </c>
      <c r="P56" s="24">
        <v>0</v>
      </c>
    </row>
    <row r="57" spans="1:16" ht="29.25" customHeight="1" x14ac:dyDescent="0.35">
      <c r="A57" s="221" t="s">
        <v>44</v>
      </c>
      <c r="B57" s="325">
        <v>0</v>
      </c>
      <c r="C57" s="326">
        <v>0</v>
      </c>
      <c r="D57" s="327">
        <v>0</v>
      </c>
      <c r="E57" s="328">
        <v>0</v>
      </c>
      <c r="F57" s="326">
        <v>0</v>
      </c>
      <c r="G57" s="328">
        <v>0</v>
      </c>
      <c r="H57" s="329">
        <v>0</v>
      </c>
      <c r="I57" s="326">
        <v>0</v>
      </c>
      <c r="J57" s="330">
        <v>0</v>
      </c>
      <c r="K57" s="328">
        <v>0</v>
      </c>
      <c r="L57" s="326">
        <v>0</v>
      </c>
      <c r="M57" s="331">
        <v>0</v>
      </c>
      <c r="N57" s="332">
        <v>0</v>
      </c>
      <c r="O57" s="333">
        <v>0</v>
      </c>
      <c r="P57" s="24">
        <v>0</v>
      </c>
    </row>
    <row r="58" spans="1:16" ht="26.25" x14ac:dyDescent="0.35">
      <c r="A58" s="221" t="s">
        <v>89</v>
      </c>
      <c r="B58" s="334">
        <v>0</v>
      </c>
      <c r="C58" s="335">
        <v>0</v>
      </c>
      <c r="D58" s="336">
        <f>C58+B58</f>
        <v>0</v>
      </c>
      <c r="E58" s="337">
        <v>0</v>
      </c>
      <c r="F58" s="335">
        <v>0</v>
      </c>
      <c r="G58" s="338">
        <f>SUM(E58:F58)</f>
        <v>0</v>
      </c>
      <c r="H58" s="339">
        <v>0</v>
      </c>
      <c r="I58" s="335">
        <v>0</v>
      </c>
      <c r="J58" s="340">
        <f>H58+I58</f>
        <v>0</v>
      </c>
      <c r="K58" s="337">
        <v>0</v>
      </c>
      <c r="L58" s="335">
        <v>0</v>
      </c>
      <c r="M58" s="338">
        <f>SUM(K58:L58)</f>
        <v>0</v>
      </c>
      <c r="N58" s="332">
        <f>B58+E58+H58+K58</f>
        <v>0</v>
      </c>
      <c r="O58" s="333">
        <f>C58+F58+I58+L58</f>
        <v>0</v>
      </c>
      <c r="P58" s="24">
        <f>SUM(N58:O58)</f>
        <v>0</v>
      </c>
    </row>
    <row r="59" spans="1:16" ht="33" customHeight="1" x14ac:dyDescent="0.35">
      <c r="A59" s="213" t="s">
        <v>51</v>
      </c>
      <c r="B59" s="303">
        <v>0</v>
      </c>
      <c r="C59" s="317">
        <v>0</v>
      </c>
      <c r="D59" s="318">
        <v>0</v>
      </c>
      <c r="E59" s="319">
        <v>0</v>
      </c>
      <c r="F59" s="317">
        <v>0</v>
      </c>
      <c r="G59" s="322">
        <f>SUM(E59:F59)</f>
        <v>0</v>
      </c>
      <c r="H59" s="320">
        <v>0</v>
      </c>
      <c r="I59" s="317">
        <v>0</v>
      </c>
      <c r="J59" s="321">
        <f>H59+I59</f>
        <v>0</v>
      </c>
      <c r="K59" s="319">
        <v>0</v>
      </c>
      <c r="L59" s="317">
        <v>0</v>
      </c>
      <c r="M59" s="322">
        <f>SUM(K59:L59)</f>
        <v>0</v>
      </c>
      <c r="N59" s="323">
        <f>B59+E59+H59+K59</f>
        <v>0</v>
      </c>
      <c r="O59" s="324">
        <v>1</v>
      </c>
      <c r="P59" s="214">
        <v>1</v>
      </c>
    </row>
    <row r="60" spans="1:16" x14ac:dyDescent="0.35">
      <c r="A60" s="221" t="s">
        <v>26</v>
      </c>
      <c r="B60" s="325">
        <v>0</v>
      </c>
      <c r="C60" s="326">
        <v>0</v>
      </c>
      <c r="D60" s="327">
        <v>0</v>
      </c>
      <c r="E60" s="328">
        <v>0</v>
      </c>
      <c r="F60" s="326">
        <v>0</v>
      </c>
      <c r="G60" s="331">
        <v>0</v>
      </c>
      <c r="H60" s="329">
        <v>0</v>
      </c>
      <c r="I60" s="326">
        <v>0</v>
      </c>
      <c r="J60" s="330">
        <v>0</v>
      </c>
      <c r="K60" s="328">
        <v>0</v>
      </c>
      <c r="L60" s="326">
        <v>0</v>
      </c>
      <c r="M60" s="331">
        <v>0</v>
      </c>
      <c r="N60" s="332">
        <v>0</v>
      </c>
      <c r="O60" s="333">
        <v>0</v>
      </c>
      <c r="P60" s="24">
        <v>0</v>
      </c>
    </row>
    <row r="61" spans="1:16" x14ac:dyDescent="0.35">
      <c r="A61" s="222" t="s">
        <v>87</v>
      </c>
      <c r="B61" s="325">
        <v>0</v>
      </c>
      <c r="C61" s="326">
        <v>0</v>
      </c>
      <c r="D61" s="327">
        <v>0</v>
      </c>
      <c r="E61" s="328">
        <v>0</v>
      </c>
      <c r="F61" s="326">
        <v>0</v>
      </c>
      <c r="G61" s="331">
        <v>0</v>
      </c>
      <c r="H61" s="329">
        <v>0</v>
      </c>
      <c r="I61" s="326">
        <v>1</v>
      </c>
      <c r="J61" s="330">
        <v>1</v>
      </c>
      <c r="K61" s="328">
        <v>0</v>
      </c>
      <c r="L61" s="326">
        <v>0</v>
      </c>
      <c r="M61" s="331">
        <v>0</v>
      </c>
      <c r="N61" s="332">
        <v>0</v>
      </c>
      <c r="O61" s="333">
        <v>1</v>
      </c>
      <c r="P61" s="24">
        <v>1</v>
      </c>
    </row>
    <row r="62" spans="1:16" x14ac:dyDescent="0.35">
      <c r="A62" s="221" t="s">
        <v>112</v>
      </c>
      <c r="B62" s="325">
        <v>0</v>
      </c>
      <c r="C62" s="326">
        <v>0</v>
      </c>
      <c r="D62" s="327">
        <v>0</v>
      </c>
      <c r="E62" s="328">
        <v>0</v>
      </c>
      <c r="F62" s="326">
        <v>0</v>
      </c>
      <c r="G62" s="331">
        <v>0</v>
      </c>
      <c r="H62" s="329">
        <v>0</v>
      </c>
      <c r="I62" s="326">
        <v>0</v>
      </c>
      <c r="J62" s="330">
        <v>0</v>
      </c>
      <c r="K62" s="328">
        <v>0</v>
      </c>
      <c r="L62" s="326">
        <v>0</v>
      </c>
      <c r="M62" s="331">
        <v>0</v>
      </c>
      <c r="N62" s="332">
        <v>0</v>
      </c>
      <c r="O62" s="333">
        <v>0</v>
      </c>
      <c r="P62" s="24">
        <v>0</v>
      </c>
    </row>
    <row r="63" spans="1:16" x14ac:dyDescent="0.35">
      <c r="A63" s="221" t="s">
        <v>28</v>
      </c>
      <c r="B63" s="325">
        <v>0</v>
      </c>
      <c r="C63" s="326">
        <v>0</v>
      </c>
      <c r="D63" s="327">
        <v>0</v>
      </c>
      <c r="E63" s="328">
        <v>0</v>
      </c>
      <c r="F63" s="326">
        <v>0</v>
      </c>
      <c r="G63" s="331">
        <v>0</v>
      </c>
      <c r="H63" s="329">
        <v>0</v>
      </c>
      <c r="I63" s="326">
        <v>0</v>
      </c>
      <c r="J63" s="330">
        <v>0</v>
      </c>
      <c r="K63" s="328">
        <v>0</v>
      </c>
      <c r="L63" s="326">
        <v>0</v>
      </c>
      <c r="M63" s="331">
        <v>0</v>
      </c>
      <c r="N63" s="22">
        <v>0</v>
      </c>
      <c r="O63" s="23">
        <v>0</v>
      </c>
      <c r="P63" s="24">
        <v>0</v>
      </c>
    </row>
    <row r="64" spans="1:16" ht="32.25" customHeight="1" x14ac:dyDescent="0.35">
      <c r="A64" s="221" t="s">
        <v>44</v>
      </c>
      <c r="B64" s="121">
        <v>0</v>
      </c>
      <c r="C64" s="117">
        <v>0</v>
      </c>
      <c r="D64" s="36">
        <v>0</v>
      </c>
      <c r="E64" s="43">
        <v>0</v>
      </c>
      <c r="F64" s="117">
        <v>0</v>
      </c>
      <c r="G64" s="37">
        <v>0</v>
      </c>
      <c r="H64" s="231">
        <v>0</v>
      </c>
      <c r="I64" s="232">
        <v>0</v>
      </c>
      <c r="J64" s="233">
        <v>0</v>
      </c>
      <c r="K64" s="43">
        <v>0</v>
      </c>
      <c r="L64" s="117">
        <v>0</v>
      </c>
      <c r="M64" s="37">
        <v>0</v>
      </c>
      <c r="N64" s="22">
        <v>0</v>
      </c>
      <c r="O64" s="23">
        <v>0</v>
      </c>
      <c r="P64" s="24">
        <v>0</v>
      </c>
    </row>
    <row r="65" spans="1:16" ht="27.75" customHeight="1" thickBot="1" x14ac:dyDescent="0.4">
      <c r="A65" s="221" t="s">
        <v>89</v>
      </c>
      <c r="B65" s="84">
        <v>0</v>
      </c>
      <c r="C65" s="85">
        <v>0</v>
      </c>
      <c r="D65" s="229">
        <f>C65+B65</f>
        <v>0</v>
      </c>
      <c r="E65" s="200">
        <v>0</v>
      </c>
      <c r="F65" s="85">
        <v>0</v>
      </c>
      <c r="G65" s="110">
        <f>SUM(E65:F65)</f>
        <v>0</v>
      </c>
      <c r="H65" s="234">
        <v>0</v>
      </c>
      <c r="I65" s="87">
        <v>0</v>
      </c>
      <c r="J65" s="235">
        <f>H65+I65</f>
        <v>0</v>
      </c>
      <c r="K65" s="200">
        <v>0</v>
      </c>
      <c r="L65" s="85">
        <v>0</v>
      </c>
      <c r="M65" s="110">
        <f>SUM(K65:L65)</f>
        <v>0</v>
      </c>
      <c r="N65" s="22">
        <f>B65+E65+H65+K65</f>
        <v>0</v>
      </c>
      <c r="O65" s="23">
        <f>C65+F65+I65+L65</f>
        <v>0</v>
      </c>
      <c r="P65" s="24">
        <f>SUM(N65:O65)</f>
        <v>0</v>
      </c>
    </row>
    <row r="66" spans="1:16" ht="32.25" customHeight="1" thickBot="1" x14ac:dyDescent="0.4">
      <c r="A66" s="684" t="s">
        <v>11</v>
      </c>
      <c r="B66" s="582">
        <f>B52+B59</f>
        <v>0</v>
      </c>
      <c r="C66" s="582">
        <v>0</v>
      </c>
      <c r="D66" s="582">
        <v>0</v>
      </c>
      <c r="E66" s="582">
        <f t="shared" ref="E66:N66" si="20">E52+E59</f>
        <v>0</v>
      </c>
      <c r="F66" s="582">
        <f t="shared" si="20"/>
        <v>0</v>
      </c>
      <c r="G66" s="582">
        <f t="shared" si="20"/>
        <v>0</v>
      </c>
      <c r="H66" s="582">
        <f t="shared" si="20"/>
        <v>0</v>
      </c>
      <c r="I66" s="582">
        <v>1</v>
      </c>
      <c r="J66" s="582">
        <f t="shared" si="20"/>
        <v>0</v>
      </c>
      <c r="K66" s="582">
        <f t="shared" si="20"/>
        <v>0</v>
      </c>
      <c r="L66" s="582">
        <f t="shared" si="20"/>
        <v>0</v>
      </c>
      <c r="M66" s="582">
        <f t="shared" si="20"/>
        <v>0</v>
      </c>
      <c r="N66" s="582">
        <f t="shared" si="20"/>
        <v>0</v>
      </c>
      <c r="O66" s="582">
        <v>1</v>
      </c>
      <c r="P66" s="44">
        <v>1</v>
      </c>
    </row>
    <row r="67" spans="1:16" ht="26.25" thickBot="1" x14ac:dyDescent="0.4">
      <c r="A67" s="685" t="s">
        <v>8</v>
      </c>
      <c r="B67" s="615">
        <v>106</v>
      </c>
      <c r="C67" s="615">
        <v>36</v>
      </c>
      <c r="D67" s="615">
        <f>B67+C67</f>
        <v>142</v>
      </c>
      <c r="E67" s="615">
        <v>61</v>
      </c>
      <c r="F67" s="615">
        <v>76</v>
      </c>
      <c r="G67" s="615">
        <f>E67+F67</f>
        <v>137</v>
      </c>
      <c r="H67" s="615">
        <v>68</v>
      </c>
      <c r="I67" s="615">
        <v>26</v>
      </c>
      <c r="J67" s="615">
        <f>H67+I67</f>
        <v>94</v>
      </c>
      <c r="K67" s="615">
        <v>44</v>
      </c>
      <c r="L67" s="615">
        <v>12</v>
      </c>
      <c r="M67" s="615">
        <f>K67+L67</f>
        <v>56</v>
      </c>
      <c r="N67" s="615">
        <f>B67+E67+H67+K67</f>
        <v>279</v>
      </c>
      <c r="O67" s="615">
        <f>C67+F67+I67+L67</f>
        <v>150</v>
      </c>
      <c r="P67" s="174">
        <f>N67+O67</f>
        <v>429</v>
      </c>
    </row>
    <row r="68" spans="1:16" ht="26.25" thickBot="1" x14ac:dyDescent="0.4">
      <c r="A68" s="686" t="s">
        <v>15</v>
      </c>
      <c r="B68" s="615">
        <f>B66</f>
        <v>0</v>
      </c>
      <c r="C68" s="615">
        <f>C66</f>
        <v>0</v>
      </c>
      <c r="D68" s="174">
        <v>0</v>
      </c>
      <c r="E68" s="1352">
        <v>0</v>
      </c>
      <c r="F68" s="615">
        <v>0</v>
      </c>
      <c r="G68" s="615">
        <v>0</v>
      </c>
      <c r="H68" s="615">
        <v>0</v>
      </c>
      <c r="I68" s="615">
        <v>1</v>
      </c>
      <c r="J68" s="615">
        <v>1</v>
      </c>
      <c r="K68" s="615">
        <v>0</v>
      </c>
      <c r="L68" s="615">
        <v>0</v>
      </c>
      <c r="M68" s="615">
        <v>0</v>
      </c>
      <c r="N68" s="615">
        <v>0</v>
      </c>
      <c r="O68" s="615">
        <v>1</v>
      </c>
      <c r="P68" s="174">
        <v>1</v>
      </c>
    </row>
    <row r="69" spans="1:16" ht="35.25" customHeight="1" thickBot="1" x14ac:dyDescent="0.4">
      <c r="A69" s="1353" t="s">
        <v>12</v>
      </c>
      <c r="B69" s="640">
        <f t="shared" ref="B69:P69" si="21">B67+B68</f>
        <v>106</v>
      </c>
      <c r="C69" s="640">
        <f t="shared" si="21"/>
        <v>36</v>
      </c>
      <c r="D69" s="640">
        <f t="shared" si="21"/>
        <v>142</v>
      </c>
      <c r="E69" s="640">
        <f t="shared" si="21"/>
        <v>61</v>
      </c>
      <c r="F69" s="640">
        <v>76</v>
      </c>
      <c r="G69" s="640">
        <f t="shared" si="21"/>
        <v>137</v>
      </c>
      <c r="H69" s="640">
        <f t="shared" si="21"/>
        <v>68</v>
      </c>
      <c r="I69" s="640">
        <f t="shared" si="21"/>
        <v>27</v>
      </c>
      <c r="J69" s="640">
        <f t="shared" si="21"/>
        <v>95</v>
      </c>
      <c r="K69" s="640">
        <f t="shared" si="21"/>
        <v>44</v>
      </c>
      <c r="L69" s="640">
        <f t="shared" si="21"/>
        <v>12</v>
      </c>
      <c r="M69" s="640">
        <f t="shared" si="21"/>
        <v>56</v>
      </c>
      <c r="N69" s="640">
        <f t="shared" si="21"/>
        <v>279</v>
      </c>
      <c r="O69" s="640">
        <f t="shared" si="21"/>
        <v>151</v>
      </c>
      <c r="P69" s="288">
        <f t="shared" si="21"/>
        <v>430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topLeftCell="A4" zoomScale="50" zoomScaleNormal="50" workbookViewId="0">
      <selection activeCell="F15" sqref="F15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576"/>
      <c r="B1" s="1576"/>
      <c r="C1" s="1576"/>
      <c r="D1" s="1576"/>
      <c r="E1" s="1576"/>
      <c r="F1" s="1576"/>
      <c r="G1" s="1576"/>
      <c r="H1" s="1576"/>
      <c r="I1" s="1576"/>
      <c r="J1" s="1576"/>
      <c r="K1" s="1576"/>
      <c r="L1" s="1576"/>
      <c r="M1" s="1576"/>
      <c r="N1" s="1576"/>
      <c r="O1" s="1576"/>
      <c r="P1" s="1576"/>
      <c r="Q1" s="196"/>
      <c r="R1" s="196"/>
      <c r="S1" s="196"/>
      <c r="T1" s="196"/>
    </row>
    <row r="2" spans="1:42" ht="35.25" customHeight="1" x14ac:dyDescent="0.35">
      <c r="A2" s="1634" t="s">
        <v>86</v>
      </c>
      <c r="B2" s="1634"/>
      <c r="C2" s="1634"/>
      <c r="D2" s="1634"/>
      <c r="E2" s="1634"/>
      <c r="F2" s="1634"/>
      <c r="G2" s="1634"/>
      <c r="H2" s="1634"/>
      <c r="I2" s="1634"/>
      <c r="J2" s="1634"/>
      <c r="K2" s="1634"/>
      <c r="L2" s="1634"/>
      <c r="M2" s="1634"/>
      <c r="N2" s="1634"/>
      <c r="O2" s="1634"/>
      <c r="P2" s="163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636" t="s">
        <v>134</v>
      </c>
      <c r="B3" s="1636"/>
      <c r="C3" s="1636"/>
      <c r="D3" s="1636"/>
      <c r="E3" s="1636"/>
      <c r="F3" s="1636"/>
      <c r="G3" s="1636"/>
      <c r="H3" s="1636"/>
      <c r="I3" s="1636"/>
      <c r="J3" s="1636"/>
      <c r="K3" s="1636"/>
      <c r="L3" s="1636"/>
      <c r="M3" s="1636"/>
      <c r="N3" s="1636"/>
      <c r="O3" s="1636"/>
      <c r="P3" s="1636"/>
      <c r="Q3" s="247"/>
      <c r="R3" s="247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689" t="s">
        <v>7</v>
      </c>
      <c r="B5" s="1686" t="s">
        <v>0</v>
      </c>
      <c r="C5" s="1687"/>
      <c r="D5" s="1688"/>
      <c r="E5" s="1686" t="s">
        <v>1</v>
      </c>
      <c r="F5" s="1687"/>
      <c r="G5" s="1688"/>
      <c r="H5" s="1686" t="s">
        <v>2</v>
      </c>
      <c r="I5" s="1687"/>
      <c r="J5" s="1688"/>
      <c r="K5" s="1686" t="s">
        <v>3</v>
      </c>
      <c r="L5" s="1687"/>
      <c r="M5" s="1688"/>
      <c r="N5" s="1683" t="s">
        <v>22</v>
      </c>
      <c r="O5" s="1684"/>
      <c r="P5" s="1685"/>
      <c r="Q5" s="30"/>
      <c r="R5" s="30"/>
    </row>
    <row r="6" spans="1:42" ht="68.25" customHeight="1" thickBot="1" x14ac:dyDescent="0.4">
      <c r="A6" s="1690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32.25" customHeight="1" thickBot="1" x14ac:dyDescent="0.4">
      <c r="A7" s="479" t="s">
        <v>13</v>
      </c>
      <c r="B7" s="480"/>
      <c r="C7" s="481"/>
      <c r="D7" s="482"/>
      <c r="E7" s="456"/>
      <c r="F7" s="481"/>
      <c r="G7" s="483"/>
      <c r="H7" s="480"/>
      <c r="I7" s="481"/>
      <c r="J7" s="482"/>
      <c r="K7" s="456"/>
      <c r="L7" s="481"/>
      <c r="M7" s="483"/>
      <c r="N7" s="484"/>
      <c r="O7" s="481"/>
      <c r="P7" s="485"/>
      <c r="Q7" s="30"/>
      <c r="R7" s="30"/>
    </row>
    <row r="8" spans="1:42" s="135" customFormat="1" ht="30.75" customHeight="1" thickBot="1" x14ac:dyDescent="0.4">
      <c r="A8" s="498" t="s">
        <v>50</v>
      </c>
      <c r="B8" s="750">
        <f>B13++B27</f>
        <v>0</v>
      </c>
      <c r="C8" s="699">
        <f>C9+C10+C11+C12</f>
        <v>0</v>
      </c>
      <c r="D8" s="701">
        <f t="shared" ref="D8:D14" si="0">B8+C8</f>
        <v>0</v>
      </c>
      <c r="E8" s="1354">
        <f>E13++E27</f>
        <v>0</v>
      </c>
      <c r="F8" s="699">
        <v>10</v>
      </c>
      <c r="G8" s="1355">
        <v>10</v>
      </c>
      <c r="H8" s="700">
        <f>H13++H27</f>
        <v>0</v>
      </c>
      <c r="I8" s="699">
        <v>0</v>
      </c>
      <c r="J8" s="701">
        <v>0</v>
      </c>
      <c r="K8" s="1356">
        <v>0</v>
      </c>
      <c r="L8" s="751">
        <v>5</v>
      </c>
      <c r="M8" s="751">
        <v>5</v>
      </c>
      <c r="N8" s="1012">
        <f>B8+E8+H8+K8</f>
        <v>0</v>
      </c>
      <c r="O8" s="1013">
        <f>C8+F8+I8+L8</f>
        <v>15</v>
      </c>
      <c r="P8" s="1357">
        <f>SUM(N8:O8)</f>
        <v>15</v>
      </c>
      <c r="Q8" s="138"/>
      <c r="R8" s="138"/>
    </row>
    <row r="9" spans="1:42" s="135" customFormat="1" ht="46.5" customHeight="1" x14ac:dyDescent="0.35">
      <c r="A9" s="518" t="s">
        <v>87</v>
      </c>
      <c r="B9" s="486">
        <v>0</v>
      </c>
      <c r="C9" s="487">
        <v>0</v>
      </c>
      <c r="D9" s="488">
        <f t="shared" si="0"/>
        <v>0</v>
      </c>
      <c r="E9" s="489">
        <v>0</v>
      </c>
      <c r="F9" s="487">
        <v>7</v>
      </c>
      <c r="G9" s="490">
        <f t="shared" ref="G9:G14" si="1">E9+F9</f>
        <v>7</v>
      </c>
      <c r="H9" s="486">
        <v>0</v>
      </c>
      <c r="I9" s="487">
        <v>0</v>
      </c>
      <c r="J9" s="488">
        <f>H9+I9</f>
        <v>0</v>
      </c>
      <c r="K9" s="489">
        <v>0</v>
      </c>
      <c r="L9" s="487">
        <v>0</v>
      </c>
      <c r="M9" s="487">
        <f>K9+L9</f>
        <v>0</v>
      </c>
      <c r="N9" s="1272">
        <f t="shared" ref="N9:O12" si="2">B9+E9+H9+K9</f>
        <v>0</v>
      </c>
      <c r="O9" s="108">
        <f t="shared" si="2"/>
        <v>7</v>
      </c>
      <c r="P9" s="109">
        <f>N9+O9</f>
        <v>7</v>
      </c>
      <c r="Q9" s="138"/>
      <c r="R9" s="138"/>
    </row>
    <row r="10" spans="1:42" s="135" customFormat="1" ht="31.5" customHeight="1" x14ac:dyDescent="0.35">
      <c r="A10" s="519" t="s">
        <v>28</v>
      </c>
      <c r="B10" s="334">
        <v>0</v>
      </c>
      <c r="C10" s="335">
        <v>0</v>
      </c>
      <c r="D10" s="336">
        <f t="shared" si="0"/>
        <v>0</v>
      </c>
      <c r="E10" s="338">
        <v>0</v>
      </c>
      <c r="F10" s="335">
        <v>0</v>
      </c>
      <c r="G10" s="346">
        <f t="shared" si="1"/>
        <v>0</v>
      </c>
      <c r="H10" s="334">
        <v>0</v>
      </c>
      <c r="I10" s="335">
        <v>0</v>
      </c>
      <c r="J10" s="336">
        <v>0</v>
      </c>
      <c r="K10" s="338">
        <v>0</v>
      </c>
      <c r="L10" s="335">
        <v>0</v>
      </c>
      <c r="M10" s="335">
        <f>K10+L10</f>
        <v>0</v>
      </c>
      <c r="N10" s="1272">
        <f t="shared" si="2"/>
        <v>0</v>
      </c>
      <c r="O10" s="108">
        <f t="shared" si="2"/>
        <v>0</v>
      </c>
      <c r="P10" s="109">
        <f>N10+O10</f>
        <v>0</v>
      </c>
      <c r="Q10" s="138"/>
      <c r="R10" s="138"/>
    </row>
    <row r="11" spans="1:42" s="135" customFormat="1" ht="27" customHeight="1" x14ac:dyDescent="0.35">
      <c r="A11" s="519" t="s">
        <v>85</v>
      </c>
      <c r="B11" s="334">
        <v>0</v>
      </c>
      <c r="C11" s="335">
        <v>0</v>
      </c>
      <c r="D11" s="336">
        <f t="shared" si="0"/>
        <v>0</v>
      </c>
      <c r="E11" s="338">
        <v>0</v>
      </c>
      <c r="F11" s="335">
        <v>0</v>
      </c>
      <c r="G11" s="346">
        <f t="shared" si="1"/>
        <v>0</v>
      </c>
      <c r="H11" s="334">
        <v>0</v>
      </c>
      <c r="I11" s="335">
        <v>0</v>
      </c>
      <c r="J11" s="336">
        <f>H11+I11</f>
        <v>0</v>
      </c>
      <c r="K11" s="338">
        <v>0</v>
      </c>
      <c r="L11" s="335">
        <v>5</v>
      </c>
      <c r="M11" s="335">
        <f>K11+L11</f>
        <v>5</v>
      </c>
      <c r="N11" s="1272">
        <f t="shared" si="2"/>
        <v>0</v>
      </c>
      <c r="O11" s="108">
        <f t="shared" si="2"/>
        <v>5</v>
      </c>
      <c r="P11" s="109">
        <f>N11+O11</f>
        <v>5</v>
      </c>
      <c r="Q11" s="138"/>
      <c r="R11" s="138"/>
    </row>
    <row r="12" spans="1:42" s="135" customFormat="1" ht="27" customHeight="1" thickBot="1" x14ac:dyDescent="0.4">
      <c r="A12" s="519" t="s">
        <v>118</v>
      </c>
      <c r="B12" s="491">
        <v>0</v>
      </c>
      <c r="C12" s="492">
        <v>0</v>
      </c>
      <c r="D12" s="493">
        <f t="shared" si="0"/>
        <v>0</v>
      </c>
      <c r="E12" s="494">
        <v>0</v>
      </c>
      <c r="F12" s="492">
        <v>3</v>
      </c>
      <c r="G12" s="495">
        <f t="shared" si="1"/>
        <v>3</v>
      </c>
      <c r="H12" s="491">
        <v>0</v>
      </c>
      <c r="I12" s="492">
        <v>0</v>
      </c>
      <c r="J12" s="493">
        <v>0</v>
      </c>
      <c r="K12" s="494">
        <v>0</v>
      </c>
      <c r="L12" s="492">
        <v>0</v>
      </c>
      <c r="M12" s="492">
        <f>K12+L12</f>
        <v>0</v>
      </c>
      <c r="N12" s="1272">
        <f t="shared" si="2"/>
        <v>0</v>
      </c>
      <c r="O12" s="108">
        <f t="shared" si="2"/>
        <v>3</v>
      </c>
      <c r="P12" s="109">
        <f>N12+O12</f>
        <v>3</v>
      </c>
      <c r="Q12" s="138"/>
      <c r="R12" s="138"/>
    </row>
    <row r="13" spans="1:42" s="135" customFormat="1" ht="27" customHeight="1" thickBot="1" x14ac:dyDescent="0.4">
      <c r="A13" s="496" t="s">
        <v>51</v>
      </c>
      <c r="B13" s="700">
        <v>0</v>
      </c>
      <c r="C13" s="699">
        <v>0</v>
      </c>
      <c r="D13" s="701">
        <f t="shared" si="0"/>
        <v>0</v>
      </c>
      <c r="E13" s="1358">
        <v>0</v>
      </c>
      <c r="F13" s="699">
        <v>0</v>
      </c>
      <c r="G13" s="1358">
        <f t="shared" si="1"/>
        <v>0</v>
      </c>
      <c r="H13" s="702">
        <v>0</v>
      </c>
      <c r="I13" s="699">
        <v>0</v>
      </c>
      <c r="J13" s="1359">
        <v>0</v>
      </c>
      <c r="K13" s="1358">
        <v>0</v>
      </c>
      <c r="L13" s="699">
        <v>0</v>
      </c>
      <c r="M13" s="1354">
        <f>SUM(K13:L13)</f>
        <v>0</v>
      </c>
      <c r="N13" s="1360">
        <f>B13+E13+H13+K13</f>
        <v>0</v>
      </c>
      <c r="O13" s="1013">
        <f>C13+F13+I13+L13</f>
        <v>0</v>
      </c>
      <c r="P13" s="1357">
        <f>SUM(N13:O13)</f>
        <v>0</v>
      </c>
      <c r="Q13" s="138"/>
      <c r="R13" s="138"/>
    </row>
    <row r="14" spans="1:42" s="135" customFormat="1" ht="27" customHeight="1" thickBot="1" x14ac:dyDescent="0.4">
      <c r="A14" s="520" t="s">
        <v>28</v>
      </c>
      <c r="B14" s="486">
        <v>0</v>
      </c>
      <c r="C14" s="487">
        <v>0</v>
      </c>
      <c r="D14" s="488">
        <f t="shared" si="0"/>
        <v>0</v>
      </c>
      <c r="E14" s="489">
        <v>0</v>
      </c>
      <c r="F14" s="487">
        <v>0</v>
      </c>
      <c r="G14" s="490">
        <f t="shared" si="1"/>
        <v>0</v>
      </c>
      <c r="H14" s="486">
        <v>0</v>
      </c>
      <c r="I14" s="487">
        <v>0</v>
      </c>
      <c r="J14" s="488">
        <v>0</v>
      </c>
      <c r="K14" s="489">
        <v>0</v>
      </c>
      <c r="L14" s="487">
        <v>0</v>
      </c>
      <c r="M14" s="487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8"/>
      <c r="R14" s="138"/>
    </row>
    <row r="15" spans="1:42" s="135" customFormat="1" ht="29.25" customHeight="1" thickBot="1" x14ac:dyDescent="0.4">
      <c r="A15" s="452" t="s">
        <v>10</v>
      </c>
      <c r="B15" s="579">
        <f>B9+B10</f>
        <v>0</v>
      </c>
      <c r="C15" s="579">
        <f t="shared" ref="C15:O15" si="3">C8+C13</f>
        <v>0</v>
      </c>
      <c r="D15" s="347">
        <f t="shared" si="3"/>
        <v>0</v>
      </c>
      <c r="E15" s="1361">
        <f t="shared" si="3"/>
        <v>0</v>
      </c>
      <c r="F15" s="579">
        <v>10</v>
      </c>
      <c r="G15" s="620">
        <v>10</v>
      </c>
      <c r="H15" s="579">
        <f t="shared" si="3"/>
        <v>0</v>
      </c>
      <c r="I15" s="579">
        <v>0</v>
      </c>
      <c r="J15" s="347">
        <v>0</v>
      </c>
      <c r="K15" s="1361">
        <f t="shared" si="3"/>
        <v>0</v>
      </c>
      <c r="L15" s="579">
        <v>5</v>
      </c>
      <c r="M15" s="579">
        <v>5</v>
      </c>
      <c r="N15" s="615">
        <f t="shared" si="3"/>
        <v>0</v>
      </c>
      <c r="O15" s="615">
        <f t="shared" si="3"/>
        <v>15</v>
      </c>
      <c r="P15" s="174">
        <f>P8+P13</f>
        <v>15</v>
      </c>
      <c r="Q15" s="138"/>
      <c r="R15" s="138"/>
    </row>
    <row r="16" spans="1:42" s="135" customFormat="1" ht="27" customHeight="1" thickBot="1" x14ac:dyDescent="0.4">
      <c r="A16" s="452" t="s">
        <v>14</v>
      </c>
      <c r="B16" s="1362"/>
      <c r="C16" s="1363"/>
      <c r="D16" s="1364"/>
      <c r="E16" s="749"/>
      <c r="F16" s="749"/>
      <c r="G16" s="1014"/>
      <c r="H16" s="748"/>
      <c r="I16" s="749"/>
      <c r="J16" s="42"/>
      <c r="K16" s="39"/>
      <c r="L16" s="39"/>
      <c r="M16" s="42"/>
      <c r="N16" s="1194"/>
      <c r="O16" s="1195"/>
      <c r="P16" s="42"/>
      <c r="Q16" s="139"/>
      <c r="R16" s="139"/>
    </row>
    <row r="17" spans="1:18" s="135" customFormat="1" ht="33.75" customHeight="1" thickBot="1" x14ac:dyDescent="0.4">
      <c r="A17" s="524" t="s">
        <v>9</v>
      </c>
      <c r="B17" s="1571"/>
      <c r="C17" s="1572"/>
      <c r="D17" s="1573"/>
      <c r="E17" s="1572"/>
      <c r="F17" s="1572"/>
      <c r="G17" s="1573"/>
      <c r="H17" s="1572"/>
      <c r="I17" s="1574" t="s">
        <v>5</v>
      </c>
      <c r="J17" s="1573"/>
      <c r="K17" s="1572"/>
      <c r="L17" s="1572"/>
      <c r="M17" s="1573"/>
      <c r="N17" s="1575"/>
      <c r="O17" s="1575"/>
      <c r="P17" s="614"/>
      <c r="Q17" s="138"/>
      <c r="R17" s="138"/>
    </row>
    <row r="18" spans="1:18" s="135" customFormat="1" ht="31.5" customHeight="1" thickBot="1" x14ac:dyDescent="0.4">
      <c r="A18" s="498" t="s">
        <v>50</v>
      </c>
      <c r="B18" s="750">
        <f>B23++B37</f>
        <v>0</v>
      </c>
      <c r="C18" s="751">
        <f>C19+C20+C21+C22</f>
        <v>0</v>
      </c>
      <c r="D18" s="752">
        <f t="shared" ref="D18:D24" si="4">B18+C18</f>
        <v>0</v>
      </c>
      <c r="E18" s="1365">
        <f>E23++E37</f>
        <v>0</v>
      </c>
      <c r="F18" s="751">
        <v>0</v>
      </c>
      <c r="G18" s="1366">
        <v>0</v>
      </c>
      <c r="H18" s="750">
        <f>H23++H37</f>
        <v>0</v>
      </c>
      <c r="I18" s="751">
        <v>0</v>
      </c>
      <c r="J18" s="752">
        <v>0</v>
      </c>
      <c r="K18" s="1365">
        <v>0</v>
      </c>
      <c r="L18" s="751">
        <v>0</v>
      </c>
      <c r="M18" s="751">
        <v>0</v>
      </c>
      <c r="N18" s="1012">
        <f t="shared" ref="N18:O24" si="5">B18+E18+H18+K18</f>
        <v>0</v>
      </c>
      <c r="O18" s="1013">
        <v>15</v>
      </c>
      <c r="P18" s="1357">
        <f>SUM(N18:O18)</f>
        <v>15</v>
      </c>
      <c r="Q18" s="138"/>
      <c r="R18" s="138"/>
    </row>
    <row r="19" spans="1:18" s="135" customFormat="1" ht="48.75" customHeight="1" x14ac:dyDescent="0.35">
      <c r="A19" s="518" t="s">
        <v>87</v>
      </c>
      <c r="B19" s="486">
        <v>0</v>
      </c>
      <c r="C19" s="487">
        <v>0</v>
      </c>
      <c r="D19" s="488">
        <f t="shared" si="4"/>
        <v>0</v>
      </c>
      <c r="E19" s="489">
        <v>0</v>
      </c>
      <c r="F19" s="487">
        <v>7</v>
      </c>
      <c r="G19" s="490">
        <f t="shared" ref="G19:G24" si="6">E19+F19</f>
        <v>7</v>
      </c>
      <c r="H19" s="486">
        <v>0</v>
      </c>
      <c r="I19" s="487">
        <v>0</v>
      </c>
      <c r="J19" s="488">
        <f>H19+I19</f>
        <v>0</v>
      </c>
      <c r="K19" s="489">
        <v>0</v>
      </c>
      <c r="L19" s="487">
        <v>0</v>
      </c>
      <c r="M19" s="487">
        <f>K19+L19</f>
        <v>0</v>
      </c>
      <c r="N19" s="107">
        <f t="shared" si="5"/>
        <v>0</v>
      </c>
      <c r="O19" s="108">
        <f t="shared" si="5"/>
        <v>7</v>
      </c>
      <c r="P19" s="109">
        <f>N19+O19</f>
        <v>7</v>
      </c>
      <c r="Q19" s="138"/>
      <c r="R19" s="138"/>
    </row>
    <row r="20" spans="1:18" s="135" customFormat="1" ht="29.25" customHeight="1" x14ac:dyDescent="0.35">
      <c r="A20" s="519" t="s">
        <v>28</v>
      </c>
      <c r="B20" s="334">
        <v>0</v>
      </c>
      <c r="C20" s="335">
        <v>0</v>
      </c>
      <c r="D20" s="336">
        <f t="shared" si="4"/>
        <v>0</v>
      </c>
      <c r="E20" s="338">
        <v>0</v>
      </c>
      <c r="F20" s="335">
        <v>0</v>
      </c>
      <c r="G20" s="346">
        <f t="shared" si="6"/>
        <v>0</v>
      </c>
      <c r="H20" s="334">
        <v>0</v>
      </c>
      <c r="I20" s="335">
        <v>0</v>
      </c>
      <c r="J20" s="336">
        <v>0</v>
      </c>
      <c r="K20" s="338">
        <v>0</v>
      </c>
      <c r="L20" s="335">
        <v>0</v>
      </c>
      <c r="M20" s="335">
        <f>K20+L20</f>
        <v>0</v>
      </c>
      <c r="N20" s="107">
        <f t="shared" si="5"/>
        <v>0</v>
      </c>
      <c r="O20" s="108">
        <f t="shared" si="5"/>
        <v>0</v>
      </c>
      <c r="P20" s="24">
        <f>N20+O20</f>
        <v>0</v>
      </c>
      <c r="Q20" s="138"/>
      <c r="R20" s="138"/>
    </row>
    <row r="21" spans="1:18" s="135" customFormat="1" ht="31.5" customHeight="1" x14ac:dyDescent="0.35">
      <c r="A21" s="519" t="s">
        <v>85</v>
      </c>
      <c r="B21" s="334">
        <v>0</v>
      </c>
      <c r="C21" s="335">
        <v>0</v>
      </c>
      <c r="D21" s="336">
        <f t="shared" si="4"/>
        <v>0</v>
      </c>
      <c r="E21" s="338">
        <v>0</v>
      </c>
      <c r="F21" s="335">
        <v>0</v>
      </c>
      <c r="G21" s="346">
        <f t="shared" si="6"/>
        <v>0</v>
      </c>
      <c r="H21" s="334">
        <v>0</v>
      </c>
      <c r="I21" s="335">
        <v>0</v>
      </c>
      <c r="J21" s="336">
        <f>H21+I21</f>
        <v>0</v>
      </c>
      <c r="K21" s="338">
        <v>0</v>
      </c>
      <c r="L21" s="335">
        <v>5</v>
      </c>
      <c r="M21" s="335">
        <f>K21+L21</f>
        <v>5</v>
      </c>
      <c r="N21" s="107">
        <f t="shared" si="5"/>
        <v>0</v>
      </c>
      <c r="O21" s="108">
        <f t="shared" si="5"/>
        <v>5</v>
      </c>
      <c r="P21" s="24">
        <f>N21+O21</f>
        <v>5</v>
      </c>
      <c r="Q21" s="138"/>
      <c r="R21" s="138"/>
    </row>
    <row r="22" spans="1:18" s="135" customFormat="1" ht="33" customHeight="1" thickBot="1" x14ac:dyDescent="0.4">
      <c r="A22" s="519" t="s">
        <v>118</v>
      </c>
      <c r="B22" s="491">
        <v>0</v>
      </c>
      <c r="C22" s="492">
        <v>0</v>
      </c>
      <c r="D22" s="493">
        <v>0</v>
      </c>
      <c r="E22" s="494">
        <v>0</v>
      </c>
      <c r="F22" s="492">
        <v>3</v>
      </c>
      <c r="G22" s="495">
        <f t="shared" si="6"/>
        <v>3</v>
      </c>
      <c r="H22" s="491">
        <v>0</v>
      </c>
      <c r="I22" s="492">
        <v>0</v>
      </c>
      <c r="J22" s="493">
        <v>0</v>
      </c>
      <c r="K22" s="494">
        <v>0</v>
      </c>
      <c r="L22" s="492">
        <v>0</v>
      </c>
      <c r="M22" s="492">
        <f>K22+L22</f>
        <v>0</v>
      </c>
      <c r="N22" s="107">
        <f t="shared" si="5"/>
        <v>0</v>
      </c>
      <c r="O22" s="108">
        <f t="shared" si="5"/>
        <v>3</v>
      </c>
      <c r="P22" s="497">
        <f>N22+O22</f>
        <v>3</v>
      </c>
      <c r="Q22" s="138"/>
      <c r="R22" s="138"/>
    </row>
    <row r="23" spans="1:18" s="135" customFormat="1" ht="27" thickBot="1" x14ac:dyDescent="0.4">
      <c r="A23" s="499" t="s">
        <v>51</v>
      </c>
      <c r="B23" s="700">
        <v>0</v>
      </c>
      <c r="C23" s="699">
        <v>0</v>
      </c>
      <c r="D23" s="701">
        <f t="shared" si="4"/>
        <v>0</v>
      </c>
      <c r="E23" s="1358">
        <v>0</v>
      </c>
      <c r="F23" s="699">
        <v>0</v>
      </c>
      <c r="G23" s="1358">
        <f t="shared" si="6"/>
        <v>0</v>
      </c>
      <c r="H23" s="702">
        <v>0</v>
      </c>
      <c r="I23" s="699">
        <v>0</v>
      </c>
      <c r="J23" s="1359">
        <v>0</v>
      </c>
      <c r="K23" s="1358">
        <v>0</v>
      </c>
      <c r="L23" s="699">
        <v>0</v>
      </c>
      <c r="M23" s="1354">
        <f>SUM(K23:L23)</f>
        <v>0</v>
      </c>
      <c r="N23" s="1012">
        <f t="shared" si="5"/>
        <v>0</v>
      </c>
      <c r="O23" s="1013">
        <f>C23+F23+I23+L23</f>
        <v>0</v>
      </c>
      <c r="P23" s="1357">
        <f>SUM(N23:O23)</f>
        <v>0</v>
      </c>
      <c r="Q23" s="116"/>
      <c r="R23" s="116"/>
    </row>
    <row r="24" spans="1:18" s="135" customFormat="1" ht="30" customHeight="1" thickBot="1" x14ac:dyDescent="0.4">
      <c r="A24" s="520" t="s">
        <v>28</v>
      </c>
      <c r="B24" s="486">
        <v>0</v>
      </c>
      <c r="C24" s="487">
        <v>0</v>
      </c>
      <c r="D24" s="488">
        <f t="shared" si="4"/>
        <v>0</v>
      </c>
      <c r="E24" s="489">
        <v>0</v>
      </c>
      <c r="F24" s="487">
        <v>0</v>
      </c>
      <c r="G24" s="490">
        <f t="shared" si="6"/>
        <v>0</v>
      </c>
      <c r="H24" s="486">
        <v>0</v>
      </c>
      <c r="I24" s="487">
        <v>0</v>
      </c>
      <c r="J24" s="488">
        <f>H24+I24</f>
        <v>0</v>
      </c>
      <c r="K24" s="489">
        <v>0</v>
      </c>
      <c r="L24" s="487">
        <v>0</v>
      </c>
      <c r="M24" s="487">
        <f>K24+L24</f>
        <v>0</v>
      </c>
      <c r="N24" s="107">
        <f t="shared" si="5"/>
        <v>0</v>
      </c>
      <c r="O24" s="108">
        <f>C24+F24+I24+L24</f>
        <v>0</v>
      </c>
      <c r="P24" s="109">
        <f>N24+O24</f>
        <v>0</v>
      </c>
      <c r="Q24" s="140"/>
      <c r="R24" s="140"/>
    </row>
    <row r="25" spans="1:18" s="135" customFormat="1" ht="26.25" thickBot="1" x14ac:dyDescent="0.4">
      <c r="A25" s="454" t="s">
        <v>6</v>
      </c>
      <c r="B25" s="579">
        <f>B19+B20</f>
        <v>0</v>
      </c>
      <c r="C25" s="579">
        <f>C18+C23</f>
        <v>0</v>
      </c>
      <c r="D25" s="347">
        <f>B25+C25</f>
        <v>0</v>
      </c>
      <c r="E25" s="1361">
        <f t="shared" ref="E25:N25" si="7">E18+E23</f>
        <v>0</v>
      </c>
      <c r="F25" s="579">
        <v>10</v>
      </c>
      <c r="G25" s="620">
        <v>10</v>
      </c>
      <c r="H25" s="579">
        <f t="shared" si="7"/>
        <v>0</v>
      </c>
      <c r="I25" s="579">
        <f t="shared" si="7"/>
        <v>0</v>
      </c>
      <c r="J25" s="347">
        <f t="shared" si="7"/>
        <v>0</v>
      </c>
      <c r="K25" s="1361">
        <f t="shared" si="7"/>
        <v>0</v>
      </c>
      <c r="L25" s="579">
        <v>5</v>
      </c>
      <c r="M25" s="579">
        <v>5</v>
      </c>
      <c r="N25" s="615">
        <f t="shared" si="7"/>
        <v>0</v>
      </c>
      <c r="O25" s="615">
        <v>15</v>
      </c>
      <c r="P25" s="174">
        <v>15</v>
      </c>
      <c r="Q25" s="141"/>
      <c r="R25" s="141"/>
    </row>
    <row r="26" spans="1:18" s="135" customFormat="1" ht="30" customHeight="1" x14ac:dyDescent="0.35">
      <c r="A26" s="263" t="s">
        <v>15</v>
      </c>
      <c r="B26" s="224"/>
      <c r="C26" s="225"/>
      <c r="D26" s="226"/>
      <c r="E26" s="227"/>
      <c r="F26" s="225"/>
      <c r="G26" s="228"/>
      <c r="H26" s="1367"/>
      <c r="I26" s="1368"/>
      <c r="J26" s="1369"/>
      <c r="K26" s="1370"/>
      <c r="L26" s="1368"/>
      <c r="M26" s="1371"/>
      <c r="N26" s="1372"/>
      <c r="O26" s="1373"/>
      <c r="P26" s="1351"/>
      <c r="Q26" s="140"/>
      <c r="R26" s="140"/>
    </row>
    <row r="27" spans="1:18" s="135" customFormat="1" ht="26.25" x14ac:dyDescent="0.35">
      <c r="A27" s="20" t="s">
        <v>50</v>
      </c>
      <c r="B27" s="84">
        <v>0</v>
      </c>
      <c r="C27" s="85">
        <v>0</v>
      </c>
      <c r="D27" s="229">
        <f>C27+B27</f>
        <v>0</v>
      </c>
      <c r="E27" s="200">
        <v>0</v>
      </c>
      <c r="F27" s="85">
        <v>0</v>
      </c>
      <c r="G27" s="200">
        <f>SUM(E27:F27)</f>
        <v>0</v>
      </c>
      <c r="H27" s="147">
        <v>0</v>
      </c>
      <c r="I27" s="85">
        <v>0</v>
      </c>
      <c r="J27" s="230">
        <f>H27+I27</f>
        <v>0</v>
      </c>
      <c r="K27" s="200">
        <v>0</v>
      </c>
      <c r="L27" s="85">
        <v>0</v>
      </c>
      <c r="M27" s="110">
        <f>SUM(K27:L27)</f>
        <v>0</v>
      </c>
      <c r="N27" s="22">
        <f t="shared" ref="N27:O29" si="8">B27+E27+H27+K27</f>
        <v>0</v>
      </c>
      <c r="O27" s="23">
        <f t="shared" si="8"/>
        <v>0</v>
      </c>
      <c r="P27" s="24">
        <f>SUM(N27:O27)</f>
        <v>0</v>
      </c>
      <c r="Q27" s="140"/>
      <c r="R27" s="140"/>
    </row>
    <row r="28" spans="1:18" s="135" customFormat="1" ht="26.25" x14ac:dyDescent="0.35">
      <c r="A28" s="519" t="s">
        <v>19</v>
      </c>
      <c r="B28" s="84">
        <v>0</v>
      </c>
      <c r="C28" s="85">
        <v>0</v>
      </c>
      <c r="D28" s="229">
        <f>C28+B28</f>
        <v>0</v>
      </c>
      <c r="E28" s="200">
        <v>0</v>
      </c>
      <c r="F28" s="85">
        <v>0</v>
      </c>
      <c r="G28" s="110">
        <f>SUM(E28:F28)</f>
        <v>0</v>
      </c>
      <c r="H28" s="147">
        <v>0</v>
      </c>
      <c r="I28" s="85">
        <v>0</v>
      </c>
      <c r="J28" s="110">
        <f>H28+I28</f>
        <v>0</v>
      </c>
      <c r="K28" s="147">
        <v>0</v>
      </c>
      <c r="L28" s="85">
        <v>0</v>
      </c>
      <c r="M28" s="110">
        <f>SUM(K28:L28)</f>
        <v>0</v>
      </c>
      <c r="N28" s="22">
        <f t="shared" si="8"/>
        <v>0</v>
      </c>
      <c r="O28" s="23">
        <f t="shared" si="8"/>
        <v>0</v>
      </c>
      <c r="P28" s="24">
        <f>SUM(N28:O28)</f>
        <v>0</v>
      </c>
      <c r="Q28" s="140"/>
      <c r="R28" s="140"/>
    </row>
    <row r="29" spans="1:18" s="135" customFormat="1" ht="26.25" x14ac:dyDescent="0.35">
      <c r="A29" s="519" t="s">
        <v>28</v>
      </c>
      <c r="B29" s="84">
        <v>0</v>
      </c>
      <c r="C29" s="85">
        <v>0</v>
      </c>
      <c r="D29" s="229">
        <v>0</v>
      </c>
      <c r="E29" s="110">
        <v>0</v>
      </c>
      <c r="F29" s="85">
        <v>0</v>
      </c>
      <c r="G29" s="271">
        <v>0</v>
      </c>
      <c r="H29" s="84">
        <v>0</v>
      </c>
      <c r="I29" s="85">
        <v>0</v>
      </c>
      <c r="J29" s="229">
        <v>0</v>
      </c>
      <c r="K29" s="110">
        <v>0</v>
      </c>
      <c r="L29" s="85">
        <v>0</v>
      </c>
      <c r="M29" s="85">
        <v>0</v>
      </c>
      <c r="N29" s="22">
        <f t="shared" si="8"/>
        <v>0</v>
      </c>
      <c r="O29" s="23">
        <f t="shared" si="8"/>
        <v>0</v>
      </c>
      <c r="P29" s="24">
        <f>SUM(N29:O29)</f>
        <v>0</v>
      </c>
      <c r="Q29" s="140"/>
      <c r="R29" s="140"/>
    </row>
    <row r="30" spans="1:18" s="135" customFormat="1" ht="26.25" x14ac:dyDescent="0.35">
      <c r="A30" s="519" t="s">
        <v>85</v>
      </c>
      <c r="B30" s="84">
        <v>0</v>
      </c>
      <c r="C30" s="85">
        <v>0</v>
      </c>
      <c r="D30" s="229">
        <v>0</v>
      </c>
      <c r="E30" s="110">
        <v>0</v>
      </c>
      <c r="F30" s="85">
        <v>0</v>
      </c>
      <c r="G30" s="271">
        <v>0</v>
      </c>
      <c r="H30" s="84">
        <v>0</v>
      </c>
      <c r="I30" s="85">
        <v>0</v>
      </c>
      <c r="J30" s="229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40"/>
      <c r="R30" s="140"/>
    </row>
    <row r="31" spans="1:18" s="135" customFormat="1" ht="27.75" customHeight="1" x14ac:dyDescent="0.35">
      <c r="A31" s="213" t="s">
        <v>51</v>
      </c>
      <c r="B31" s="84">
        <v>0</v>
      </c>
      <c r="C31" s="85">
        <v>0</v>
      </c>
      <c r="D31" s="229">
        <v>0</v>
      </c>
      <c r="E31" s="110">
        <v>0</v>
      </c>
      <c r="F31" s="85">
        <v>0</v>
      </c>
      <c r="G31" s="271">
        <v>0</v>
      </c>
      <c r="H31" s="84">
        <v>0</v>
      </c>
      <c r="I31" s="85">
        <v>0</v>
      </c>
      <c r="J31" s="229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2"/>
      <c r="R31" s="142"/>
    </row>
    <row r="32" spans="1:18" s="135" customFormat="1" ht="24.75" customHeight="1" thickBot="1" x14ac:dyDescent="0.4">
      <c r="A32" s="519" t="s">
        <v>28</v>
      </c>
      <c r="B32" s="84">
        <v>0</v>
      </c>
      <c r="C32" s="85">
        <v>0</v>
      </c>
      <c r="D32" s="229">
        <v>0</v>
      </c>
      <c r="E32" s="110">
        <v>0</v>
      </c>
      <c r="F32" s="85">
        <v>0</v>
      </c>
      <c r="G32" s="271">
        <v>0</v>
      </c>
      <c r="H32" s="84">
        <v>0</v>
      </c>
      <c r="I32" s="85">
        <v>0</v>
      </c>
      <c r="J32" s="229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5" customFormat="1" ht="36.75" customHeight="1" thickBot="1" x14ac:dyDescent="0.4">
      <c r="A33" s="521" t="s">
        <v>11</v>
      </c>
      <c r="B33" s="582">
        <f t="shared" ref="B33:O33" si="9">B28+B29</f>
        <v>0</v>
      </c>
      <c r="C33" s="582">
        <f t="shared" si="9"/>
        <v>0</v>
      </c>
      <c r="D33" s="582">
        <f t="shared" si="9"/>
        <v>0</v>
      </c>
      <c r="E33" s="582">
        <f t="shared" si="9"/>
        <v>0</v>
      </c>
      <c r="F33" s="582">
        <f t="shared" si="9"/>
        <v>0</v>
      </c>
      <c r="G33" s="582">
        <f t="shared" si="9"/>
        <v>0</v>
      </c>
      <c r="H33" s="582">
        <f t="shared" si="9"/>
        <v>0</v>
      </c>
      <c r="I33" s="582">
        <f t="shared" si="9"/>
        <v>0</v>
      </c>
      <c r="J33" s="582">
        <f t="shared" si="9"/>
        <v>0</v>
      </c>
      <c r="K33" s="582">
        <f t="shared" si="9"/>
        <v>0</v>
      </c>
      <c r="L33" s="582">
        <f t="shared" si="9"/>
        <v>0</v>
      </c>
      <c r="M33" s="582">
        <f t="shared" si="9"/>
        <v>0</v>
      </c>
      <c r="N33" s="582">
        <f t="shared" si="9"/>
        <v>0</v>
      </c>
      <c r="O33" s="582">
        <f t="shared" si="9"/>
        <v>0</v>
      </c>
      <c r="P33" s="44">
        <f>P29</f>
        <v>0</v>
      </c>
      <c r="Q33" s="120"/>
      <c r="R33" s="120"/>
    </row>
    <row r="34" spans="1:18" s="135" customFormat="1" ht="39.75" customHeight="1" thickBot="1" x14ac:dyDescent="0.4">
      <c r="A34" s="522" t="s">
        <v>8</v>
      </c>
      <c r="B34" s="615">
        <f>B25</f>
        <v>0</v>
      </c>
      <c r="C34" s="615">
        <f>C25</f>
        <v>0</v>
      </c>
      <c r="D34" s="615">
        <f>D25</f>
        <v>0</v>
      </c>
      <c r="E34" s="615">
        <f>E25</f>
        <v>0</v>
      </c>
      <c r="F34" s="615">
        <v>10</v>
      </c>
      <c r="G34" s="615">
        <v>10</v>
      </c>
      <c r="H34" s="615">
        <f>H25</f>
        <v>0</v>
      </c>
      <c r="I34" s="615">
        <v>0</v>
      </c>
      <c r="J34" s="615">
        <v>0</v>
      </c>
      <c r="K34" s="615">
        <v>0</v>
      </c>
      <c r="L34" s="615">
        <v>5</v>
      </c>
      <c r="M34" s="615">
        <v>5</v>
      </c>
      <c r="N34" s="615">
        <v>0</v>
      </c>
      <c r="O34" s="615">
        <v>15</v>
      </c>
      <c r="P34" s="174">
        <v>15</v>
      </c>
      <c r="Q34" s="120"/>
      <c r="R34" s="120"/>
    </row>
    <row r="35" spans="1:18" ht="26.25" thickBot="1" x14ac:dyDescent="0.4">
      <c r="A35" s="264" t="s">
        <v>15</v>
      </c>
      <c r="B35" s="615">
        <f t="shared" ref="B35:P35" si="10">B33</f>
        <v>0</v>
      </c>
      <c r="C35" s="615">
        <f t="shared" si="10"/>
        <v>0</v>
      </c>
      <c r="D35" s="174">
        <f t="shared" si="10"/>
        <v>0</v>
      </c>
      <c r="E35" s="1352">
        <f t="shared" si="10"/>
        <v>0</v>
      </c>
      <c r="F35" s="615">
        <f t="shared" si="10"/>
        <v>0</v>
      </c>
      <c r="G35" s="615">
        <f t="shared" si="10"/>
        <v>0</v>
      </c>
      <c r="H35" s="615">
        <f t="shared" si="10"/>
        <v>0</v>
      </c>
      <c r="I35" s="615">
        <f t="shared" si="10"/>
        <v>0</v>
      </c>
      <c r="J35" s="615">
        <f t="shared" si="10"/>
        <v>0</v>
      </c>
      <c r="K35" s="615">
        <f t="shared" si="10"/>
        <v>0</v>
      </c>
      <c r="L35" s="615">
        <f t="shared" si="10"/>
        <v>0</v>
      </c>
      <c r="M35" s="615">
        <f t="shared" si="10"/>
        <v>0</v>
      </c>
      <c r="N35" s="615">
        <f t="shared" si="10"/>
        <v>0</v>
      </c>
      <c r="O35" s="615">
        <f t="shared" si="10"/>
        <v>0</v>
      </c>
      <c r="P35" s="174">
        <f t="shared" si="10"/>
        <v>0</v>
      </c>
      <c r="Q35" s="35"/>
    </row>
    <row r="36" spans="1:18" ht="29.25" customHeight="1" thickBot="1" x14ac:dyDescent="0.4">
      <c r="A36" s="455" t="s">
        <v>12</v>
      </c>
      <c r="B36" s="618">
        <f t="shared" ref="B36:K36" si="11">SUM(B34:B35)</f>
        <v>0</v>
      </c>
      <c r="C36" s="618">
        <f t="shared" si="11"/>
        <v>0</v>
      </c>
      <c r="D36" s="619">
        <f t="shared" si="11"/>
        <v>0</v>
      </c>
      <c r="E36" s="703">
        <f t="shared" ref="E36:I36" si="12">SUM(E34:E35)</f>
        <v>0</v>
      </c>
      <c r="F36" s="704">
        <f t="shared" si="12"/>
        <v>10</v>
      </c>
      <c r="G36" s="704">
        <f>E36+F36</f>
        <v>10</v>
      </c>
      <c r="H36" s="704">
        <f t="shared" si="12"/>
        <v>0</v>
      </c>
      <c r="I36" s="704">
        <f t="shared" si="12"/>
        <v>0</v>
      </c>
      <c r="J36" s="704">
        <f>H36+I36</f>
        <v>0</v>
      </c>
      <c r="K36" s="618">
        <f t="shared" si="11"/>
        <v>0</v>
      </c>
      <c r="L36" s="618">
        <v>5</v>
      </c>
      <c r="M36" s="618">
        <v>5</v>
      </c>
      <c r="N36" s="618">
        <v>0</v>
      </c>
      <c r="O36" s="618">
        <f>O33+O34+O35</f>
        <v>15</v>
      </c>
      <c r="P36" s="619">
        <f>P28+P29+P34</f>
        <v>15</v>
      </c>
      <c r="Q36" s="27"/>
      <c r="R36" s="27"/>
    </row>
    <row r="37" spans="1:18" x14ac:dyDescent="0.35">
      <c r="A37" s="1586"/>
      <c r="B37" s="1586"/>
      <c r="C37" s="1586"/>
      <c r="D37" s="1586"/>
      <c r="E37" s="1586"/>
      <c r="F37" s="1586"/>
      <c r="G37" s="1586"/>
      <c r="H37" s="1586"/>
      <c r="I37" s="1586"/>
      <c r="J37" s="1586"/>
      <c r="K37" s="1586"/>
      <c r="L37" s="1586"/>
      <c r="M37" s="1586"/>
      <c r="N37" s="1586"/>
      <c r="O37" s="1586"/>
      <c r="P37" s="1586"/>
    </row>
    <row r="38" spans="1:18" x14ac:dyDescent="0.35">
      <c r="A38" s="1587"/>
      <c r="B38" s="1587"/>
      <c r="C38" s="1587"/>
      <c r="D38" s="1587"/>
      <c r="E38" s="1587"/>
      <c r="F38" s="1587"/>
      <c r="G38" s="1587"/>
      <c r="H38" s="1587"/>
      <c r="I38" s="1587"/>
      <c r="J38" s="1587"/>
      <c r="K38" s="1587"/>
      <c r="L38" s="1587"/>
      <c r="M38" s="1587"/>
      <c r="N38" s="1587"/>
      <c r="O38" s="1587"/>
      <c r="P38" s="1587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topLeftCell="A4" zoomScale="50" zoomScaleNormal="50" workbookViewId="0">
      <selection activeCell="K20" sqref="K20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649"/>
      <c r="B1" s="1649"/>
      <c r="C1" s="1649"/>
      <c r="D1" s="1649"/>
      <c r="E1" s="1649"/>
      <c r="F1" s="1649"/>
      <c r="G1" s="1649"/>
      <c r="H1" s="1649"/>
      <c r="I1" s="1649"/>
      <c r="J1" s="1649"/>
      <c r="K1" s="1649"/>
      <c r="L1" s="1649"/>
      <c r="M1" s="1649"/>
      <c r="N1" s="1649"/>
      <c r="O1" s="1649"/>
      <c r="P1" s="1649"/>
      <c r="Q1" s="162"/>
      <c r="R1" s="162"/>
      <c r="S1" s="162"/>
      <c r="T1" s="162"/>
    </row>
    <row r="2" spans="1:42" ht="28.5" customHeight="1" x14ac:dyDescent="0.35">
      <c r="A2" s="1693" t="s">
        <v>78</v>
      </c>
      <c r="B2" s="1693"/>
      <c r="C2" s="1693"/>
      <c r="D2" s="1693"/>
      <c r="E2" s="1693"/>
      <c r="F2" s="1693"/>
      <c r="G2" s="1693"/>
      <c r="H2" s="1693"/>
      <c r="I2" s="1693"/>
      <c r="J2" s="1693"/>
      <c r="K2" s="1693"/>
      <c r="L2" s="1693"/>
      <c r="M2" s="1693"/>
      <c r="N2" s="1693"/>
      <c r="O2" s="1693"/>
      <c r="P2" s="169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694" t="s">
        <v>79</v>
      </c>
      <c r="B3" s="1694"/>
      <c r="C3" s="1694"/>
      <c r="D3" s="1694"/>
      <c r="E3" s="1694"/>
      <c r="F3" s="1694"/>
      <c r="G3" s="1694"/>
      <c r="H3" s="1694"/>
      <c r="I3" s="1694"/>
      <c r="J3" s="1694"/>
      <c r="K3" s="1694"/>
      <c r="L3" s="1694"/>
      <c r="M3" s="1694"/>
      <c r="N3" s="1694"/>
      <c r="O3" s="1694"/>
      <c r="P3" s="1694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695" t="s">
        <v>135</v>
      </c>
      <c r="B4" s="1695"/>
      <c r="C4" s="1695"/>
      <c r="D4" s="1695"/>
      <c r="E4" s="1695"/>
      <c r="F4" s="1695"/>
      <c r="G4" s="1695"/>
      <c r="H4" s="1695"/>
      <c r="I4" s="1695"/>
      <c r="J4" s="1695"/>
      <c r="K4" s="1695"/>
      <c r="L4" s="1695"/>
      <c r="M4" s="1695"/>
      <c r="N4" s="1695"/>
      <c r="O4" s="1695"/>
      <c r="P4" s="1695"/>
      <c r="Q4" s="809"/>
      <c r="R4" s="809"/>
    </row>
    <row r="5" spans="1:42" ht="25.5" customHeight="1" thickBot="1" x14ac:dyDescent="0.4">
      <c r="A5" s="526"/>
    </row>
    <row r="6" spans="1:42" ht="42" customHeight="1" thickBot="1" x14ac:dyDescent="0.4">
      <c r="A6" s="1696" t="s">
        <v>7</v>
      </c>
      <c r="B6" s="1691" t="s">
        <v>0</v>
      </c>
      <c r="C6" s="1691"/>
      <c r="D6" s="1691"/>
      <c r="E6" s="1691" t="s">
        <v>1</v>
      </c>
      <c r="F6" s="1691"/>
      <c r="G6" s="1691"/>
      <c r="H6" s="1691" t="s">
        <v>2</v>
      </c>
      <c r="I6" s="1691"/>
      <c r="J6" s="1691"/>
      <c r="K6" s="1691" t="s">
        <v>3</v>
      </c>
      <c r="L6" s="1691"/>
      <c r="M6" s="1691"/>
      <c r="N6" s="1692" t="s">
        <v>22</v>
      </c>
      <c r="O6" s="1692"/>
      <c r="P6" s="1692"/>
      <c r="Q6" s="286"/>
      <c r="R6" s="286"/>
    </row>
    <row r="7" spans="1:42" ht="62.25" customHeight="1" thickBot="1" x14ac:dyDescent="0.4">
      <c r="A7" s="1696"/>
      <c r="B7" s="527" t="s">
        <v>16</v>
      </c>
      <c r="C7" s="527" t="s">
        <v>17</v>
      </c>
      <c r="D7" s="528" t="s">
        <v>4</v>
      </c>
      <c r="E7" s="527" t="s">
        <v>16</v>
      </c>
      <c r="F7" s="527" t="s">
        <v>17</v>
      </c>
      <c r="G7" s="528" t="s">
        <v>4</v>
      </c>
      <c r="H7" s="527" t="s">
        <v>16</v>
      </c>
      <c r="I7" s="527" t="s">
        <v>17</v>
      </c>
      <c r="J7" s="528" t="s">
        <v>4</v>
      </c>
      <c r="K7" s="528" t="s">
        <v>16</v>
      </c>
      <c r="L7" s="529" t="s">
        <v>17</v>
      </c>
      <c r="M7" s="530" t="s">
        <v>4</v>
      </c>
      <c r="N7" s="531" t="s">
        <v>16</v>
      </c>
      <c r="O7" s="531" t="s">
        <v>17</v>
      </c>
      <c r="P7" s="532" t="s">
        <v>4</v>
      </c>
      <c r="Q7" s="286"/>
      <c r="R7" s="286"/>
    </row>
    <row r="8" spans="1:42" ht="27" hidden="1" customHeight="1" x14ac:dyDescent="0.35">
      <c r="A8" s="533"/>
      <c r="B8" s="534"/>
      <c r="C8" s="535"/>
      <c r="D8" s="536"/>
      <c r="E8" s="534"/>
      <c r="F8" s="535"/>
      <c r="G8" s="536"/>
      <c r="H8" s="534"/>
      <c r="I8" s="535"/>
      <c r="J8" s="536"/>
      <c r="K8" s="537"/>
      <c r="L8" s="538"/>
      <c r="M8" s="536"/>
      <c r="N8" s="539"/>
      <c r="O8" s="540"/>
      <c r="P8" s="541"/>
      <c r="Q8" s="286"/>
      <c r="R8" s="286"/>
    </row>
    <row r="9" spans="1:42" ht="34.5" customHeight="1" thickBot="1" x14ac:dyDescent="0.4">
      <c r="A9" s="542" t="s">
        <v>13</v>
      </c>
      <c r="B9" s="543"/>
      <c r="C9" s="544"/>
      <c r="D9" s="545"/>
      <c r="E9" s="546"/>
      <c r="F9" s="544"/>
      <c r="G9" s="547"/>
      <c r="H9" s="543"/>
      <c r="I9" s="544"/>
      <c r="J9" s="545"/>
      <c r="K9" s="548"/>
      <c r="L9" s="544"/>
      <c r="M9" s="548"/>
      <c r="N9" s="549"/>
      <c r="O9" s="550"/>
      <c r="P9" s="551"/>
      <c r="Q9" s="286"/>
      <c r="R9" s="286"/>
    </row>
    <row r="10" spans="1:42" s="553" customFormat="1" ht="26.25" x14ac:dyDescent="0.35">
      <c r="A10" s="552" t="s">
        <v>81</v>
      </c>
      <c r="B10" s="584">
        <v>26</v>
      </c>
      <c r="C10" s="585">
        <v>166</v>
      </c>
      <c r="D10" s="583">
        <v>192</v>
      </c>
      <c r="E10" s="1485">
        <f>SUM(E11+E12)</f>
        <v>14</v>
      </c>
      <c r="F10" s="1486">
        <f>SUM(F11+F12)</f>
        <v>134</v>
      </c>
      <c r="G10" s="1487">
        <f>SUM(E10:F10)</f>
        <v>148</v>
      </c>
      <c r="H10" s="584"/>
      <c r="I10" s="585"/>
      <c r="J10" s="583"/>
      <c r="K10" s="584"/>
      <c r="L10" s="585"/>
      <c r="M10" s="583"/>
      <c r="N10" s="584">
        <v>40</v>
      </c>
      <c r="O10" s="585">
        <v>300</v>
      </c>
      <c r="P10" s="780">
        <v>340</v>
      </c>
      <c r="Q10" s="286"/>
      <c r="R10" s="286"/>
    </row>
    <row r="11" spans="1:42" s="553" customFormat="1" ht="26.25" x14ac:dyDescent="0.35">
      <c r="A11" s="441" t="s">
        <v>99</v>
      </c>
      <c r="B11" s="554">
        <v>15</v>
      </c>
      <c r="C11" s="555">
        <v>90</v>
      </c>
      <c r="D11" s="556">
        <v>105</v>
      </c>
      <c r="E11" s="1474">
        <v>10</v>
      </c>
      <c r="F11" s="1474">
        <v>77</v>
      </c>
      <c r="G11" s="1474">
        <f>SUM(E11:F11)</f>
        <v>87</v>
      </c>
      <c r="H11" s="554"/>
      <c r="I11" s="555"/>
      <c r="J11" s="556"/>
      <c r="K11" s="554"/>
      <c r="L11" s="555"/>
      <c r="M11" s="556"/>
      <c r="N11" s="767">
        <v>25</v>
      </c>
      <c r="O11" s="767">
        <v>167</v>
      </c>
      <c r="P11" s="772">
        <v>192</v>
      </c>
      <c r="Q11" s="286"/>
      <c r="R11" s="286"/>
    </row>
    <row r="12" spans="1:42" ht="26.25" x14ac:dyDescent="0.35">
      <c r="A12" s="515" t="s">
        <v>53</v>
      </c>
      <c r="B12" s="557">
        <v>11</v>
      </c>
      <c r="C12" s="558">
        <v>76</v>
      </c>
      <c r="D12" s="559">
        <v>87</v>
      </c>
      <c r="E12" s="1475">
        <v>4</v>
      </c>
      <c r="F12" s="1475">
        <v>57</v>
      </c>
      <c r="G12" s="1475">
        <f>SUM(E12:F12)</f>
        <v>61</v>
      </c>
      <c r="H12" s="557"/>
      <c r="I12" s="558"/>
      <c r="J12" s="559"/>
      <c r="K12" s="557"/>
      <c r="L12" s="558"/>
      <c r="M12" s="559"/>
      <c r="N12" s="768">
        <v>15</v>
      </c>
      <c r="O12" s="768">
        <v>133</v>
      </c>
      <c r="P12" s="773">
        <v>148</v>
      </c>
      <c r="Q12" s="286"/>
      <c r="R12" s="286"/>
    </row>
    <row r="13" spans="1:42" ht="26.25" x14ac:dyDescent="0.35">
      <c r="A13" s="560" t="s">
        <v>52</v>
      </c>
      <c r="B13" s="256">
        <v>78</v>
      </c>
      <c r="C13" s="256">
        <v>208</v>
      </c>
      <c r="D13" s="256">
        <v>286</v>
      </c>
      <c r="E13" s="256">
        <v>82</v>
      </c>
      <c r="F13" s="256">
        <v>236</v>
      </c>
      <c r="G13" s="774">
        <v>318</v>
      </c>
      <c r="H13" s="256">
        <v>1</v>
      </c>
      <c r="I13" s="256">
        <v>5</v>
      </c>
      <c r="J13" s="256">
        <v>6</v>
      </c>
      <c r="K13" s="256">
        <v>0</v>
      </c>
      <c r="L13" s="256">
        <v>0</v>
      </c>
      <c r="M13" s="256">
        <v>0</v>
      </c>
      <c r="N13" s="705">
        <v>161</v>
      </c>
      <c r="O13" s="562">
        <v>449</v>
      </c>
      <c r="P13" s="733">
        <v>610</v>
      </c>
      <c r="Q13" s="286"/>
      <c r="R13" s="286"/>
    </row>
    <row r="14" spans="1:42" ht="25.5" customHeight="1" x14ac:dyDescent="0.35">
      <c r="A14" s="266" t="s">
        <v>29</v>
      </c>
      <c r="B14" s="239">
        <v>18</v>
      </c>
      <c r="C14" s="240">
        <v>88</v>
      </c>
      <c r="D14" s="241">
        <v>106</v>
      </c>
      <c r="E14" s="695">
        <v>19</v>
      </c>
      <c r="F14" s="240">
        <v>79</v>
      </c>
      <c r="G14" s="241">
        <v>98</v>
      </c>
      <c r="H14" s="696">
        <v>1</v>
      </c>
      <c r="I14" s="240">
        <v>4</v>
      </c>
      <c r="J14" s="241">
        <v>5</v>
      </c>
      <c r="K14" s="696">
        <v>0</v>
      </c>
      <c r="L14" s="240">
        <v>0</v>
      </c>
      <c r="M14" s="240">
        <v>0</v>
      </c>
      <c r="N14" s="706">
        <v>38</v>
      </c>
      <c r="O14" s="289">
        <v>171</v>
      </c>
      <c r="P14" s="734">
        <v>209</v>
      </c>
      <c r="Q14" s="286"/>
      <c r="R14" s="286"/>
    </row>
    <row r="15" spans="1:42" ht="25.5" customHeight="1" x14ac:dyDescent="0.35">
      <c r="A15" s="267" t="s">
        <v>53</v>
      </c>
      <c r="B15" s="239">
        <v>25</v>
      </c>
      <c r="C15" s="240">
        <v>77</v>
      </c>
      <c r="D15" s="241">
        <v>102</v>
      </c>
      <c r="E15" s="239">
        <v>25</v>
      </c>
      <c r="F15" s="240">
        <v>87</v>
      </c>
      <c r="G15" s="241">
        <v>112</v>
      </c>
      <c r="H15" s="696">
        <v>0</v>
      </c>
      <c r="I15" s="240">
        <v>0</v>
      </c>
      <c r="J15" s="241">
        <v>0</v>
      </c>
      <c r="K15" s="696">
        <v>0</v>
      </c>
      <c r="L15" s="240">
        <v>0</v>
      </c>
      <c r="M15" s="240">
        <v>0</v>
      </c>
      <c r="N15" s="706">
        <v>50</v>
      </c>
      <c r="O15" s="289">
        <v>164</v>
      </c>
      <c r="P15" s="734">
        <v>214</v>
      </c>
      <c r="Q15" s="139"/>
      <c r="R15" s="139"/>
    </row>
    <row r="16" spans="1:42" ht="25.5" customHeight="1" thickBot="1" x14ac:dyDescent="0.4">
      <c r="A16" s="266" t="s">
        <v>99</v>
      </c>
      <c r="B16" s="239">
        <v>35</v>
      </c>
      <c r="C16" s="240">
        <v>43</v>
      </c>
      <c r="D16" s="241">
        <v>78</v>
      </c>
      <c r="E16" s="239">
        <v>38</v>
      </c>
      <c r="F16" s="240">
        <v>70</v>
      </c>
      <c r="G16" s="241">
        <v>108</v>
      </c>
      <c r="H16" s="697">
        <v>0</v>
      </c>
      <c r="I16" s="698">
        <v>1</v>
      </c>
      <c r="J16" s="241">
        <v>1</v>
      </c>
      <c r="K16" s="735">
        <v>0</v>
      </c>
      <c r="L16" s="736">
        <v>0</v>
      </c>
      <c r="M16" s="736">
        <v>0</v>
      </c>
      <c r="N16" s="706">
        <v>73</v>
      </c>
      <c r="O16" s="289">
        <v>114</v>
      </c>
      <c r="P16" s="734">
        <v>187</v>
      </c>
      <c r="Q16" s="116"/>
      <c r="R16" s="116"/>
    </row>
    <row r="17" spans="1:18" ht="25.5" customHeight="1" thickBot="1" x14ac:dyDescent="0.4">
      <c r="A17" s="516" t="s">
        <v>10</v>
      </c>
      <c r="B17" s="737">
        <f>B13+B10</f>
        <v>104</v>
      </c>
      <c r="C17" s="737">
        <f t="shared" ref="C17:P17" si="0">C13+C10</f>
        <v>374</v>
      </c>
      <c r="D17" s="737">
        <f t="shared" si="0"/>
        <v>478</v>
      </c>
      <c r="E17" s="747">
        <f t="shared" si="0"/>
        <v>96</v>
      </c>
      <c r="F17" s="747">
        <f t="shared" si="0"/>
        <v>370</v>
      </c>
      <c r="G17" s="775">
        <f t="shared" si="0"/>
        <v>466</v>
      </c>
      <c r="H17" s="747">
        <f t="shared" si="0"/>
        <v>1</v>
      </c>
      <c r="I17" s="747">
        <f t="shared" si="0"/>
        <v>5</v>
      </c>
      <c r="J17" s="747">
        <f t="shared" si="0"/>
        <v>6</v>
      </c>
      <c r="K17" s="747">
        <f t="shared" si="0"/>
        <v>0</v>
      </c>
      <c r="L17" s="747">
        <f t="shared" si="0"/>
        <v>0</v>
      </c>
      <c r="M17" s="747">
        <f t="shared" si="0"/>
        <v>0</v>
      </c>
      <c r="N17" s="747">
        <f t="shared" si="0"/>
        <v>201</v>
      </c>
      <c r="O17" s="747">
        <f t="shared" si="0"/>
        <v>749</v>
      </c>
      <c r="P17" s="775">
        <f t="shared" si="0"/>
        <v>950</v>
      </c>
      <c r="Q17" s="116"/>
      <c r="R17" s="116"/>
    </row>
    <row r="18" spans="1:18" ht="26.25" thickBot="1" x14ac:dyDescent="0.4">
      <c r="A18" s="516" t="s">
        <v>14</v>
      </c>
      <c r="B18" s="602"/>
      <c r="C18" s="603"/>
      <c r="D18" s="604"/>
      <c r="E18" s="587"/>
      <c r="F18" s="350"/>
      <c r="G18" s="564"/>
      <c r="H18" s="587"/>
      <c r="I18" s="350"/>
      <c r="J18" s="564"/>
      <c r="K18" s="587"/>
      <c r="L18" s="350"/>
      <c r="M18" s="564"/>
      <c r="N18" s="732"/>
      <c r="O18" s="350"/>
      <c r="P18" s="564"/>
      <c r="Q18" s="116"/>
      <c r="R18" s="116"/>
    </row>
    <row r="19" spans="1:18" ht="27" thickBot="1" x14ac:dyDescent="0.4">
      <c r="A19" s="516" t="s">
        <v>9</v>
      </c>
      <c r="B19" s="588"/>
      <c r="C19" s="589"/>
      <c r="D19" s="590"/>
      <c r="E19" s="776"/>
      <c r="F19" s="777"/>
      <c r="G19" s="778"/>
      <c r="H19" s="588"/>
      <c r="I19" s="589" t="s">
        <v>5</v>
      </c>
      <c r="J19" s="590"/>
      <c r="K19" s="588"/>
      <c r="L19" s="589"/>
      <c r="M19" s="590"/>
      <c r="N19" s="605"/>
      <c r="O19" s="606"/>
      <c r="P19" s="779"/>
      <c r="Q19" s="116"/>
      <c r="R19" s="116"/>
    </row>
    <row r="20" spans="1:18" x14ac:dyDescent="0.35">
      <c r="A20" s="552" t="s">
        <v>81</v>
      </c>
      <c r="B20" s="584">
        <f>'[1]Спец средн звена ДО'!B31</f>
        <v>26</v>
      </c>
      <c r="C20" s="585">
        <f>'[1]Спец средн звена ДО'!C31</f>
        <v>166</v>
      </c>
      <c r="D20" s="583">
        <f>'[1]Спец средн звена ДО'!D31</f>
        <v>192</v>
      </c>
      <c r="E20" s="769">
        <f>'[1]Спец средн звена ДО'!E31</f>
        <v>14</v>
      </c>
      <c r="F20" s="770">
        <f>'[1]Спец средн звена ДО'!F31</f>
        <v>134</v>
      </c>
      <c r="G20" s="771">
        <f>'[1]Спец средн звена ДО'!G31</f>
        <v>148</v>
      </c>
      <c r="H20" s="584"/>
      <c r="I20" s="585"/>
      <c r="J20" s="583"/>
      <c r="K20" s="584"/>
      <c r="L20" s="585"/>
      <c r="M20" s="583"/>
      <c r="N20" s="584">
        <v>40</v>
      </c>
      <c r="O20" s="585">
        <v>300</v>
      </c>
      <c r="P20" s="780">
        <v>340</v>
      </c>
      <c r="Q20" s="116"/>
      <c r="R20" s="116"/>
    </row>
    <row r="21" spans="1:18" ht="25.5" customHeight="1" x14ac:dyDescent="0.35">
      <c r="A21" s="441" t="s">
        <v>99</v>
      </c>
      <c r="B21" s="554">
        <f>'[1]Спец средн звена ДО'!B32</f>
        <v>15</v>
      </c>
      <c r="C21" s="555">
        <f>'[1]Спец средн звена ДО'!C32</f>
        <v>90</v>
      </c>
      <c r="D21" s="556">
        <f>'[1]Спец средн звена ДО'!D32</f>
        <v>105</v>
      </c>
      <c r="E21" s="767">
        <f>'[1]Спец средн звена ДО'!E32</f>
        <v>10</v>
      </c>
      <c r="F21" s="767">
        <f>'[1]Спец средн звена ДО'!F32</f>
        <v>77</v>
      </c>
      <c r="G21" s="767">
        <f>'[1]Спец средн звена ДО'!G32</f>
        <v>87</v>
      </c>
      <c r="H21" s="554"/>
      <c r="I21" s="555"/>
      <c r="J21" s="556"/>
      <c r="K21" s="554"/>
      <c r="L21" s="555"/>
      <c r="M21" s="556"/>
      <c r="N21" s="767">
        <v>25</v>
      </c>
      <c r="O21" s="767">
        <v>167</v>
      </c>
      <c r="P21" s="772">
        <v>192</v>
      </c>
      <c r="Q21" s="140"/>
      <c r="R21" s="140"/>
    </row>
    <row r="22" spans="1:18" ht="26.25" x14ac:dyDescent="0.35">
      <c r="A22" s="515" t="s">
        <v>53</v>
      </c>
      <c r="B22" s="557">
        <f>'[1]Спец средн звена ДО'!B33</f>
        <v>11</v>
      </c>
      <c r="C22" s="558">
        <f>'[1]Спец средн звена ДО'!C33</f>
        <v>76</v>
      </c>
      <c r="D22" s="559">
        <f>'[1]Спец средн звена ДО'!D33</f>
        <v>87</v>
      </c>
      <c r="E22" s="768">
        <f>'[1]Спец средн звена ДО'!E33</f>
        <v>4</v>
      </c>
      <c r="F22" s="768">
        <f>'[1]Спец средн звена ДО'!F33</f>
        <v>57</v>
      </c>
      <c r="G22" s="768">
        <f>'[1]Спец средн звена ДО'!G33</f>
        <v>61</v>
      </c>
      <c r="H22" s="557"/>
      <c r="I22" s="558"/>
      <c r="J22" s="559"/>
      <c r="K22" s="557"/>
      <c r="L22" s="558"/>
      <c r="M22" s="559"/>
      <c r="N22" s="768">
        <v>15</v>
      </c>
      <c r="O22" s="768">
        <v>133</v>
      </c>
      <c r="P22" s="773">
        <v>148</v>
      </c>
      <c r="Q22" s="140"/>
      <c r="R22" s="140"/>
    </row>
    <row r="23" spans="1:18" x14ac:dyDescent="0.35">
      <c r="A23" s="442" t="s">
        <v>55</v>
      </c>
      <c r="B23" s="1476">
        <f>'[1]Спец средн звена ДО'!B46</f>
        <v>78</v>
      </c>
      <c r="C23" s="1476">
        <f>'[1]Спец средн звена ДО'!C46</f>
        <v>205</v>
      </c>
      <c r="D23" s="1476">
        <f>'[1]Спец средн звена ДО'!D46</f>
        <v>283</v>
      </c>
      <c r="E23" s="1476">
        <f>'[1]Спец средн звена ДО'!E46</f>
        <v>84</v>
      </c>
      <c r="F23" s="1476">
        <f>'[1]Спец средн звена ДО'!F46</f>
        <v>238</v>
      </c>
      <c r="G23" s="1476">
        <f>'[1]Спец средн звена ДО'!G46</f>
        <v>322</v>
      </c>
      <c r="H23" s="1476">
        <f>'[1]Спец средн звена ДО'!H46</f>
        <v>1</v>
      </c>
      <c r="I23" s="1476">
        <f>'[1]Спец средн звена ДО'!I46</f>
        <v>1</v>
      </c>
      <c r="J23" s="1476">
        <f>'[1]Спец средн звена ДО'!J46</f>
        <v>2</v>
      </c>
      <c r="K23" s="1476">
        <f>'[1]Спец средн звена ДО'!K46</f>
        <v>0</v>
      </c>
      <c r="L23" s="1476">
        <f>'[1]Спец средн звена ДО'!L46</f>
        <v>0</v>
      </c>
      <c r="M23" s="1476">
        <f>'[1]Спец средн звена ДО'!M46</f>
        <v>0</v>
      </c>
      <c r="N23" s="1476">
        <f>'[1]Спец средн звена ДО'!N46</f>
        <v>163</v>
      </c>
      <c r="O23" s="1476">
        <f>'[1]Спец средн звена ДО'!O46</f>
        <v>444</v>
      </c>
      <c r="P23" s="1477">
        <f>'[1]Спец средн звена ДО'!P46</f>
        <v>607</v>
      </c>
      <c r="Q23" s="116"/>
      <c r="R23" s="116"/>
    </row>
    <row r="24" spans="1:18" ht="26.25" x14ac:dyDescent="0.35">
      <c r="A24" s="443" t="s">
        <v>29</v>
      </c>
      <c r="B24" s="1478">
        <f>'[1]Спец средн звена ДО'!B47</f>
        <v>18</v>
      </c>
      <c r="C24" s="1478">
        <f>'[1]Спец средн звена ДО'!C47</f>
        <v>88</v>
      </c>
      <c r="D24" s="1479">
        <f>'[1]Спец средн звена ДО'!D47</f>
        <v>106</v>
      </c>
      <c r="E24" s="1478">
        <f>'[1]Спец средн звена ДО'!E47</f>
        <v>18</v>
      </c>
      <c r="F24" s="1478">
        <f>'[1]Спец средн звена ДО'!F47</f>
        <v>82</v>
      </c>
      <c r="G24" s="1479">
        <f>'[1]Спец средн звена ДО'!G47</f>
        <v>100</v>
      </c>
      <c r="H24" s="1478">
        <f>'[1]Спец средн звена ДО'!H47</f>
        <v>1</v>
      </c>
      <c r="I24" s="1478">
        <f>'[1]Спец средн звена ДО'!I47</f>
        <v>1</v>
      </c>
      <c r="J24" s="1479">
        <f>'[1]Спец средн звена ДО'!J47</f>
        <v>2</v>
      </c>
      <c r="K24" s="1478">
        <f>'[1]Спец средн звена ДО'!K47</f>
        <v>0</v>
      </c>
      <c r="L24" s="1478">
        <f>'[1]Спец средн звена ДО'!L47</f>
        <v>0</v>
      </c>
      <c r="M24" s="1479">
        <f>'[1]Спец средн звена ДО'!M47</f>
        <v>0</v>
      </c>
      <c r="N24" s="1480">
        <f>'[1]Спец средн звена ДО'!N47</f>
        <v>37</v>
      </c>
      <c r="O24" s="1481">
        <f>'[1]Спец средн звена ДО'!O47</f>
        <v>171</v>
      </c>
      <c r="P24" s="1482">
        <f>'[1]Спец средн звена ДО'!P47</f>
        <v>208</v>
      </c>
      <c r="Q24" s="142"/>
      <c r="R24" s="142"/>
    </row>
    <row r="25" spans="1:18" ht="25.5" customHeight="1" x14ac:dyDescent="0.35">
      <c r="A25" s="444" t="s">
        <v>53</v>
      </c>
      <c r="B25" s="1478">
        <f>'[1]Спец средн звена ДО'!B48</f>
        <v>25</v>
      </c>
      <c r="C25" s="1478">
        <f>'[1]Спец средн звена ДО'!C48</f>
        <v>74</v>
      </c>
      <c r="D25" s="1479">
        <f>'[1]Спец средн звена ДО'!D48</f>
        <v>99</v>
      </c>
      <c r="E25" s="1478">
        <f>'[1]Спец средн звена ДО'!E48</f>
        <v>26</v>
      </c>
      <c r="F25" s="1478">
        <f>'[1]Спец средн звена ДО'!F48</f>
        <v>86</v>
      </c>
      <c r="G25" s="1479">
        <f>'[1]Спец средн звена ДО'!G48</f>
        <v>112</v>
      </c>
      <c r="H25" s="1478">
        <f>'[1]Спец средн звена ДО'!H48</f>
        <v>0</v>
      </c>
      <c r="I25" s="1478">
        <f>'[1]Спец средн звена ДО'!I48</f>
        <v>0</v>
      </c>
      <c r="J25" s="1479">
        <f>'[1]Спец средн звена ДО'!J48</f>
        <v>0</v>
      </c>
      <c r="K25" s="1478">
        <f>'[1]Спец средн звена ДО'!K48</f>
        <v>0</v>
      </c>
      <c r="L25" s="1478">
        <f>'[1]Спец средн звена ДО'!L48</f>
        <v>0</v>
      </c>
      <c r="M25" s="1479">
        <f>'[1]Спец средн звена ДО'!M48</f>
        <v>0</v>
      </c>
      <c r="N25" s="1480">
        <f>'[1]Спец средн звена ДО'!N48</f>
        <v>51</v>
      </c>
      <c r="O25" s="1481">
        <f>'[1]Спец средн звена ДО'!O48</f>
        <v>160</v>
      </c>
      <c r="P25" s="1482">
        <f>'[1]Спец средн звена ДО'!P48</f>
        <v>211</v>
      </c>
      <c r="Q25" s="61"/>
      <c r="R25" s="61"/>
    </row>
    <row r="26" spans="1:18" ht="27" thickBot="1" x14ac:dyDescent="0.4">
      <c r="A26" s="443" t="s">
        <v>54</v>
      </c>
      <c r="B26" s="1478">
        <f>'[1]Спец средн звена ДО'!B49</f>
        <v>35</v>
      </c>
      <c r="C26" s="1478">
        <f>'[1]Спец средн звена ДО'!C49</f>
        <v>43</v>
      </c>
      <c r="D26" s="1479">
        <f>'[1]Спец средн звена ДО'!D49</f>
        <v>78</v>
      </c>
      <c r="E26" s="1478">
        <f>'[1]Спец средн звена ДО'!E49</f>
        <v>40</v>
      </c>
      <c r="F26" s="1478">
        <f>'[1]Спец средн звена ДО'!F49</f>
        <v>70</v>
      </c>
      <c r="G26" s="1479">
        <f>'[1]Спец средн звена ДО'!G49</f>
        <v>110</v>
      </c>
      <c r="H26" s="1478">
        <f>'[1]Спец средн звена ДО'!H49</f>
        <v>0</v>
      </c>
      <c r="I26" s="1478">
        <f>'[1]Спец средн звена ДО'!I49</f>
        <v>0</v>
      </c>
      <c r="J26" s="1479">
        <f>'[1]Спец средн звена ДО'!J49</f>
        <v>0</v>
      </c>
      <c r="K26" s="1478">
        <f>'[1]Спец средн звена ДО'!K49</f>
        <v>0</v>
      </c>
      <c r="L26" s="1478">
        <f>'[1]Спец средн звена ДО'!L49</f>
        <v>0</v>
      </c>
      <c r="M26" s="1479">
        <f>'[1]Спец средн звена ДО'!M49</f>
        <v>0</v>
      </c>
      <c r="N26" s="1480">
        <f>'[1]Спец средн звена ДО'!N49</f>
        <v>75</v>
      </c>
      <c r="O26" s="1481">
        <f>'[1]Спец средн звена ДО'!O49</f>
        <v>113</v>
      </c>
      <c r="P26" s="1482">
        <f>'[1]Спец средн звена ДО'!P49</f>
        <v>188</v>
      </c>
      <c r="Q26" s="61"/>
      <c r="R26" s="61"/>
    </row>
    <row r="27" spans="1:18" ht="31.5" customHeight="1" thickBot="1" x14ac:dyDescent="0.4">
      <c r="A27" s="517" t="s">
        <v>6</v>
      </c>
      <c r="B27" s="1483">
        <f>B20+B23</f>
        <v>104</v>
      </c>
      <c r="C27" s="1483">
        <f t="shared" ref="C27:P27" si="1">C20+C23</f>
        <v>371</v>
      </c>
      <c r="D27" s="1483">
        <f t="shared" si="1"/>
        <v>475</v>
      </c>
      <c r="E27" s="1483">
        <f t="shared" si="1"/>
        <v>98</v>
      </c>
      <c r="F27" s="1483">
        <f t="shared" si="1"/>
        <v>372</v>
      </c>
      <c r="G27" s="1483">
        <f t="shared" si="1"/>
        <v>470</v>
      </c>
      <c r="H27" s="1483">
        <f t="shared" si="1"/>
        <v>1</v>
      </c>
      <c r="I27" s="1483">
        <f t="shared" si="1"/>
        <v>1</v>
      </c>
      <c r="J27" s="1483">
        <f t="shared" si="1"/>
        <v>2</v>
      </c>
      <c r="K27" s="1483">
        <f t="shared" si="1"/>
        <v>0</v>
      </c>
      <c r="L27" s="1483">
        <f t="shared" si="1"/>
        <v>0</v>
      </c>
      <c r="M27" s="1483">
        <f t="shared" si="1"/>
        <v>0</v>
      </c>
      <c r="N27" s="1483">
        <f t="shared" si="1"/>
        <v>203</v>
      </c>
      <c r="O27" s="1483">
        <f t="shared" si="1"/>
        <v>744</v>
      </c>
      <c r="P27" s="1483">
        <f t="shared" si="1"/>
        <v>947</v>
      </c>
      <c r="Q27" s="61"/>
      <c r="R27" s="61"/>
    </row>
    <row r="28" spans="1:18" ht="26.25" x14ac:dyDescent="0.35">
      <c r="A28" s="445" t="s">
        <v>15</v>
      </c>
      <c r="B28" s="599"/>
      <c r="C28" s="242"/>
      <c r="D28" s="600"/>
      <c r="E28" s="599"/>
      <c r="F28" s="242"/>
      <c r="G28" s="600"/>
      <c r="H28" s="591"/>
      <c r="I28" s="592"/>
      <c r="J28" s="593"/>
      <c r="K28" s="591"/>
      <c r="L28" s="592"/>
      <c r="M28" s="593"/>
      <c r="N28" s="607"/>
      <c r="O28" s="608"/>
      <c r="P28" s="781"/>
      <c r="Q28" s="64"/>
    </row>
    <row r="29" spans="1:18" x14ac:dyDescent="0.35">
      <c r="A29" s="268" t="s">
        <v>82</v>
      </c>
      <c r="B29" s="256">
        <v>0</v>
      </c>
      <c r="C29" s="243">
        <v>0</v>
      </c>
      <c r="D29" s="586">
        <v>0</v>
      </c>
      <c r="E29" s="594">
        <v>0</v>
      </c>
      <c r="F29" s="243">
        <v>0</v>
      </c>
      <c r="G29" s="601">
        <f t="shared" ref="G29" si="2">SUM(E29:F29)</f>
        <v>0</v>
      </c>
      <c r="H29" s="594">
        <v>0</v>
      </c>
      <c r="I29" s="243">
        <v>0</v>
      </c>
      <c r="J29" s="586">
        <f t="shared" ref="J29" si="3">H29+I29</f>
        <v>0</v>
      </c>
      <c r="K29" s="594">
        <v>0</v>
      </c>
      <c r="L29" s="243">
        <v>0</v>
      </c>
      <c r="M29" s="586">
        <v>0</v>
      </c>
      <c r="N29" s="561">
        <v>0</v>
      </c>
      <c r="O29" s="562">
        <v>0</v>
      </c>
      <c r="P29" s="563">
        <v>0</v>
      </c>
      <c r="Q29" s="116"/>
      <c r="R29" s="116"/>
    </row>
    <row r="30" spans="1:18" ht="30" customHeight="1" thickBot="1" x14ac:dyDescent="0.4">
      <c r="A30" s="269" t="s">
        <v>84</v>
      </c>
      <c r="B30" s="244">
        <v>0</v>
      </c>
      <c r="C30" s="245">
        <v>0</v>
      </c>
      <c r="D30" s="246">
        <v>0</v>
      </c>
      <c r="E30" s="595">
        <v>0</v>
      </c>
      <c r="F30" s="245">
        <v>0</v>
      </c>
      <c r="G30" s="246">
        <f>SUM(E30:F30)</f>
        <v>0</v>
      </c>
      <c r="H30" s="595">
        <v>0</v>
      </c>
      <c r="I30" s="245">
        <v>0</v>
      </c>
      <c r="J30" s="246">
        <f>H30+I30</f>
        <v>0</v>
      </c>
      <c r="K30" s="595">
        <v>0</v>
      </c>
      <c r="L30" s="245">
        <v>0</v>
      </c>
      <c r="M30" s="246">
        <f>SUM(K30:L30)</f>
        <v>0</v>
      </c>
      <c r="N30" s="565">
        <f t="shared" ref="N30:O30" si="4">B30+E30+H30+K30</f>
        <v>0</v>
      </c>
      <c r="O30" s="566">
        <f t="shared" si="4"/>
        <v>0</v>
      </c>
      <c r="P30" s="567">
        <f>SUM(N30:O30)</f>
        <v>0</v>
      </c>
    </row>
    <row r="31" spans="1:18" ht="25.5" customHeight="1" thickBot="1" x14ac:dyDescent="0.4">
      <c r="A31" s="270" t="str">
        <f>'[2]Спец средн звена ДО'!A37</f>
        <v xml:space="preserve">На базе среднего общего образования </v>
      </c>
      <c r="B31" s="596">
        <v>0</v>
      </c>
      <c r="C31" s="597">
        <v>2</v>
      </c>
      <c r="D31" s="598">
        <v>2</v>
      </c>
      <c r="E31" s="596">
        <v>0</v>
      </c>
      <c r="F31" s="597">
        <v>0</v>
      </c>
      <c r="G31" s="598">
        <v>0</v>
      </c>
      <c r="H31" s="596">
        <v>0</v>
      </c>
      <c r="I31" s="597">
        <v>1</v>
      </c>
      <c r="J31" s="598">
        <v>1</v>
      </c>
      <c r="K31" s="596">
        <v>0</v>
      </c>
      <c r="L31" s="597">
        <v>0</v>
      </c>
      <c r="M31" s="598">
        <v>0</v>
      </c>
      <c r="N31" s="596">
        <v>0</v>
      </c>
      <c r="O31" s="597">
        <v>3</v>
      </c>
      <c r="P31" s="782">
        <v>3</v>
      </c>
    </row>
    <row r="32" spans="1:18" ht="26.25" x14ac:dyDescent="0.35">
      <c r="A32" s="266" t="s">
        <v>29</v>
      </c>
      <c r="B32" s="239">
        <v>0</v>
      </c>
      <c r="C32" s="240">
        <v>1</v>
      </c>
      <c r="D32" s="241">
        <v>1</v>
      </c>
      <c r="E32" s="738">
        <v>0</v>
      </c>
      <c r="F32" s="240">
        <v>0</v>
      </c>
      <c r="G32" s="696">
        <v>0</v>
      </c>
      <c r="H32" s="765">
        <v>0</v>
      </c>
      <c r="I32" s="240">
        <v>1</v>
      </c>
      <c r="J32" s="696">
        <v>1</v>
      </c>
      <c r="K32" s="765">
        <v>0</v>
      </c>
      <c r="L32" s="240">
        <v>0</v>
      </c>
      <c r="M32" s="696">
        <v>0</v>
      </c>
      <c r="N32" s="706">
        <v>0</v>
      </c>
      <c r="O32" s="289">
        <v>2</v>
      </c>
      <c r="P32" s="734">
        <v>2</v>
      </c>
    </row>
    <row r="33" spans="1:16" ht="31.5" customHeight="1" x14ac:dyDescent="0.35">
      <c r="A33" s="267" t="s">
        <v>53</v>
      </c>
      <c r="B33" s="239">
        <v>0</v>
      </c>
      <c r="C33" s="240">
        <v>1</v>
      </c>
      <c r="D33" s="241">
        <v>1</v>
      </c>
      <c r="E33" s="738">
        <v>0</v>
      </c>
      <c r="F33" s="240">
        <v>0</v>
      </c>
      <c r="G33" s="696">
        <v>0</v>
      </c>
      <c r="H33" s="765">
        <v>0</v>
      </c>
      <c r="I33" s="240">
        <v>0</v>
      </c>
      <c r="J33" s="696">
        <v>0</v>
      </c>
      <c r="K33" s="765">
        <v>0</v>
      </c>
      <c r="L33" s="240">
        <v>0</v>
      </c>
      <c r="M33" s="696">
        <v>0</v>
      </c>
      <c r="N33" s="706">
        <v>0</v>
      </c>
      <c r="O33" s="289">
        <v>1</v>
      </c>
      <c r="P33" s="734">
        <v>1</v>
      </c>
    </row>
    <row r="34" spans="1:16" ht="33" customHeight="1" thickBot="1" x14ac:dyDescent="0.4">
      <c r="A34" s="266" t="s">
        <v>54</v>
      </c>
      <c r="B34" s="239"/>
      <c r="C34" s="240">
        <v>0</v>
      </c>
      <c r="D34" s="241">
        <v>0</v>
      </c>
      <c r="E34" s="738">
        <v>0</v>
      </c>
      <c r="F34" s="240">
        <v>0</v>
      </c>
      <c r="G34" s="696">
        <v>0</v>
      </c>
      <c r="H34" s="765">
        <v>0</v>
      </c>
      <c r="I34" s="240">
        <v>0</v>
      </c>
      <c r="J34" s="696">
        <v>0</v>
      </c>
      <c r="K34" s="765">
        <v>0</v>
      </c>
      <c r="L34" s="240">
        <v>0</v>
      </c>
      <c r="M34" s="696">
        <v>0</v>
      </c>
      <c r="N34" s="706">
        <v>0</v>
      </c>
      <c r="O34" s="289">
        <v>0</v>
      </c>
      <c r="P34" s="766">
        <v>0</v>
      </c>
    </row>
    <row r="35" spans="1:16" ht="33.75" customHeight="1" thickBot="1" x14ac:dyDescent="0.4">
      <c r="A35" s="568" t="s">
        <v>11</v>
      </c>
      <c r="B35" s="569">
        <f>B31</f>
        <v>0</v>
      </c>
      <c r="C35" s="569">
        <f t="shared" ref="C35:P35" si="5">C31</f>
        <v>2</v>
      </c>
      <c r="D35" s="569">
        <f t="shared" si="5"/>
        <v>2</v>
      </c>
      <c r="E35" s="569">
        <f t="shared" si="5"/>
        <v>0</v>
      </c>
      <c r="F35" s="569">
        <f t="shared" si="5"/>
        <v>0</v>
      </c>
      <c r="G35" s="569">
        <f t="shared" si="5"/>
        <v>0</v>
      </c>
      <c r="H35" s="569">
        <f t="shared" si="5"/>
        <v>0</v>
      </c>
      <c r="I35" s="569">
        <f t="shared" si="5"/>
        <v>1</v>
      </c>
      <c r="J35" s="569">
        <f t="shared" si="5"/>
        <v>1</v>
      </c>
      <c r="K35" s="569">
        <f t="shared" si="5"/>
        <v>0</v>
      </c>
      <c r="L35" s="569">
        <f t="shared" si="5"/>
        <v>0</v>
      </c>
      <c r="M35" s="569">
        <f t="shared" si="5"/>
        <v>0</v>
      </c>
      <c r="N35" s="569">
        <f t="shared" si="5"/>
        <v>0</v>
      </c>
      <c r="O35" s="569">
        <f t="shared" si="5"/>
        <v>3</v>
      </c>
      <c r="P35" s="570">
        <f t="shared" si="5"/>
        <v>3</v>
      </c>
    </row>
    <row r="36" spans="1:16" ht="26.25" thickBot="1" x14ac:dyDescent="0.4">
      <c r="A36" s="571" t="s">
        <v>8</v>
      </c>
      <c r="B36" s="572">
        <f>B27</f>
        <v>104</v>
      </c>
      <c r="C36" s="572">
        <f t="shared" ref="C36:P36" si="6">C27</f>
        <v>371</v>
      </c>
      <c r="D36" s="572">
        <f t="shared" si="6"/>
        <v>475</v>
      </c>
      <c r="E36" s="572">
        <f t="shared" si="6"/>
        <v>98</v>
      </c>
      <c r="F36" s="572">
        <f t="shared" si="6"/>
        <v>372</v>
      </c>
      <c r="G36" s="572">
        <f t="shared" si="6"/>
        <v>470</v>
      </c>
      <c r="H36" s="572">
        <f t="shared" si="6"/>
        <v>1</v>
      </c>
      <c r="I36" s="572">
        <f t="shared" si="6"/>
        <v>1</v>
      </c>
      <c r="J36" s="572">
        <f t="shared" si="6"/>
        <v>2</v>
      </c>
      <c r="K36" s="572">
        <f t="shared" si="6"/>
        <v>0</v>
      </c>
      <c r="L36" s="572">
        <f t="shared" si="6"/>
        <v>0</v>
      </c>
      <c r="M36" s="572">
        <f t="shared" si="6"/>
        <v>0</v>
      </c>
      <c r="N36" s="255">
        <f t="shared" si="6"/>
        <v>203</v>
      </c>
      <c r="O36" s="255">
        <f t="shared" si="6"/>
        <v>744</v>
      </c>
      <c r="P36" s="573">
        <f t="shared" si="6"/>
        <v>947</v>
      </c>
    </row>
    <row r="37" spans="1:16" ht="26.25" thickBot="1" x14ac:dyDescent="0.4">
      <c r="A37" s="574" t="s">
        <v>15</v>
      </c>
      <c r="B37" s="572">
        <f>B35</f>
        <v>0</v>
      </c>
      <c r="C37" s="572">
        <f t="shared" ref="C37:P37" si="7">C35</f>
        <v>2</v>
      </c>
      <c r="D37" s="572">
        <f t="shared" si="7"/>
        <v>2</v>
      </c>
      <c r="E37" s="572">
        <f t="shared" si="7"/>
        <v>0</v>
      </c>
      <c r="F37" s="572">
        <f t="shared" si="7"/>
        <v>0</v>
      </c>
      <c r="G37" s="572">
        <f t="shared" si="7"/>
        <v>0</v>
      </c>
      <c r="H37" s="572">
        <f t="shared" si="7"/>
        <v>0</v>
      </c>
      <c r="I37" s="572">
        <f t="shared" si="7"/>
        <v>1</v>
      </c>
      <c r="J37" s="572">
        <f t="shared" si="7"/>
        <v>1</v>
      </c>
      <c r="K37" s="572">
        <f t="shared" si="7"/>
        <v>0</v>
      </c>
      <c r="L37" s="572">
        <f t="shared" si="7"/>
        <v>0</v>
      </c>
      <c r="M37" s="572">
        <f t="shared" si="7"/>
        <v>0</v>
      </c>
      <c r="N37" s="572">
        <f t="shared" si="7"/>
        <v>0</v>
      </c>
      <c r="O37" s="572">
        <f t="shared" si="7"/>
        <v>3</v>
      </c>
      <c r="P37" s="573">
        <f t="shared" si="7"/>
        <v>3</v>
      </c>
    </row>
    <row r="38" spans="1:16" ht="30.75" thickBot="1" x14ac:dyDescent="0.4">
      <c r="A38" s="575" t="s">
        <v>12</v>
      </c>
      <c r="B38" s="576">
        <f>B36+B37</f>
        <v>104</v>
      </c>
      <c r="C38" s="576">
        <f t="shared" ref="C38:P38" si="8">C36+C37</f>
        <v>373</v>
      </c>
      <c r="D38" s="576">
        <f t="shared" si="8"/>
        <v>477</v>
      </c>
      <c r="E38" s="576">
        <f t="shared" si="8"/>
        <v>98</v>
      </c>
      <c r="F38" s="576">
        <f t="shared" si="8"/>
        <v>372</v>
      </c>
      <c r="G38" s="576">
        <f t="shared" si="8"/>
        <v>470</v>
      </c>
      <c r="H38" s="576">
        <f t="shared" si="8"/>
        <v>1</v>
      </c>
      <c r="I38" s="576">
        <f t="shared" si="8"/>
        <v>2</v>
      </c>
      <c r="J38" s="576">
        <f t="shared" si="8"/>
        <v>3</v>
      </c>
      <c r="K38" s="576">
        <f t="shared" si="8"/>
        <v>0</v>
      </c>
      <c r="L38" s="576">
        <f t="shared" si="8"/>
        <v>0</v>
      </c>
      <c r="M38" s="576">
        <f t="shared" si="8"/>
        <v>0</v>
      </c>
      <c r="N38" s="576">
        <f t="shared" si="8"/>
        <v>203</v>
      </c>
      <c r="O38" s="576">
        <f t="shared" si="8"/>
        <v>747</v>
      </c>
      <c r="P38" s="577">
        <f t="shared" si="8"/>
        <v>950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O11" sqref="O11:O12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649"/>
      <c r="B1" s="1649"/>
      <c r="C1" s="1649"/>
      <c r="D1" s="1649"/>
      <c r="E1" s="1649"/>
      <c r="F1" s="1649"/>
      <c r="G1" s="1649"/>
      <c r="H1" s="1649"/>
      <c r="I1" s="1649"/>
      <c r="J1" s="1649"/>
      <c r="K1" s="1649"/>
      <c r="L1" s="1649"/>
      <c r="M1" s="1649"/>
      <c r="N1" s="1649"/>
      <c r="O1" s="1649"/>
      <c r="P1" s="1649"/>
      <c r="Q1" s="162"/>
      <c r="R1" s="162"/>
      <c r="S1" s="162"/>
      <c r="T1" s="162"/>
    </row>
    <row r="2" spans="1:42" ht="28.5" customHeight="1" x14ac:dyDescent="0.35">
      <c r="A2" s="1693" t="s">
        <v>78</v>
      </c>
      <c r="B2" s="1693"/>
      <c r="C2" s="1693"/>
      <c r="D2" s="1693"/>
      <c r="E2" s="1693"/>
      <c r="F2" s="1693"/>
      <c r="G2" s="1693"/>
      <c r="H2" s="1693"/>
      <c r="I2" s="1693"/>
      <c r="J2" s="1693"/>
      <c r="K2" s="1693"/>
      <c r="L2" s="1693"/>
      <c r="M2" s="1693"/>
      <c r="N2" s="1693"/>
      <c r="O2" s="1693"/>
      <c r="P2" s="169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694" t="s">
        <v>79</v>
      </c>
      <c r="B3" s="1694"/>
      <c r="C3" s="1694"/>
      <c r="D3" s="1694"/>
      <c r="E3" s="1694"/>
      <c r="F3" s="1694"/>
      <c r="G3" s="1694"/>
      <c r="H3" s="1694"/>
      <c r="I3" s="1694"/>
      <c r="J3" s="1694"/>
      <c r="K3" s="1694"/>
      <c r="L3" s="1694"/>
      <c r="M3" s="1694"/>
      <c r="N3" s="1694"/>
      <c r="O3" s="1694"/>
      <c r="P3" s="1694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695" t="s">
        <v>136</v>
      </c>
      <c r="B4" s="1695"/>
      <c r="C4" s="1695"/>
      <c r="D4" s="1695"/>
      <c r="E4" s="1695"/>
      <c r="F4" s="1695"/>
      <c r="G4" s="1695"/>
      <c r="H4" s="1695"/>
      <c r="I4" s="1695"/>
      <c r="J4" s="1695"/>
      <c r="K4" s="1695"/>
      <c r="L4" s="1695"/>
      <c r="M4" s="1695"/>
      <c r="N4" s="1695"/>
      <c r="O4" s="1695"/>
      <c r="P4" s="1695"/>
      <c r="Q4" s="809"/>
      <c r="R4" s="809"/>
    </row>
    <row r="5" spans="1:42" ht="25.5" customHeight="1" thickBot="1" x14ac:dyDescent="0.4">
      <c r="A5" s="526"/>
    </row>
    <row r="6" spans="1:42" ht="42" customHeight="1" thickBot="1" x14ac:dyDescent="0.4">
      <c r="A6" s="1696" t="s">
        <v>7</v>
      </c>
      <c r="B6" s="1691" t="s">
        <v>0</v>
      </c>
      <c r="C6" s="1691"/>
      <c r="D6" s="1691"/>
      <c r="E6" s="1691" t="s">
        <v>1</v>
      </c>
      <c r="F6" s="1691"/>
      <c r="G6" s="1691"/>
      <c r="H6" s="1691" t="s">
        <v>2</v>
      </c>
      <c r="I6" s="1691"/>
      <c r="J6" s="1691"/>
      <c r="K6" s="1691" t="s">
        <v>3</v>
      </c>
      <c r="L6" s="1691"/>
      <c r="M6" s="1691"/>
      <c r="N6" s="1697" t="s">
        <v>22</v>
      </c>
      <c r="O6" s="1697"/>
      <c r="P6" s="1697"/>
      <c r="Q6" s="286"/>
      <c r="R6" s="286"/>
    </row>
    <row r="7" spans="1:42" ht="62.25" customHeight="1" thickBot="1" x14ac:dyDescent="0.4">
      <c r="A7" s="1696"/>
      <c r="B7" s="527" t="s">
        <v>16</v>
      </c>
      <c r="C7" s="527" t="s">
        <v>17</v>
      </c>
      <c r="D7" s="528" t="s">
        <v>4</v>
      </c>
      <c r="E7" s="527" t="s">
        <v>16</v>
      </c>
      <c r="F7" s="527" t="s">
        <v>17</v>
      </c>
      <c r="G7" s="528" t="s">
        <v>4</v>
      </c>
      <c r="H7" s="527" t="s">
        <v>16</v>
      </c>
      <c r="I7" s="527" t="s">
        <v>17</v>
      </c>
      <c r="J7" s="528" t="s">
        <v>4</v>
      </c>
      <c r="K7" s="527" t="s">
        <v>16</v>
      </c>
      <c r="L7" s="527" t="s">
        <v>17</v>
      </c>
      <c r="M7" s="528" t="s">
        <v>4</v>
      </c>
      <c r="N7" s="527" t="s">
        <v>16</v>
      </c>
      <c r="O7" s="527" t="s">
        <v>17</v>
      </c>
      <c r="P7" s="810" t="s">
        <v>4</v>
      </c>
      <c r="Q7" s="286"/>
      <c r="R7" s="286"/>
    </row>
    <row r="8" spans="1:42" ht="27" hidden="1" customHeight="1" x14ac:dyDescent="0.35">
      <c r="A8" s="533"/>
      <c r="B8" s="534"/>
      <c r="C8" s="535"/>
      <c r="D8" s="536"/>
      <c r="E8" s="534"/>
      <c r="F8" s="535"/>
      <c r="G8" s="536"/>
      <c r="H8" s="534"/>
      <c r="I8" s="535"/>
      <c r="J8" s="536"/>
      <c r="K8" s="811"/>
      <c r="L8" s="535"/>
      <c r="M8" s="536"/>
      <c r="N8" s="539"/>
      <c r="O8" s="812"/>
      <c r="P8" s="541"/>
      <c r="Q8" s="286"/>
      <c r="R8" s="286"/>
    </row>
    <row r="9" spans="1:42" ht="34.5" customHeight="1" thickBot="1" x14ac:dyDescent="0.4">
      <c r="A9" s="813" t="s">
        <v>13</v>
      </c>
      <c r="B9" s="814"/>
      <c r="C9" s="815"/>
      <c r="D9" s="816"/>
      <c r="E9" s="817"/>
      <c r="F9" s="815"/>
      <c r="G9" s="818"/>
      <c r="H9" s="814"/>
      <c r="I9" s="815"/>
      <c r="J9" s="816"/>
      <c r="K9" s="817"/>
      <c r="L9" s="815"/>
      <c r="M9" s="818"/>
      <c r="N9" s="819"/>
      <c r="O9" s="815"/>
      <c r="P9" s="820"/>
      <c r="Q9" s="286"/>
      <c r="R9" s="286"/>
    </row>
    <row r="10" spans="1:42" s="553" customFormat="1" ht="26.25" x14ac:dyDescent="0.35">
      <c r="A10" s="821" t="s">
        <v>81</v>
      </c>
      <c r="B10" s="822"/>
      <c r="C10" s="823"/>
      <c r="D10" s="824"/>
      <c r="E10" s="822"/>
      <c r="F10" s="823"/>
      <c r="G10" s="824"/>
      <c r="H10" s="822"/>
      <c r="I10" s="823"/>
      <c r="J10" s="824"/>
      <c r="K10" s="822"/>
      <c r="L10" s="823"/>
      <c r="M10" s="824"/>
      <c r="N10" s="822"/>
      <c r="O10" s="823"/>
      <c r="P10" s="583"/>
      <c r="Q10" s="286"/>
      <c r="R10" s="286"/>
    </row>
    <row r="11" spans="1:42" s="553" customFormat="1" ht="27" x14ac:dyDescent="0.35">
      <c r="A11" s="825" t="s">
        <v>54</v>
      </c>
      <c r="B11" s="239">
        <v>0</v>
      </c>
      <c r="C11" s="240">
        <v>0</v>
      </c>
      <c r="D11" s="241">
        <v>0</v>
      </c>
      <c r="E11" s="239">
        <f t="shared" ref="E11:N11" si="0">E17</f>
        <v>0</v>
      </c>
      <c r="F11" s="240">
        <v>1</v>
      </c>
      <c r="G11" s="241">
        <v>1</v>
      </c>
      <c r="H11" s="239">
        <f t="shared" si="0"/>
        <v>0</v>
      </c>
      <c r="I11" s="240">
        <v>39</v>
      </c>
      <c r="J11" s="241">
        <v>39</v>
      </c>
      <c r="K11" s="239">
        <f t="shared" si="0"/>
        <v>0</v>
      </c>
      <c r="L11" s="240">
        <f t="shared" si="0"/>
        <v>0</v>
      </c>
      <c r="M11" s="241">
        <f t="shared" si="0"/>
        <v>0</v>
      </c>
      <c r="N11" s="826">
        <f t="shared" si="0"/>
        <v>0</v>
      </c>
      <c r="O11" s="827">
        <f>C11+F11+I11+L11</f>
        <v>40</v>
      </c>
      <c r="P11" s="828">
        <f>D11+G11+J11+M11</f>
        <v>40</v>
      </c>
      <c r="Q11" s="286"/>
      <c r="R11" s="286"/>
    </row>
    <row r="12" spans="1:42" ht="39" customHeight="1" thickBot="1" x14ac:dyDescent="0.4">
      <c r="A12" s="829" t="s">
        <v>97</v>
      </c>
      <c r="B12" s="239">
        <v>0</v>
      </c>
      <c r="C12" s="240">
        <v>0</v>
      </c>
      <c r="D12" s="241">
        <v>0</v>
      </c>
      <c r="E12" s="239">
        <f>E18</f>
        <v>0</v>
      </c>
      <c r="F12" s="240">
        <v>0</v>
      </c>
      <c r="G12" s="241">
        <v>0</v>
      </c>
      <c r="H12" s="239">
        <f t="shared" ref="H12:N12" si="1">H18</f>
        <v>0</v>
      </c>
      <c r="I12" s="240">
        <v>22</v>
      </c>
      <c r="J12" s="241">
        <v>22</v>
      </c>
      <c r="K12" s="239">
        <f t="shared" si="1"/>
        <v>0</v>
      </c>
      <c r="L12" s="240">
        <f t="shared" si="1"/>
        <v>0</v>
      </c>
      <c r="M12" s="241">
        <f t="shared" si="1"/>
        <v>0</v>
      </c>
      <c r="N12" s="826">
        <f t="shared" si="1"/>
        <v>0</v>
      </c>
      <c r="O12" s="827">
        <f>C12+F12+I12+L12</f>
        <v>22</v>
      </c>
      <c r="P12" s="828">
        <f>D12+G12+J12+M12</f>
        <v>22</v>
      </c>
      <c r="Q12" s="116"/>
      <c r="R12" s="116"/>
    </row>
    <row r="13" spans="1:42" ht="27.75" thickBot="1" x14ac:dyDescent="0.4">
      <c r="A13" s="830" t="s">
        <v>10</v>
      </c>
      <c r="B13" s="831">
        <f t="shared" ref="B13:P13" si="2">SUM(B11:B12)</f>
        <v>0</v>
      </c>
      <c r="C13" s="832">
        <f t="shared" si="2"/>
        <v>0</v>
      </c>
      <c r="D13" s="833">
        <f t="shared" si="2"/>
        <v>0</v>
      </c>
      <c r="E13" s="831">
        <f t="shared" si="2"/>
        <v>0</v>
      </c>
      <c r="F13" s="832">
        <f t="shared" si="2"/>
        <v>1</v>
      </c>
      <c r="G13" s="832">
        <f t="shared" si="2"/>
        <v>1</v>
      </c>
      <c r="H13" s="831">
        <f t="shared" si="2"/>
        <v>0</v>
      </c>
      <c r="I13" s="832">
        <f t="shared" si="2"/>
        <v>61</v>
      </c>
      <c r="J13" s="833">
        <f t="shared" si="2"/>
        <v>61</v>
      </c>
      <c r="K13" s="831">
        <f t="shared" si="2"/>
        <v>0</v>
      </c>
      <c r="L13" s="832">
        <f t="shared" si="2"/>
        <v>0</v>
      </c>
      <c r="M13" s="833">
        <f t="shared" si="2"/>
        <v>0</v>
      </c>
      <c r="N13" s="831">
        <f t="shared" si="2"/>
        <v>0</v>
      </c>
      <c r="O13" s="834">
        <f t="shared" si="2"/>
        <v>62</v>
      </c>
      <c r="P13" s="835">
        <f t="shared" si="2"/>
        <v>62</v>
      </c>
      <c r="Q13" s="116"/>
      <c r="R13" s="116"/>
    </row>
    <row r="14" spans="1:42" ht="26.25" thickBot="1" x14ac:dyDescent="0.4">
      <c r="A14" s="830" t="s">
        <v>14</v>
      </c>
      <c r="B14" s="836"/>
      <c r="C14" s="837"/>
      <c r="D14" s="838"/>
      <c r="E14" s="587"/>
      <c r="F14" s="350"/>
      <c r="G14" s="564"/>
      <c r="H14" s="587"/>
      <c r="I14" s="350"/>
      <c r="J14" s="564"/>
      <c r="K14" s="587"/>
      <c r="L14" s="350"/>
      <c r="M14" s="564"/>
      <c r="N14" s="839"/>
      <c r="O14" s="840"/>
      <c r="P14" s="841"/>
      <c r="Q14" s="116"/>
      <c r="R14" s="116"/>
    </row>
    <row r="15" spans="1:42" ht="27.75" thickBot="1" x14ac:dyDescent="0.4">
      <c r="A15" s="830" t="s">
        <v>9</v>
      </c>
      <c r="B15" s="842"/>
      <c r="C15" s="843"/>
      <c r="D15" s="844"/>
      <c r="E15" s="842"/>
      <c r="F15" s="843"/>
      <c r="G15" s="844"/>
      <c r="H15" s="842"/>
      <c r="I15" s="843" t="s">
        <v>5</v>
      </c>
      <c r="J15" s="844"/>
      <c r="K15" s="842"/>
      <c r="L15" s="843"/>
      <c r="M15" s="844"/>
      <c r="N15" s="845"/>
      <c r="O15" s="846"/>
      <c r="P15" s="847"/>
      <c r="Q15" s="116"/>
      <c r="R15" s="116"/>
    </row>
    <row r="16" spans="1:42" ht="37.5" customHeight="1" thickBot="1" x14ac:dyDescent="0.4">
      <c r="A16" s="848" t="s">
        <v>82</v>
      </c>
      <c r="B16" s="849"/>
      <c r="C16" s="850"/>
      <c r="D16" s="851"/>
      <c r="E16" s="849"/>
      <c r="F16" s="850"/>
      <c r="G16" s="851"/>
      <c r="H16" s="849"/>
      <c r="I16" s="850"/>
      <c r="J16" s="851"/>
      <c r="K16" s="849"/>
      <c r="L16" s="850"/>
      <c r="M16" s="851"/>
      <c r="N16" s="849"/>
      <c r="O16" s="852"/>
      <c r="P16" s="853"/>
      <c r="Q16" s="142"/>
      <c r="R16" s="142"/>
    </row>
    <row r="17" spans="1:18" ht="25.5" customHeight="1" x14ac:dyDescent="0.35">
      <c r="A17" s="825" t="s">
        <v>54</v>
      </c>
      <c r="B17" s="239">
        <v>0</v>
      </c>
      <c r="C17" s="240">
        <v>0</v>
      </c>
      <c r="D17" s="241">
        <v>0</v>
      </c>
      <c r="E17" s="239">
        <v>0</v>
      </c>
      <c r="F17" s="240">
        <v>1</v>
      </c>
      <c r="G17" s="241">
        <v>1</v>
      </c>
      <c r="H17" s="239">
        <v>0</v>
      </c>
      <c r="I17" s="240">
        <v>39</v>
      </c>
      <c r="J17" s="241">
        <v>39</v>
      </c>
      <c r="K17" s="239">
        <v>0</v>
      </c>
      <c r="L17" s="240">
        <v>0</v>
      </c>
      <c r="M17" s="241">
        <v>0</v>
      </c>
      <c r="N17" s="826">
        <v>0</v>
      </c>
      <c r="O17" s="827">
        <v>40</v>
      </c>
      <c r="P17" s="828">
        <v>40</v>
      </c>
      <c r="Q17" s="61"/>
      <c r="R17" s="61"/>
    </row>
    <row r="18" spans="1:18" ht="33" customHeight="1" thickBot="1" x14ac:dyDescent="0.4">
      <c r="A18" s="829" t="s">
        <v>97</v>
      </c>
      <c r="B18" s="239">
        <v>0</v>
      </c>
      <c r="C18" s="240">
        <v>0</v>
      </c>
      <c r="D18" s="241">
        <v>0</v>
      </c>
      <c r="E18" s="239">
        <v>0</v>
      </c>
      <c r="F18" s="240">
        <v>0</v>
      </c>
      <c r="G18" s="241">
        <v>0</v>
      </c>
      <c r="H18" s="239">
        <v>0</v>
      </c>
      <c r="I18" s="240">
        <v>22</v>
      </c>
      <c r="J18" s="241">
        <v>22</v>
      </c>
      <c r="K18" s="239">
        <v>0</v>
      </c>
      <c r="L18" s="240">
        <v>0</v>
      </c>
      <c r="M18" s="241">
        <v>0</v>
      </c>
      <c r="N18" s="826">
        <v>0</v>
      </c>
      <c r="O18" s="827">
        <v>22</v>
      </c>
      <c r="P18" s="828">
        <v>22</v>
      </c>
      <c r="Q18" s="61"/>
      <c r="R18" s="61"/>
    </row>
    <row r="19" spans="1:18" ht="27.75" thickBot="1" x14ac:dyDescent="0.4">
      <c r="A19" s="854" t="s">
        <v>6</v>
      </c>
      <c r="B19" s="849">
        <v>0</v>
      </c>
      <c r="C19" s="850">
        <v>0</v>
      </c>
      <c r="D19" s="851">
        <v>0</v>
      </c>
      <c r="E19" s="849">
        <v>0</v>
      </c>
      <c r="F19" s="850">
        <v>1</v>
      </c>
      <c r="G19" s="851">
        <v>1</v>
      </c>
      <c r="H19" s="849">
        <f t="shared" ref="H19:N19" si="3">SUM(H17:H18)</f>
        <v>0</v>
      </c>
      <c r="I19" s="850">
        <f t="shared" si="3"/>
        <v>61</v>
      </c>
      <c r="J19" s="851">
        <f t="shared" si="3"/>
        <v>61</v>
      </c>
      <c r="K19" s="849">
        <f t="shared" si="3"/>
        <v>0</v>
      </c>
      <c r="L19" s="850">
        <f t="shared" si="3"/>
        <v>0</v>
      </c>
      <c r="M19" s="851">
        <f t="shared" si="3"/>
        <v>0</v>
      </c>
      <c r="N19" s="849">
        <f t="shared" si="3"/>
        <v>0</v>
      </c>
      <c r="O19" s="852">
        <v>62</v>
      </c>
      <c r="P19" s="853">
        <v>62</v>
      </c>
    </row>
    <row r="20" spans="1:18" ht="33.75" customHeight="1" thickBot="1" x14ac:dyDescent="0.4">
      <c r="A20" s="855" t="s">
        <v>15</v>
      </c>
      <c r="B20" s="856"/>
      <c r="C20" s="857"/>
      <c r="D20" s="858"/>
      <c r="E20" s="856"/>
      <c r="F20" s="857"/>
      <c r="G20" s="858"/>
      <c r="H20" s="859"/>
      <c r="I20" s="860"/>
      <c r="J20" s="861"/>
      <c r="K20" s="859"/>
      <c r="L20" s="860"/>
      <c r="M20" s="861"/>
      <c r="N20" s="862"/>
      <c r="O20" s="863"/>
      <c r="P20" s="864"/>
    </row>
    <row r="21" spans="1:18" ht="27" x14ac:dyDescent="0.35">
      <c r="A21" s="865" t="s">
        <v>82</v>
      </c>
      <c r="B21" s="866">
        <v>0</v>
      </c>
      <c r="C21" s="867">
        <v>0</v>
      </c>
      <c r="D21" s="868">
        <f t="shared" ref="D21:D22" si="4">C21+B21</f>
        <v>0</v>
      </c>
      <c r="E21" s="869">
        <v>0</v>
      </c>
      <c r="F21" s="867">
        <v>0</v>
      </c>
      <c r="G21" s="869">
        <f t="shared" ref="G21:G22" si="5">SUM(E21:F21)</f>
        <v>0</v>
      </c>
      <c r="H21" s="870">
        <v>0</v>
      </c>
      <c r="I21" s="867">
        <v>0</v>
      </c>
      <c r="J21" s="871">
        <f t="shared" ref="J21:J22" si="6">H21+I21</f>
        <v>0</v>
      </c>
      <c r="K21" s="872">
        <v>0</v>
      </c>
      <c r="L21" s="867">
        <v>0</v>
      </c>
      <c r="M21" s="868">
        <f t="shared" ref="M21:M22" si="7">SUM(K21:L21)</f>
        <v>0</v>
      </c>
      <c r="N21" s="873">
        <f t="shared" ref="N21:O22" si="8">B21+E21+H21+K21</f>
        <v>0</v>
      </c>
      <c r="O21" s="874">
        <f t="shared" si="8"/>
        <v>0</v>
      </c>
      <c r="P21" s="875">
        <f t="shared" ref="P21:P22" si="9">SUM(N21:O21)</f>
        <v>0</v>
      </c>
    </row>
    <row r="22" spans="1:18" ht="28.5" thickBot="1" x14ac:dyDescent="0.4">
      <c r="A22" s="876" t="s">
        <v>84</v>
      </c>
      <c r="B22" s="239">
        <v>0</v>
      </c>
      <c r="C22" s="240">
        <v>0</v>
      </c>
      <c r="D22" s="241">
        <f t="shared" si="4"/>
        <v>0</v>
      </c>
      <c r="E22" s="738">
        <v>0</v>
      </c>
      <c r="F22" s="240">
        <v>0</v>
      </c>
      <c r="G22" s="696">
        <f t="shared" si="5"/>
        <v>0</v>
      </c>
      <c r="H22" s="765">
        <v>0</v>
      </c>
      <c r="I22" s="240">
        <v>0</v>
      </c>
      <c r="J22" s="696">
        <f t="shared" si="6"/>
        <v>0</v>
      </c>
      <c r="K22" s="877">
        <v>0</v>
      </c>
      <c r="L22" s="878">
        <v>0</v>
      </c>
      <c r="M22" s="879">
        <f t="shared" si="7"/>
        <v>0</v>
      </c>
      <c r="N22" s="826">
        <f t="shared" si="8"/>
        <v>0</v>
      </c>
      <c r="O22" s="880">
        <f t="shared" si="8"/>
        <v>0</v>
      </c>
      <c r="P22" s="881">
        <f t="shared" si="9"/>
        <v>0</v>
      </c>
    </row>
    <row r="23" spans="1:18" ht="26.25" thickBot="1" x14ac:dyDescent="0.4">
      <c r="A23" s="575" t="s">
        <v>12</v>
      </c>
      <c r="B23" s="882">
        <f>B13</f>
        <v>0</v>
      </c>
      <c r="C23" s="882">
        <f t="shared" ref="C23:P23" si="10">C13</f>
        <v>0</v>
      </c>
      <c r="D23" s="882">
        <f t="shared" si="10"/>
        <v>0</v>
      </c>
      <c r="E23" s="882">
        <f t="shared" si="10"/>
        <v>0</v>
      </c>
      <c r="F23" s="882">
        <f t="shared" si="10"/>
        <v>1</v>
      </c>
      <c r="G23" s="882">
        <f t="shared" si="10"/>
        <v>1</v>
      </c>
      <c r="H23" s="882">
        <f t="shared" si="10"/>
        <v>0</v>
      </c>
      <c r="I23" s="882">
        <f t="shared" si="10"/>
        <v>61</v>
      </c>
      <c r="J23" s="882">
        <f t="shared" si="10"/>
        <v>61</v>
      </c>
      <c r="K23" s="882">
        <f t="shared" si="10"/>
        <v>0</v>
      </c>
      <c r="L23" s="882">
        <f t="shared" si="10"/>
        <v>0</v>
      </c>
      <c r="M23" s="882">
        <f t="shared" si="10"/>
        <v>0</v>
      </c>
      <c r="N23" s="882">
        <f t="shared" si="10"/>
        <v>0</v>
      </c>
      <c r="O23" s="882">
        <f t="shared" si="10"/>
        <v>62</v>
      </c>
      <c r="P23" s="1484">
        <f t="shared" si="10"/>
        <v>62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44"/>
  <sheetViews>
    <sheetView zoomScale="50" zoomScaleNormal="50" workbookViewId="0">
      <selection activeCell="O14" sqref="O14:O16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.85546875" style="28" customWidth="1"/>
    <col min="5" max="5" width="17" style="28" customWidth="1"/>
    <col min="6" max="6" width="13.85546875" style="28" customWidth="1"/>
    <col min="7" max="7" width="10.85546875" style="28" customWidth="1"/>
    <col min="8" max="8" width="16.42578125" style="28" customWidth="1"/>
    <col min="9" max="9" width="13.28515625" style="28" customWidth="1"/>
    <col min="10" max="10" width="10.85546875" style="28" customWidth="1"/>
    <col min="11" max="11" width="17" style="28" customWidth="1"/>
    <col min="12" max="12" width="13.5703125" style="28" customWidth="1"/>
    <col min="13" max="13" width="10.5703125" style="28" customWidth="1"/>
    <col min="14" max="14" width="17" style="28" customWidth="1"/>
    <col min="15" max="15" width="14.140625" style="28" customWidth="1"/>
    <col min="16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669" t="s">
        <v>90</v>
      </c>
      <c r="B1" s="1669"/>
      <c r="C1" s="1669"/>
      <c r="D1" s="1669"/>
      <c r="E1" s="1669"/>
      <c r="F1" s="1669"/>
      <c r="G1" s="1669"/>
      <c r="H1" s="1669"/>
      <c r="I1" s="1669"/>
      <c r="J1" s="1669"/>
      <c r="K1" s="1669"/>
      <c r="L1" s="1669"/>
      <c r="M1" s="1669"/>
      <c r="N1" s="1669"/>
      <c r="O1" s="1669"/>
      <c r="P1" s="1669"/>
      <c r="Q1" s="196"/>
      <c r="R1" s="196"/>
      <c r="S1" s="196"/>
      <c r="T1" s="196"/>
    </row>
    <row r="2" spans="1:42" ht="25.5" customHeight="1" x14ac:dyDescent="0.35">
      <c r="A2" s="1634" t="s">
        <v>127</v>
      </c>
      <c r="B2" s="1635"/>
      <c r="C2" s="1635"/>
      <c r="D2" s="1635"/>
      <c r="E2" s="1635"/>
      <c r="F2" s="1635"/>
      <c r="G2" s="1635"/>
      <c r="H2" s="1635"/>
      <c r="I2" s="1635"/>
      <c r="J2" s="1635"/>
      <c r="K2" s="1635"/>
      <c r="L2" s="1635"/>
      <c r="M2" s="1635"/>
      <c r="N2" s="1635"/>
      <c r="O2" s="1635"/>
      <c r="P2" s="163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636" t="s">
        <v>128</v>
      </c>
      <c r="B3" s="1636"/>
      <c r="C3" s="1636"/>
      <c r="D3" s="1636"/>
      <c r="E3" s="1636"/>
      <c r="F3" s="1636"/>
      <c r="G3" s="1636"/>
      <c r="H3" s="1636"/>
      <c r="I3" s="1636"/>
      <c r="J3" s="1636"/>
      <c r="K3" s="1636"/>
      <c r="L3" s="1636"/>
      <c r="M3" s="1636"/>
      <c r="N3" s="1636"/>
      <c r="O3" s="1636"/>
      <c r="P3" s="1636"/>
      <c r="Q3" s="1086"/>
      <c r="R3" s="1086"/>
    </row>
    <row r="4" spans="1:42" ht="26.25" thickBot="1" x14ac:dyDescent="0.4">
      <c r="A4" s="29"/>
    </row>
    <row r="5" spans="1:42" ht="27" customHeight="1" thickBot="1" x14ac:dyDescent="0.4">
      <c r="A5" s="1637" t="s">
        <v>7</v>
      </c>
      <c r="B5" s="1639" t="s">
        <v>120</v>
      </c>
      <c r="C5" s="1640"/>
      <c r="D5" s="1641"/>
      <c r="E5" s="1639" t="s">
        <v>121</v>
      </c>
      <c r="F5" s="1640"/>
      <c r="G5" s="1641"/>
      <c r="H5" s="1639" t="s">
        <v>122</v>
      </c>
      <c r="I5" s="1640"/>
      <c r="J5" s="1641"/>
      <c r="K5" s="1639" t="s">
        <v>123</v>
      </c>
      <c r="L5" s="1640"/>
      <c r="M5" s="1641"/>
      <c r="N5" s="1631" t="s">
        <v>22</v>
      </c>
      <c r="O5" s="1632"/>
      <c r="P5" s="1633"/>
      <c r="Q5" s="30"/>
      <c r="R5" s="30"/>
    </row>
    <row r="6" spans="1:42" ht="78" customHeight="1" thickBot="1" x14ac:dyDescent="0.4">
      <c r="A6" s="1638"/>
      <c r="B6" s="1124" t="s">
        <v>16</v>
      </c>
      <c r="C6" s="1124" t="s">
        <v>17</v>
      </c>
      <c r="D6" s="1034" t="s">
        <v>4</v>
      </c>
      <c r="E6" s="1125" t="s">
        <v>16</v>
      </c>
      <c r="F6" s="1124" t="s">
        <v>17</v>
      </c>
      <c r="G6" s="1126" t="s">
        <v>4</v>
      </c>
      <c r="H6" s="1124" t="s">
        <v>16</v>
      </c>
      <c r="I6" s="1124" t="s">
        <v>17</v>
      </c>
      <c r="J6" s="1126" t="s">
        <v>4</v>
      </c>
      <c r="K6" s="1124" t="s">
        <v>16</v>
      </c>
      <c r="L6" s="1124" t="s">
        <v>17</v>
      </c>
      <c r="M6" s="1126" t="s">
        <v>4</v>
      </c>
      <c r="N6" s="1124" t="s">
        <v>16</v>
      </c>
      <c r="O6" s="1124" t="s">
        <v>17</v>
      </c>
      <c r="P6" s="1034" t="s">
        <v>4</v>
      </c>
      <c r="Q6" s="30"/>
      <c r="R6" s="30"/>
    </row>
    <row r="7" spans="1:42" ht="27" thickBot="1" x14ac:dyDescent="0.4">
      <c r="A7" s="201"/>
      <c r="B7" s="202"/>
      <c r="C7" s="203"/>
      <c r="D7" s="207"/>
      <c r="E7" s="205"/>
      <c r="F7" s="203"/>
      <c r="G7" s="204"/>
      <c r="H7" s="202"/>
      <c r="I7" s="203"/>
      <c r="J7" s="204"/>
      <c r="K7" s="205"/>
      <c r="L7" s="203"/>
      <c r="M7" s="204"/>
      <c r="N7" s="206"/>
      <c r="O7" s="1127"/>
      <c r="P7" s="207"/>
      <c r="Q7" s="30"/>
      <c r="R7" s="30"/>
    </row>
    <row r="8" spans="1:42" ht="27" thickBot="1" x14ac:dyDescent="0.4">
      <c r="A8" s="1128" t="s">
        <v>13</v>
      </c>
      <c r="B8" s="1129"/>
      <c r="C8" s="1130"/>
      <c r="D8" s="1131"/>
      <c r="E8" s="1132"/>
      <c r="F8" s="1130"/>
      <c r="G8" s="1133"/>
      <c r="H8" s="1129"/>
      <c r="I8" s="1130"/>
      <c r="J8" s="1131"/>
      <c r="K8" s="1132"/>
      <c r="L8" s="1130"/>
      <c r="M8" s="1133"/>
      <c r="N8" s="1134"/>
      <c r="O8" s="1130"/>
      <c r="P8" s="1135"/>
      <c r="Q8" s="30"/>
      <c r="R8" s="30"/>
    </row>
    <row r="9" spans="1:42" ht="26.25" x14ac:dyDescent="0.35">
      <c r="A9" s="1545" t="s">
        <v>50</v>
      </c>
      <c r="B9" s="1136">
        <f>SUM(B10:B12)</f>
        <v>0</v>
      </c>
      <c r="C9" s="1137">
        <f>SUM(C10:C12)</f>
        <v>70</v>
      </c>
      <c r="D9" s="1138">
        <f>SUM(B9:C9)</f>
        <v>70</v>
      </c>
      <c r="E9" s="1136">
        <f>SUM(E10:E12)</f>
        <v>0</v>
      </c>
      <c r="F9" s="1137">
        <f>SUM(F10:F12)</f>
        <v>55</v>
      </c>
      <c r="G9" s="1138">
        <f>SUM(E9:F9)</f>
        <v>55</v>
      </c>
      <c r="H9" s="1136">
        <f>SUM(H10:H12)</f>
        <v>0</v>
      </c>
      <c r="I9" s="1137">
        <f>SUM(I10:I12)</f>
        <v>0</v>
      </c>
      <c r="J9" s="1138">
        <f>SUM(H9:I9)</f>
        <v>0</v>
      </c>
      <c r="K9" s="1136">
        <f>SUM(K10:K12)</f>
        <v>0</v>
      </c>
      <c r="L9" s="1137">
        <f>SUM(L10:L12)</f>
        <v>0</v>
      </c>
      <c r="M9" s="1138">
        <f>SUM(K9:L9)</f>
        <v>0</v>
      </c>
      <c r="N9" s="1136">
        <f>SUM(N10:N12)</f>
        <v>0</v>
      </c>
      <c r="O9" s="1137">
        <f>SUM(O10:O12)</f>
        <v>125</v>
      </c>
      <c r="P9" s="1138">
        <f>SUM(N9:O9)</f>
        <v>125</v>
      </c>
      <c r="Q9" s="30"/>
      <c r="R9" s="30"/>
    </row>
    <row r="10" spans="1:42" ht="26.25" x14ac:dyDescent="0.35">
      <c r="A10" s="1022" t="s">
        <v>99</v>
      </c>
      <c r="B10" s="897">
        <v>0</v>
      </c>
      <c r="C10" s="893">
        <v>25</v>
      </c>
      <c r="D10" s="894">
        <f>B10+C10</f>
        <v>25</v>
      </c>
      <c r="E10" s="897">
        <v>0</v>
      </c>
      <c r="F10" s="893">
        <v>55</v>
      </c>
      <c r="G10" s="894">
        <f>E10+F10</f>
        <v>55</v>
      </c>
      <c r="H10" s="897">
        <v>0</v>
      </c>
      <c r="I10" s="893">
        <v>0</v>
      </c>
      <c r="J10" s="894">
        <f>H10+I10</f>
        <v>0</v>
      </c>
      <c r="K10" s="897">
        <v>0</v>
      </c>
      <c r="L10" s="893">
        <v>0</v>
      </c>
      <c r="M10" s="894">
        <f>K10+L10</f>
        <v>0</v>
      </c>
      <c r="N10" s="1023">
        <v>0</v>
      </c>
      <c r="O10" s="1024">
        <f>C10+F10+I10+L10</f>
        <v>80</v>
      </c>
      <c r="P10" s="1025">
        <f>SUM(N10:O10)</f>
        <v>80</v>
      </c>
      <c r="Q10" s="30"/>
      <c r="R10" s="30"/>
    </row>
    <row r="11" spans="1:42" ht="26.25" x14ac:dyDescent="0.35">
      <c r="A11" s="1022" t="s">
        <v>124</v>
      </c>
      <c r="B11" s="897">
        <v>0</v>
      </c>
      <c r="C11" s="893">
        <v>34</v>
      </c>
      <c r="D11" s="894">
        <f>B11+C11</f>
        <v>34</v>
      </c>
      <c r="E11" s="897">
        <v>0</v>
      </c>
      <c r="F11" s="893">
        <v>0</v>
      </c>
      <c r="G11" s="894">
        <f t="shared" ref="G11:G16" si="0">E11+F11</f>
        <v>0</v>
      </c>
      <c r="H11" s="897">
        <v>0</v>
      </c>
      <c r="I11" s="893">
        <v>0</v>
      </c>
      <c r="J11" s="894">
        <f>H11+I11</f>
        <v>0</v>
      </c>
      <c r="K11" s="897">
        <v>0</v>
      </c>
      <c r="L11" s="893">
        <v>0</v>
      </c>
      <c r="M11" s="894">
        <f>K11+L11</f>
        <v>0</v>
      </c>
      <c r="N11" s="1023">
        <v>0</v>
      </c>
      <c r="O11" s="1024">
        <f>C11+F11+I11+L11</f>
        <v>34</v>
      </c>
      <c r="P11" s="1025">
        <f>SUM(N11:O11)</f>
        <v>34</v>
      </c>
      <c r="Q11" s="30"/>
      <c r="R11" s="30"/>
    </row>
    <row r="12" spans="1:42" ht="26.25" x14ac:dyDescent="0.35">
      <c r="A12" s="1022" t="s">
        <v>100</v>
      </c>
      <c r="B12" s="897">
        <v>0</v>
      </c>
      <c r="C12" s="893">
        <v>11</v>
      </c>
      <c r="D12" s="894">
        <f>SUM(B12:C12)</f>
        <v>11</v>
      </c>
      <c r="E12" s="897">
        <v>0</v>
      </c>
      <c r="F12" s="893">
        <v>0</v>
      </c>
      <c r="G12" s="894">
        <f t="shared" si="0"/>
        <v>0</v>
      </c>
      <c r="H12" s="897">
        <v>0</v>
      </c>
      <c r="I12" s="893">
        <v>0</v>
      </c>
      <c r="J12" s="894">
        <f>H12+I12</f>
        <v>0</v>
      </c>
      <c r="K12" s="897">
        <v>0</v>
      </c>
      <c r="L12" s="893">
        <v>0</v>
      </c>
      <c r="M12" s="894">
        <f>K12+L12</f>
        <v>0</v>
      </c>
      <c r="N12" s="1023">
        <v>0</v>
      </c>
      <c r="O12" s="1024">
        <f>C12+F12+I12+L12</f>
        <v>11</v>
      </c>
      <c r="P12" s="1025">
        <f>SUM(N12:O12)</f>
        <v>11</v>
      </c>
      <c r="Q12" s="30"/>
      <c r="R12" s="30"/>
    </row>
    <row r="13" spans="1:42" ht="26.25" x14ac:dyDescent="0.35">
      <c r="A13" s="1546" t="s">
        <v>51</v>
      </c>
      <c r="B13" s="892">
        <f>SUM(B14:B16)</f>
        <v>0</v>
      </c>
      <c r="C13" s="890">
        <f>SUM(C14:C16)</f>
        <v>89</v>
      </c>
      <c r="D13" s="889">
        <f>SUM(B13:C13)</f>
        <v>89</v>
      </c>
      <c r="E13" s="892">
        <f>SUM(E14:E16)</f>
        <v>0</v>
      </c>
      <c r="F13" s="890">
        <f>SUM(F14:F16)</f>
        <v>0</v>
      </c>
      <c r="G13" s="889">
        <f>SUM(E13:F13)</f>
        <v>0</v>
      </c>
      <c r="H13" s="892">
        <f>SUM(H14:H16)</f>
        <v>0</v>
      </c>
      <c r="I13" s="890">
        <f>SUM(I14:I16)</f>
        <v>0</v>
      </c>
      <c r="J13" s="889">
        <f>SUM(H13:I13)</f>
        <v>0</v>
      </c>
      <c r="K13" s="892">
        <f>SUM(K14:K16)</f>
        <v>0</v>
      </c>
      <c r="L13" s="890">
        <f>SUM(L14:L16)</f>
        <v>0</v>
      </c>
      <c r="M13" s="889">
        <f>SUM(K13:L13)</f>
        <v>0</v>
      </c>
      <c r="N13" s="892">
        <v>0</v>
      </c>
      <c r="O13" s="890">
        <f>SUM(O14:O16)</f>
        <v>89</v>
      </c>
      <c r="P13" s="889">
        <f>SUM(N13:O13)</f>
        <v>89</v>
      </c>
      <c r="Q13" s="30"/>
      <c r="R13" s="30"/>
    </row>
    <row r="14" spans="1:42" ht="26.25" x14ac:dyDescent="0.35">
      <c r="A14" s="1022" t="s">
        <v>99</v>
      </c>
      <c r="B14" s="897">
        <v>0</v>
      </c>
      <c r="C14" s="893">
        <v>30</v>
      </c>
      <c r="D14" s="894">
        <f>SUM(B14:C14)</f>
        <v>30</v>
      </c>
      <c r="E14" s="897">
        <v>0</v>
      </c>
      <c r="F14" s="893">
        <v>0</v>
      </c>
      <c r="G14" s="894">
        <f>E14+F14</f>
        <v>0</v>
      </c>
      <c r="H14" s="897">
        <v>0</v>
      </c>
      <c r="I14" s="893">
        <v>0</v>
      </c>
      <c r="J14" s="894">
        <f>H14+I14</f>
        <v>0</v>
      </c>
      <c r="K14" s="897">
        <v>0</v>
      </c>
      <c r="L14" s="893">
        <v>0</v>
      </c>
      <c r="M14" s="889">
        <f>K14+L14</f>
        <v>0</v>
      </c>
      <c r="N14" s="900">
        <v>0</v>
      </c>
      <c r="O14" s="1024">
        <f>C14+F14+I14+L14</f>
        <v>30</v>
      </c>
      <c r="P14" s="894">
        <f>N14+O14</f>
        <v>30</v>
      </c>
      <c r="Q14" s="30"/>
      <c r="R14" s="30"/>
    </row>
    <row r="15" spans="1:42" ht="26.25" x14ac:dyDescent="0.35">
      <c r="A15" s="1022" t="s">
        <v>124</v>
      </c>
      <c r="B15" s="897">
        <v>0</v>
      </c>
      <c r="C15" s="893">
        <v>45</v>
      </c>
      <c r="D15" s="894">
        <f>SUM(B15:C15)</f>
        <v>45</v>
      </c>
      <c r="E15" s="897">
        <v>0</v>
      </c>
      <c r="F15" s="893">
        <v>0</v>
      </c>
      <c r="G15" s="894">
        <f t="shared" si="0"/>
        <v>0</v>
      </c>
      <c r="H15" s="897">
        <v>0</v>
      </c>
      <c r="I15" s="893">
        <v>0</v>
      </c>
      <c r="J15" s="894">
        <f>H15+I15</f>
        <v>0</v>
      </c>
      <c r="K15" s="897">
        <v>0</v>
      </c>
      <c r="L15" s="893">
        <v>0</v>
      </c>
      <c r="M15" s="889">
        <f>K15+L15</f>
        <v>0</v>
      </c>
      <c r="N15" s="900">
        <v>0</v>
      </c>
      <c r="O15" s="1024">
        <f>C15+F15+I15+L15</f>
        <v>45</v>
      </c>
      <c r="P15" s="894">
        <f>N15+O15</f>
        <v>45</v>
      </c>
      <c r="Q15" s="30"/>
      <c r="R15" s="30"/>
    </row>
    <row r="16" spans="1:42" ht="27" customHeight="1" thickBot="1" x14ac:dyDescent="0.4">
      <c r="A16" s="1022" t="s">
        <v>100</v>
      </c>
      <c r="B16" s="1035">
        <v>0</v>
      </c>
      <c r="C16" s="1036">
        <v>14</v>
      </c>
      <c r="D16" s="1037">
        <f>SUM(B16:C16)</f>
        <v>14</v>
      </c>
      <c r="E16" s="1035">
        <v>0</v>
      </c>
      <c r="F16" s="1036">
        <v>0</v>
      </c>
      <c r="G16" s="1037">
        <f t="shared" si="0"/>
        <v>0</v>
      </c>
      <c r="H16" s="1035">
        <v>0</v>
      </c>
      <c r="I16" s="1036">
        <v>0</v>
      </c>
      <c r="J16" s="1037">
        <f>H16+I16</f>
        <v>0</v>
      </c>
      <c r="K16" s="1035">
        <v>0</v>
      </c>
      <c r="L16" s="1036">
        <v>0</v>
      </c>
      <c r="M16" s="1038">
        <f>K16+L16</f>
        <v>0</v>
      </c>
      <c r="N16" s="1039">
        <v>0</v>
      </c>
      <c r="O16" s="1040">
        <f>C16+F16+I16+L16</f>
        <v>14</v>
      </c>
      <c r="P16" s="1037">
        <f>N16+O16</f>
        <v>14</v>
      </c>
      <c r="Q16" s="30"/>
      <c r="R16" s="30"/>
    </row>
    <row r="17" spans="1:18" ht="27" customHeight="1" thickBot="1" x14ac:dyDescent="0.4">
      <c r="A17" s="1139" t="s">
        <v>10</v>
      </c>
      <c r="B17" s="1140">
        <f t="shared" ref="B17:N17" si="1">B9+B13</f>
        <v>0</v>
      </c>
      <c r="C17" s="1547">
        <f t="shared" si="1"/>
        <v>159</v>
      </c>
      <c r="D17" s="1548">
        <f t="shared" si="1"/>
        <v>159</v>
      </c>
      <c r="E17" s="1549">
        <f t="shared" si="1"/>
        <v>0</v>
      </c>
      <c r="F17" s="1547">
        <f t="shared" si="1"/>
        <v>55</v>
      </c>
      <c r="G17" s="1550">
        <f t="shared" si="1"/>
        <v>55</v>
      </c>
      <c r="H17" s="1145">
        <f t="shared" si="1"/>
        <v>0</v>
      </c>
      <c r="I17" s="1550">
        <f t="shared" si="1"/>
        <v>0</v>
      </c>
      <c r="J17" s="1548">
        <f t="shared" si="1"/>
        <v>0</v>
      </c>
      <c r="K17" s="1145">
        <f t="shared" si="1"/>
        <v>0</v>
      </c>
      <c r="L17" s="1550">
        <f t="shared" si="1"/>
        <v>0</v>
      </c>
      <c r="M17" s="1548">
        <f t="shared" si="1"/>
        <v>0</v>
      </c>
      <c r="N17" s="1551">
        <f t="shared" si="1"/>
        <v>0</v>
      </c>
      <c r="O17" s="1550">
        <f>O9+O13</f>
        <v>214</v>
      </c>
      <c r="P17" s="1548">
        <f>P9+P13</f>
        <v>214</v>
      </c>
      <c r="Q17" s="30"/>
      <c r="R17" s="30"/>
    </row>
    <row r="18" spans="1:18" ht="27" customHeight="1" thickBot="1" x14ac:dyDescent="0.4">
      <c r="A18" s="1146" t="s">
        <v>14</v>
      </c>
      <c r="B18" s="1041"/>
      <c r="C18" s="1042"/>
      <c r="D18" s="1043"/>
      <c r="E18" s="907"/>
      <c r="F18" s="906"/>
      <c r="G18" s="1044"/>
      <c r="H18" s="1041"/>
      <c r="I18" s="1042"/>
      <c r="J18" s="1043"/>
      <c r="K18" s="907"/>
      <c r="L18" s="906"/>
      <c r="M18" s="906"/>
      <c r="N18" s="1045"/>
      <c r="O18" s="1147"/>
      <c r="P18" s="1046"/>
      <c r="Q18" s="30"/>
      <c r="R18" s="30"/>
    </row>
    <row r="19" spans="1:18" ht="27" thickBot="1" x14ac:dyDescent="0.4">
      <c r="A19" s="1139" t="s">
        <v>9</v>
      </c>
      <c r="B19" s="1552"/>
      <c r="C19" s="1553"/>
      <c r="D19" s="1554"/>
      <c r="E19" s="1555"/>
      <c r="F19" s="1553"/>
      <c r="G19" s="1556"/>
      <c r="H19" s="1552"/>
      <c r="I19" s="1557" t="s">
        <v>5</v>
      </c>
      <c r="J19" s="1556"/>
      <c r="K19" s="1552"/>
      <c r="L19" s="1553"/>
      <c r="M19" s="1554"/>
      <c r="N19" s="1558"/>
      <c r="O19" s="1559"/>
      <c r="P19" s="1560"/>
      <c r="Q19" s="31"/>
      <c r="R19" s="31"/>
    </row>
    <row r="20" spans="1:18" x14ac:dyDescent="0.35">
      <c r="A20" s="1544" t="s">
        <v>50</v>
      </c>
      <c r="B20" s="1184">
        <f>SUM(B21:B23)</f>
        <v>0</v>
      </c>
      <c r="C20" s="906">
        <f>SUM(C21:C23)</f>
        <v>70</v>
      </c>
      <c r="D20" s="1185">
        <f>SUM(B20:C20)</f>
        <v>70</v>
      </c>
      <c r="E20" s="907">
        <f>SUM(E21:E23)</f>
        <v>0</v>
      </c>
      <c r="F20" s="907">
        <f>SUM(F21:F23)</f>
        <v>55</v>
      </c>
      <c r="G20" s="1044">
        <f>SUM(E20:F20)</f>
        <v>55</v>
      </c>
      <c r="H20" s="1184">
        <f>SUM(H21:H23)</f>
        <v>0</v>
      </c>
      <c r="I20" s="906">
        <f>SUM(I21:I23)</f>
        <v>0</v>
      </c>
      <c r="J20" s="1044">
        <f>SUM(H20:I20)</f>
        <v>0</v>
      </c>
      <c r="K20" s="1184">
        <f>SUM(K21:K23)</f>
        <v>0</v>
      </c>
      <c r="L20" s="906">
        <f>SUM(L21:L23)</f>
        <v>0</v>
      </c>
      <c r="M20" s="1185">
        <f>SUM(K20:L20)</f>
        <v>0</v>
      </c>
      <c r="N20" s="1184">
        <f>SUM(N21:N23)</f>
        <v>0</v>
      </c>
      <c r="O20" s="907">
        <f>SUM(O21:O23)</f>
        <v>125</v>
      </c>
      <c r="P20" s="1185">
        <f>SUM(N20:O20)</f>
        <v>125</v>
      </c>
      <c r="Q20" s="27"/>
      <c r="R20" s="27"/>
    </row>
    <row r="21" spans="1:18" ht="26.25" x14ac:dyDescent="0.35">
      <c r="A21" s="1022" t="s">
        <v>99</v>
      </c>
      <c r="B21" s="897">
        <f t="shared" ref="B21:C23" si="2">B10</f>
        <v>0</v>
      </c>
      <c r="C21" s="893">
        <f t="shared" si="2"/>
        <v>25</v>
      </c>
      <c r="D21" s="894">
        <f>B21+C21</f>
        <v>25</v>
      </c>
      <c r="E21" s="895">
        <v>0</v>
      </c>
      <c r="F21" s="893">
        <v>55</v>
      </c>
      <c r="G21" s="896">
        <f>E21+F21</f>
        <v>55</v>
      </c>
      <c r="H21" s="897">
        <v>0</v>
      </c>
      <c r="I21" s="893">
        <v>0</v>
      </c>
      <c r="J21" s="896">
        <f>H21+I21</f>
        <v>0</v>
      </c>
      <c r="K21" s="897">
        <v>0</v>
      </c>
      <c r="L21" s="893">
        <v>0</v>
      </c>
      <c r="M21" s="894">
        <f>SUM(K21:L21)</f>
        <v>0</v>
      </c>
      <c r="N21" s="897">
        <v>0</v>
      </c>
      <c r="O21" s="1024">
        <f>C21+F21+I21+L21</f>
        <v>80</v>
      </c>
      <c r="P21" s="1025">
        <f>SUM(N21:O21)</f>
        <v>80</v>
      </c>
      <c r="Q21" s="27"/>
      <c r="R21" s="27"/>
    </row>
    <row r="22" spans="1:18" ht="26.25" x14ac:dyDescent="0.35">
      <c r="A22" s="1022" t="s">
        <v>124</v>
      </c>
      <c r="B22" s="897">
        <f t="shared" si="2"/>
        <v>0</v>
      </c>
      <c r="C22" s="893">
        <f t="shared" si="2"/>
        <v>34</v>
      </c>
      <c r="D22" s="894">
        <f>B22+C22</f>
        <v>34</v>
      </c>
      <c r="E22" s="895">
        <v>0</v>
      </c>
      <c r="F22" s="893">
        <v>0</v>
      </c>
      <c r="G22" s="896">
        <f>E22+F22</f>
        <v>0</v>
      </c>
      <c r="H22" s="897">
        <v>0</v>
      </c>
      <c r="I22" s="893">
        <v>0</v>
      </c>
      <c r="J22" s="896">
        <f>H22+I22</f>
        <v>0</v>
      </c>
      <c r="K22" s="897">
        <v>0</v>
      </c>
      <c r="L22" s="893">
        <v>0</v>
      </c>
      <c r="M22" s="894">
        <f>SUM(K22:L22)</f>
        <v>0</v>
      </c>
      <c r="N22" s="897">
        <v>0</v>
      </c>
      <c r="O22" s="1024">
        <f t="shared" ref="O22:O27" si="3">C22+F22+I22+L22</f>
        <v>34</v>
      </c>
      <c r="P22" s="1025">
        <f>SUM(N22:O22)</f>
        <v>34</v>
      </c>
      <c r="Q22" s="27"/>
      <c r="R22" s="27"/>
    </row>
    <row r="23" spans="1:18" ht="26.25" x14ac:dyDescent="0.35">
      <c r="A23" s="1022" t="s">
        <v>100</v>
      </c>
      <c r="B23" s="897">
        <f t="shared" si="2"/>
        <v>0</v>
      </c>
      <c r="C23" s="893">
        <f t="shared" si="2"/>
        <v>11</v>
      </c>
      <c r="D23" s="894">
        <f>SUM(B23:C23)</f>
        <v>11</v>
      </c>
      <c r="E23" s="895">
        <v>0</v>
      </c>
      <c r="F23" s="893">
        <v>0</v>
      </c>
      <c r="G23" s="896">
        <f>E23+F23</f>
        <v>0</v>
      </c>
      <c r="H23" s="897">
        <v>0</v>
      </c>
      <c r="I23" s="893">
        <v>0</v>
      </c>
      <c r="J23" s="896">
        <f>H23+I23</f>
        <v>0</v>
      </c>
      <c r="K23" s="897">
        <v>0</v>
      </c>
      <c r="L23" s="893">
        <v>0</v>
      </c>
      <c r="M23" s="894">
        <f>SUM(K23:L23)</f>
        <v>0</v>
      </c>
      <c r="N23" s="897">
        <v>0</v>
      </c>
      <c r="O23" s="1024">
        <f t="shared" si="3"/>
        <v>11</v>
      </c>
      <c r="P23" s="1025">
        <f>SUM(N23:O23)</f>
        <v>11</v>
      </c>
      <c r="Q23" s="27"/>
      <c r="R23" s="27"/>
    </row>
    <row r="24" spans="1:18" x14ac:dyDescent="0.35">
      <c r="A24" s="213" t="s">
        <v>51</v>
      </c>
      <c r="B24" s="892">
        <f>SUM(B25:B27)</f>
        <v>0</v>
      </c>
      <c r="C24" s="888">
        <f>SUM(C25:C27)</f>
        <v>89</v>
      </c>
      <c r="D24" s="889">
        <f>SUM(B24:C24)</f>
        <v>89</v>
      </c>
      <c r="E24" s="890">
        <f>SUM(E25:E27)</f>
        <v>0</v>
      </c>
      <c r="F24" s="890">
        <f>SUM(F25:F27)</f>
        <v>0</v>
      </c>
      <c r="G24" s="891">
        <f>SUM(E24:F24)</f>
        <v>0</v>
      </c>
      <c r="H24" s="892">
        <f>SUM(H25:H27)</f>
        <v>0</v>
      </c>
      <c r="I24" s="888">
        <f>SUM(I25:I27)</f>
        <v>0</v>
      </c>
      <c r="J24" s="891">
        <f>SUM(H24:I24)</f>
        <v>0</v>
      </c>
      <c r="K24" s="892">
        <f>SUM(K25:K27)</f>
        <v>0</v>
      </c>
      <c r="L24" s="888">
        <f>SUM(L25:L27)</f>
        <v>0</v>
      </c>
      <c r="M24" s="889">
        <f>SUM(K24:L24)</f>
        <v>0</v>
      </c>
      <c r="N24" s="892">
        <f>SUM(N25:N27)</f>
        <v>0</v>
      </c>
      <c r="O24" s="890">
        <f>SUM(O25:O27)</f>
        <v>89</v>
      </c>
      <c r="P24" s="889">
        <f>SUM(N24:O24)</f>
        <v>89</v>
      </c>
      <c r="Q24" s="27"/>
      <c r="R24" s="27"/>
    </row>
    <row r="25" spans="1:18" ht="26.25" x14ac:dyDescent="0.35">
      <c r="A25" s="1022" t="s">
        <v>99</v>
      </c>
      <c r="B25" s="897">
        <f t="shared" ref="B25:C27" si="4">B14</f>
        <v>0</v>
      </c>
      <c r="C25" s="893">
        <f t="shared" si="4"/>
        <v>30</v>
      </c>
      <c r="D25" s="894">
        <f>SUM(B25:C25)</f>
        <v>30</v>
      </c>
      <c r="E25" s="895">
        <v>0</v>
      </c>
      <c r="F25" s="893">
        <v>0</v>
      </c>
      <c r="G25" s="896">
        <f>E25+F25</f>
        <v>0</v>
      </c>
      <c r="H25" s="897">
        <v>0</v>
      </c>
      <c r="I25" s="893">
        <v>0</v>
      </c>
      <c r="J25" s="896">
        <f>H25+I25</f>
        <v>0</v>
      </c>
      <c r="K25" s="897">
        <v>0</v>
      </c>
      <c r="L25" s="893">
        <v>0</v>
      </c>
      <c r="M25" s="894">
        <f>K25+L25</f>
        <v>0</v>
      </c>
      <c r="N25" s="897">
        <v>0</v>
      </c>
      <c r="O25" s="1024">
        <f t="shared" si="3"/>
        <v>30</v>
      </c>
      <c r="P25" s="894">
        <f>N25+O25</f>
        <v>30</v>
      </c>
      <c r="Q25" s="27"/>
      <c r="R25" s="27"/>
    </row>
    <row r="26" spans="1:18" ht="26.25" x14ac:dyDescent="0.35">
      <c r="A26" s="1022" t="s">
        <v>124</v>
      </c>
      <c r="B26" s="897">
        <f t="shared" si="4"/>
        <v>0</v>
      </c>
      <c r="C26" s="893">
        <f t="shared" si="4"/>
        <v>45</v>
      </c>
      <c r="D26" s="894">
        <f>SUM(B26:C26)</f>
        <v>45</v>
      </c>
      <c r="E26" s="895">
        <v>0</v>
      </c>
      <c r="F26" s="893">
        <v>0</v>
      </c>
      <c r="G26" s="896">
        <f>E26+F26</f>
        <v>0</v>
      </c>
      <c r="H26" s="897">
        <v>0</v>
      </c>
      <c r="I26" s="893">
        <v>0</v>
      </c>
      <c r="J26" s="896">
        <f>H26+I26</f>
        <v>0</v>
      </c>
      <c r="K26" s="897">
        <v>0</v>
      </c>
      <c r="L26" s="893">
        <v>0</v>
      </c>
      <c r="M26" s="894">
        <f>K26+L26</f>
        <v>0</v>
      </c>
      <c r="N26" s="897">
        <v>0</v>
      </c>
      <c r="O26" s="1024">
        <f t="shared" si="3"/>
        <v>45</v>
      </c>
      <c r="P26" s="894">
        <f>N26+O26</f>
        <v>45</v>
      </c>
      <c r="Q26" s="27"/>
      <c r="R26" s="27"/>
    </row>
    <row r="27" spans="1:18" ht="27" thickBot="1" x14ac:dyDescent="0.4">
      <c r="A27" s="1022" t="s">
        <v>100</v>
      </c>
      <c r="B27" s="905">
        <f t="shared" si="4"/>
        <v>0</v>
      </c>
      <c r="C27" s="901">
        <f t="shared" si="4"/>
        <v>14</v>
      </c>
      <c r="D27" s="902">
        <f>SUM(B27:C27)</f>
        <v>14</v>
      </c>
      <c r="E27" s="903">
        <v>0</v>
      </c>
      <c r="F27" s="901">
        <v>0</v>
      </c>
      <c r="G27" s="904">
        <f>E27+F27</f>
        <v>0</v>
      </c>
      <c r="H27" s="905">
        <v>0</v>
      </c>
      <c r="I27" s="901">
        <v>0</v>
      </c>
      <c r="J27" s="904">
        <f>H27+I27</f>
        <v>0</v>
      </c>
      <c r="K27" s="1035">
        <v>0</v>
      </c>
      <c r="L27" s="1036">
        <v>0</v>
      </c>
      <c r="M27" s="1037">
        <f>K27+L27</f>
        <v>0</v>
      </c>
      <c r="N27" s="1035">
        <v>0</v>
      </c>
      <c r="O27" s="1040">
        <f t="shared" si="3"/>
        <v>14</v>
      </c>
      <c r="P27" s="1037">
        <f>N27+O27</f>
        <v>14</v>
      </c>
      <c r="Q27" s="27"/>
      <c r="R27" s="27"/>
    </row>
    <row r="28" spans="1:18" ht="26.25" thickBot="1" x14ac:dyDescent="0.4">
      <c r="A28" s="1156" t="s">
        <v>6</v>
      </c>
      <c r="B28" s="1140">
        <f>B20+B24</f>
        <v>0</v>
      </c>
      <c r="C28" s="1141">
        <f t="shared" ref="C28:P28" si="5">C20+C24</f>
        <v>159</v>
      </c>
      <c r="D28" s="1142">
        <f t="shared" si="5"/>
        <v>159</v>
      </c>
      <c r="E28" s="1143">
        <f t="shared" si="5"/>
        <v>0</v>
      </c>
      <c r="F28" s="1141">
        <f t="shared" si="5"/>
        <v>55</v>
      </c>
      <c r="G28" s="1144">
        <f t="shared" si="5"/>
        <v>55</v>
      </c>
      <c r="H28" s="1140">
        <f t="shared" si="5"/>
        <v>0</v>
      </c>
      <c r="I28" s="1141">
        <f t="shared" si="5"/>
        <v>0</v>
      </c>
      <c r="J28" s="1142">
        <f t="shared" si="5"/>
        <v>0</v>
      </c>
      <c r="K28" s="1143">
        <f t="shared" si="5"/>
        <v>0</v>
      </c>
      <c r="L28" s="1141">
        <f t="shared" si="5"/>
        <v>0</v>
      </c>
      <c r="M28" s="1144">
        <f t="shared" si="5"/>
        <v>0</v>
      </c>
      <c r="N28" s="1140">
        <f t="shared" si="5"/>
        <v>0</v>
      </c>
      <c r="O28" s="1141">
        <f t="shared" si="5"/>
        <v>214</v>
      </c>
      <c r="P28" s="1142">
        <f t="shared" si="5"/>
        <v>214</v>
      </c>
      <c r="Q28" s="27"/>
      <c r="R28" s="27"/>
    </row>
    <row r="29" spans="1:18" ht="51" x14ac:dyDescent="0.35">
      <c r="A29" s="1157" t="s">
        <v>15</v>
      </c>
      <c r="B29" s="1047"/>
      <c r="C29" s="1048"/>
      <c r="D29" s="1049"/>
      <c r="E29" s="1050"/>
      <c r="F29" s="1048"/>
      <c r="G29" s="1051"/>
      <c r="H29" s="1047"/>
      <c r="I29" s="1048"/>
      <c r="J29" s="1049"/>
      <c r="K29" s="1050"/>
      <c r="L29" s="1048"/>
      <c r="M29" s="1051"/>
      <c r="N29" s="1052"/>
      <c r="O29" s="1053"/>
      <c r="P29" s="1054"/>
      <c r="Q29" s="32"/>
      <c r="R29" s="32"/>
    </row>
    <row r="30" spans="1:18" x14ac:dyDescent="0.35">
      <c r="A30" s="20" t="s">
        <v>50</v>
      </c>
      <c r="B30" s="892">
        <v>0</v>
      </c>
      <c r="C30" s="888">
        <v>0</v>
      </c>
      <c r="D30" s="889">
        <v>0</v>
      </c>
      <c r="E30" s="898">
        <v>0</v>
      </c>
      <c r="F30" s="888">
        <v>0</v>
      </c>
      <c r="G30" s="898">
        <f>SUM(E30:F30)</f>
        <v>0</v>
      </c>
      <c r="H30" s="899">
        <v>0</v>
      </c>
      <c r="I30" s="888">
        <v>0</v>
      </c>
      <c r="J30" s="1055">
        <v>0</v>
      </c>
      <c r="K30" s="898">
        <v>0</v>
      </c>
      <c r="L30" s="888">
        <v>0</v>
      </c>
      <c r="M30" s="890">
        <f>SUM(K30:L30)</f>
        <v>0</v>
      </c>
      <c r="N30" s="1019">
        <f>B30+E30+H30+K30</f>
        <v>0</v>
      </c>
      <c r="O30" s="1020">
        <f>C30+F30+I30+L30</f>
        <v>0</v>
      </c>
      <c r="P30" s="1021">
        <f>SUM(N30:O30)</f>
        <v>0</v>
      </c>
      <c r="Q30" s="33"/>
      <c r="R30" s="33"/>
    </row>
    <row r="31" spans="1:18" ht="27" thickBot="1" x14ac:dyDescent="0.4">
      <c r="A31" s="213" t="s">
        <v>51</v>
      </c>
      <c r="B31" s="892">
        <v>0</v>
      </c>
      <c r="C31" s="888">
        <v>0</v>
      </c>
      <c r="D31" s="889">
        <v>0</v>
      </c>
      <c r="E31" s="898">
        <v>0</v>
      </c>
      <c r="F31" s="888">
        <v>0</v>
      </c>
      <c r="G31" s="890">
        <v>0</v>
      </c>
      <c r="H31" s="892">
        <v>0</v>
      </c>
      <c r="I31" s="888">
        <v>0</v>
      </c>
      <c r="J31" s="889">
        <v>0</v>
      </c>
      <c r="K31" s="892">
        <v>0</v>
      </c>
      <c r="L31" s="888">
        <v>0</v>
      </c>
      <c r="M31" s="889">
        <v>0</v>
      </c>
      <c r="N31" s="892">
        <v>0</v>
      </c>
      <c r="O31" s="890">
        <v>0</v>
      </c>
      <c r="P31" s="889">
        <v>0</v>
      </c>
      <c r="Q31" s="32"/>
      <c r="R31" s="32"/>
    </row>
    <row r="32" spans="1:18" ht="26.25" thickBot="1" x14ac:dyDescent="0.4">
      <c r="A32" s="1158" t="s">
        <v>11</v>
      </c>
      <c r="B32" s="1145">
        <v>0</v>
      </c>
      <c r="C32" s="1145">
        <v>0</v>
      </c>
      <c r="D32" s="1145">
        <v>0</v>
      </c>
      <c r="E32" s="1145">
        <v>0</v>
      </c>
      <c r="F32" s="1145">
        <v>0</v>
      </c>
      <c r="G32" s="1145">
        <v>0</v>
      </c>
      <c r="H32" s="1145">
        <v>0</v>
      </c>
      <c r="I32" s="1145">
        <f>I30+I31</f>
        <v>0</v>
      </c>
      <c r="J32" s="1145">
        <v>0</v>
      </c>
      <c r="K32" s="1145">
        <v>0</v>
      </c>
      <c r="L32" s="1145">
        <f>L30+L31</f>
        <v>0</v>
      </c>
      <c r="M32" s="1145">
        <v>0</v>
      </c>
      <c r="N32" s="1145">
        <v>0</v>
      </c>
      <c r="O32" s="1145">
        <v>0</v>
      </c>
      <c r="P32" s="1027">
        <v>0</v>
      </c>
      <c r="Q32" s="5"/>
      <c r="R32" s="5"/>
    </row>
    <row r="33" spans="1:20" ht="26.25" thickBot="1" x14ac:dyDescent="0.4">
      <c r="A33" s="1159" t="s">
        <v>8</v>
      </c>
      <c r="B33" s="1160">
        <f t="shared" ref="B33:P33" si="6">B28</f>
        <v>0</v>
      </c>
      <c r="C33" s="1160">
        <f t="shared" si="6"/>
        <v>159</v>
      </c>
      <c r="D33" s="1160">
        <f t="shared" si="6"/>
        <v>159</v>
      </c>
      <c r="E33" s="1160">
        <f t="shared" si="6"/>
        <v>0</v>
      </c>
      <c r="F33" s="1160">
        <f t="shared" si="6"/>
        <v>55</v>
      </c>
      <c r="G33" s="1160">
        <f t="shared" si="6"/>
        <v>55</v>
      </c>
      <c r="H33" s="1160">
        <f t="shared" si="6"/>
        <v>0</v>
      </c>
      <c r="I33" s="1160">
        <f t="shared" si="6"/>
        <v>0</v>
      </c>
      <c r="J33" s="1160">
        <f t="shared" si="6"/>
        <v>0</v>
      </c>
      <c r="K33" s="1160">
        <f t="shared" si="6"/>
        <v>0</v>
      </c>
      <c r="L33" s="1160">
        <f t="shared" si="6"/>
        <v>0</v>
      </c>
      <c r="M33" s="1160">
        <f t="shared" si="6"/>
        <v>0</v>
      </c>
      <c r="N33" s="1160">
        <f t="shared" si="6"/>
        <v>0</v>
      </c>
      <c r="O33" s="1160">
        <f t="shared" si="6"/>
        <v>214</v>
      </c>
      <c r="P33" s="1026">
        <f t="shared" si="6"/>
        <v>214</v>
      </c>
      <c r="Q33" s="34"/>
      <c r="R33" s="34"/>
    </row>
    <row r="34" spans="1:20" ht="26.25" thickBot="1" x14ac:dyDescent="0.4">
      <c r="A34" s="1161" t="s">
        <v>15</v>
      </c>
      <c r="B34" s="1160">
        <f>B30+B31</f>
        <v>0</v>
      </c>
      <c r="C34" s="1160">
        <f>C30+C31</f>
        <v>0</v>
      </c>
      <c r="D34" s="1026">
        <f>D30+D31</f>
        <v>0</v>
      </c>
      <c r="E34" s="1162">
        <f>E30+E31</f>
        <v>0</v>
      </c>
      <c r="F34" s="1160">
        <f t="shared" ref="F34:L34" si="7">F32</f>
        <v>0</v>
      </c>
      <c r="G34" s="1160">
        <f>G30+G31</f>
        <v>0</v>
      </c>
      <c r="H34" s="1160">
        <f>H30+H31</f>
        <v>0</v>
      </c>
      <c r="I34" s="1160">
        <f t="shared" si="7"/>
        <v>0</v>
      </c>
      <c r="J34" s="1160">
        <f>J30+J31</f>
        <v>0</v>
      </c>
      <c r="K34" s="1160">
        <f>K30+K31</f>
        <v>0</v>
      </c>
      <c r="L34" s="1160">
        <f t="shared" si="7"/>
        <v>0</v>
      </c>
      <c r="M34" s="1160">
        <f>M30+M31</f>
        <v>0</v>
      </c>
      <c r="N34" s="1160">
        <f>B34+E34+H34+K34</f>
        <v>0</v>
      </c>
      <c r="O34" s="1160">
        <f>C34+F34+I34+L34</f>
        <v>0</v>
      </c>
      <c r="P34" s="1026">
        <f>D34+G34+J34+M34</f>
        <v>0</v>
      </c>
      <c r="Q34" s="34"/>
      <c r="R34" s="34"/>
    </row>
    <row r="35" spans="1:20" ht="26.25" thickBot="1" x14ac:dyDescent="0.4">
      <c r="A35" s="1163" t="s">
        <v>12</v>
      </c>
      <c r="B35" s="1164">
        <f>SUM(B33:B34)</f>
        <v>0</v>
      </c>
      <c r="C35" s="1164">
        <f>SUM(C33:C34)</f>
        <v>159</v>
      </c>
      <c r="D35" s="1164">
        <f t="shared" ref="D35:P35" si="8">SUM(D33:D34)</f>
        <v>159</v>
      </c>
      <c r="E35" s="1164">
        <f t="shared" si="8"/>
        <v>0</v>
      </c>
      <c r="F35" s="1164">
        <f t="shared" si="8"/>
        <v>55</v>
      </c>
      <c r="G35" s="1164">
        <f t="shared" si="8"/>
        <v>55</v>
      </c>
      <c r="H35" s="1164">
        <f t="shared" si="8"/>
        <v>0</v>
      </c>
      <c r="I35" s="1164">
        <f t="shared" si="8"/>
        <v>0</v>
      </c>
      <c r="J35" s="1164">
        <f t="shared" si="8"/>
        <v>0</v>
      </c>
      <c r="K35" s="1164">
        <f t="shared" si="8"/>
        <v>0</v>
      </c>
      <c r="L35" s="1164">
        <f t="shared" si="8"/>
        <v>0</v>
      </c>
      <c r="M35" s="1164">
        <f t="shared" si="8"/>
        <v>0</v>
      </c>
      <c r="N35" s="1164">
        <f t="shared" si="8"/>
        <v>0</v>
      </c>
      <c r="O35" s="1164">
        <f t="shared" si="8"/>
        <v>214</v>
      </c>
      <c r="P35" s="1164">
        <f t="shared" si="8"/>
        <v>214</v>
      </c>
      <c r="Q35" s="34"/>
      <c r="R35" s="34"/>
    </row>
    <row r="36" spans="1:20" x14ac:dyDescent="0.35">
      <c r="A36" s="27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5"/>
    </row>
    <row r="37" spans="1:20" ht="26.25" x14ac:dyDescent="0.4">
      <c r="A37" s="27"/>
      <c r="B37" s="1698"/>
      <c r="C37" s="1698"/>
      <c r="D37" s="1698"/>
      <c r="E37" s="1698"/>
      <c r="F37" s="1698"/>
      <c r="G37" s="1698"/>
      <c r="H37" s="1698"/>
      <c r="I37" s="1698"/>
      <c r="J37" s="1165"/>
      <c r="K37" s="1166"/>
      <c r="L37" s="1166"/>
      <c r="M37" s="1166"/>
      <c r="N37" s="1166"/>
      <c r="O37" s="1166"/>
      <c r="P37" s="1166"/>
      <c r="Q37" s="1166"/>
      <c r="R37" s="1167"/>
      <c r="S37" s="1167"/>
      <c r="T37" s="1167"/>
    </row>
    <row r="38" spans="1:20" x14ac:dyDescent="0.35">
      <c r="B38" s="1699"/>
      <c r="C38" s="1699"/>
      <c r="D38" s="1699"/>
      <c r="E38" s="1699"/>
      <c r="F38" s="1699"/>
      <c r="G38" s="1699"/>
      <c r="H38" s="1699"/>
      <c r="I38" s="1699"/>
      <c r="J38" s="1699"/>
      <c r="K38" s="1166"/>
      <c r="M38" s="1166"/>
      <c r="N38" s="1166"/>
      <c r="O38" s="1166"/>
      <c r="P38" s="1166"/>
      <c r="Q38" s="1166"/>
      <c r="R38" s="1167"/>
      <c r="S38" s="1167"/>
      <c r="T38" s="1167"/>
    </row>
    <row r="39" spans="1:20" ht="26.25" x14ac:dyDescent="0.4">
      <c r="A39" s="16"/>
      <c r="B39" s="1699"/>
      <c r="C39" s="1699"/>
      <c r="D39" s="1699"/>
      <c r="E39" s="1699"/>
      <c r="F39" s="1699"/>
      <c r="G39" s="1699"/>
      <c r="H39" s="1699"/>
      <c r="I39" s="1699"/>
      <c r="J39" s="1699"/>
      <c r="K39" s="1166"/>
      <c r="L39" s="1165"/>
      <c r="M39" s="1166"/>
      <c r="N39" s="1166"/>
      <c r="O39" s="1166"/>
      <c r="P39" s="1166"/>
      <c r="Q39" s="1166"/>
      <c r="S39" s="1167"/>
      <c r="T39" s="1167"/>
    </row>
    <row r="40" spans="1:20" x14ac:dyDescent="0.35">
      <c r="B40" s="1699"/>
      <c r="C40" s="1699"/>
      <c r="D40" s="1699"/>
      <c r="E40" s="1699"/>
      <c r="F40" s="1699"/>
      <c r="G40" s="1699"/>
      <c r="H40" s="1699"/>
      <c r="I40" s="1699"/>
      <c r="J40" s="1699"/>
      <c r="K40" s="1166"/>
      <c r="L40" s="1166"/>
      <c r="M40" s="1166"/>
      <c r="N40" s="1166"/>
      <c r="O40" s="1167"/>
      <c r="P40" s="1167"/>
      <c r="Q40" s="1167"/>
      <c r="R40" s="1166"/>
      <c r="S40" s="1166"/>
      <c r="T40" s="1166"/>
    </row>
    <row r="41" spans="1:20" x14ac:dyDescent="0.35">
      <c r="B41" s="1168"/>
      <c r="C41" s="1168"/>
      <c r="D41" s="1168"/>
      <c r="E41" s="1168"/>
      <c r="F41" s="1168"/>
      <c r="G41" s="1168"/>
      <c r="H41" s="1168"/>
      <c r="I41" s="1168"/>
      <c r="J41" s="1168"/>
      <c r="K41" s="1168"/>
      <c r="L41" s="1168"/>
      <c r="M41" s="1168"/>
      <c r="N41" s="1168"/>
      <c r="O41" s="1168"/>
      <c r="P41" s="1168"/>
      <c r="Q41" s="1168"/>
      <c r="R41" s="1168"/>
      <c r="S41" s="1168"/>
      <c r="T41" s="1168"/>
    </row>
    <row r="42" spans="1:20" x14ac:dyDescent="0.35">
      <c r="B42" s="1168"/>
      <c r="C42" s="1168"/>
      <c r="D42" s="1168"/>
      <c r="E42" s="1168"/>
      <c r="F42" s="1168"/>
      <c r="G42" s="1168"/>
      <c r="H42" s="1168"/>
      <c r="I42" s="1168"/>
      <c r="J42" s="1168"/>
      <c r="K42" s="1168"/>
      <c r="L42" s="1168"/>
      <c r="M42" s="1168"/>
      <c r="N42" s="1168"/>
      <c r="O42" s="1168"/>
      <c r="P42" s="1168"/>
      <c r="Q42" s="1168"/>
      <c r="R42" s="1168"/>
      <c r="S42" s="1168"/>
      <c r="T42" s="1168"/>
    </row>
    <row r="43" spans="1:20" x14ac:dyDescent="0.35">
      <c r="A43" s="16"/>
      <c r="B43" s="1168"/>
      <c r="C43" s="1168"/>
      <c r="D43" s="1168"/>
      <c r="E43" s="1168"/>
      <c r="F43" s="1168"/>
      <c r="G43" s="1168"/>
      <c r="H43" s="1168"/>
      <c r="I43" s="1168"/>
      <c r="J43" s="1168"/>
      <c r="K43" s="1168"/>
      <c r="L43" s="1168"/>
      <c r="M43" s="1168"/>
      <c r="N43" s="1168"/>
      <c r="O43" s="1168"/>
      <c r="P43" s="1168"/>
      <c r="Q43" s="1168"/>
      <c r="R43" s="1168"/>
      <c r="S43" s="1168"/>
      <c r="T43" s="1168"/>
    </row>
    <row r="44" spans="1:20" x14ac:dyDescent="0.35">
      <c r="A44" s="1169"/>
      <c r="B44" s="1168"/>
      <c r="C44" s="1168"/>
      <c r="D44" s="1168"/>
      <c r="E44" s="1168"/>
      <c r="F44" s="1168"/>
      <c r="G44" s="1168"/>
      <c r="H44" s="1168"/>
      <c r="I44" s="1168"/>
      <c r="J44" s="1168"/>
      <c r="K44" s="1168"/>
      <c r="L44" s="1168"/>
      <c r="M44" s="1168"/>
      <c r="N44" s="1168"/>
      <c r="O44" s="1168"/>
      <c r="P44" s="1168"/>
      <c r="Q44" s="1167"/>
      <c r="R44" s="1168"/>
      <c r="S44" s="1168"/>
      <c r="T44" s="1168"/>
    </row>
  </sheetData>
  <mergeCells count="11">
    <mergeCell ref="B37:I37"/>
    <mergeCell ref="B38:J4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AP28"/>
  <sheetViews>
    <sheetView zoomScale="40" zoomScaleNormal="40" workbookViewId="0">
      <selection activeCell="V22" sqref="V22"/>
    </sheetView>
  </sheetViews>
  <sheetFormatPr defaultRowHeight="5.65" customHeight="1" x14ac:dyDescent="0.35"/>
  <cols>
    <col min="1" max="1" width="91.85546875" style="135" customWidth="1"/>
    <col min="2" max="2" width="24.85546875" style="135" customWidth="1"/>
    <col min="3" max="3" width="23.5703125" style="135" customWidth="1"/>
    <col min="4" max="4" width="19.140625" style="135" customWidth="1"/>
    <col min="5" max="5" width="22.5703125" style="135" customWidth="1"/>
    <col min="6" max="6" width="25.140625" style="135" customWidth="1"/>
    <col min="7" max="7" width="20.85546875" style="135" customWidth="1"/>
    <col min="8" max="8" width="21.42578125" style="135" customWidth="1"/>
    <col min="9" max="9" width="27.28515625" style="135" customWidth="1"/>
    <col min="10" max="10" width="20.85546875" style="135" customWidth="1"/>
    <col min="11" max="11" width="22.28515625" style="135" customWidth="1"/>
    <col min="12" max="12" width="26.85546875" style="135" customWidth="1"/>
    <col min="13" max="13" width="19.28515625" style="135" customWidth="1"/>
    <col min="14" max="14" width="22.7109375" style="135" customWidth="1"/>
    <col min="15" max="15" width="25.5703125" style="135" customWidth="1"/>
    <col min="16" max="16" width="21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91.85546875" style="135" customWidth="1"/>
    <col min="258" max="258" width="24.85546875" style="135" customWidth="1"/>
    <col min="259" max="259" width="34.7109375" style="135" customWidth="1"/>
    <col min="260" max="260" width="19.140625" style="135" customWidth="1"/>
    <col min="261" max="261" width="22.5703125" style="135" customWidth="1"/>
    <col min="262" max="262" width="25.140625" style="135" customWidth="1"/>
    <col min="263" max="263" width="19" style="135" customWidth="1"/>
    <col min="264" max="264" width="21.42578125" style="135" customWidth="1"/>
    <col min="265" max="265" width="27.28515625" style="135" customWidth="1"/>
    <col min="266" max="266" width="20.85546875" style="135" customWidth="1"/>
    <col min="267" max="267" width="22.28515625" style="135" customWidth="1"/>
    <col min="268" max="268" width="26.85546875" style="135" customWidth="1"/>
    <col min="269" max="269" width="19.28515625" style="135" customWidth="1"/>
    <col min="270" max="270" width="22.7109375" style="135" customWidth="1"/>
    <col min="271" max="271" width="25.5703125" style="135" customWidth="1"/>
    <col min="272" max="272" width="21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91.85546875" style="135" customWidth="1"/>
    <col min="514" max="514" width="24.85546875" style="135" customWidth="1"/>
    <col min="515" max="515" width="34.7109375" style="135" customWidth="1"/>
    <col min="516" max="516" width="19.140625" style="135" customWidth="1"/>
    <col min="517" max="517" width="22.5703125" style="135" customWidth="1"/>
    <col min="518" max="518" width="25.140625" style="135" customWidth="1"/>
    <col min="519" max="519" width="19" style="135" customWidth="1"/>
    <col min="520" max="520" width="21.42578125" style="135" customWidth="1"/>
    <col min="521" max="521" width="27.28515625" style="135" customWidth="1"/>
    <col min="522" max="522" width="20.85546875" style="135" customWidth="1"/>
    <col min="523" max="523" width="22.28515625" style="135" customWidth="1"/>
    <col min="524" max="524" width="26.85546875" style="135" customWidth="1"/>
    <col min="525" max="525" width="19.28515625" style="135" customWidth="1"/>
    <col min="526" max="526" width="22.7109375" style="135" customWidth="1"/>
    <col min="527" max="527" width="25.5703125" style="135" customWidth="1"/>
    <col min="528" max="528" width="21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91.85546875" style="135" customWidth="1"/>
    <col min="770" max="770" width="24.85546875" style="135" customWidth="1"/>
    <col min="771" max="771" width="34.7109375" style="135" customWidth="1"/>
    <col min="772" max="772" width="19.140625" style="135" customWidth="1"/>
    <col min="773" max="773" width="22.5703125" style="135" customWidth="1"/>
    <col min="774" max="774" width="25.140625" style="135" customWidth="1"/>
    <col min="775" max="775" width="19" style="135" customWidth="1"/>
    <col min="776" max="776" width="21.42578125" style="135" customWidth="1"/>
    <col min="777" max="777" width="27.28515625" style="135" customWidth="1"/>
    <col min="778" max="778" width="20.85546875" style="135" customWidth="1"/>
    <col min="779" max="779" width="22.28515625" style="135" customWidth="1"/>
    <col min="780" max="780" width="26.85546875" style="135" customWidth="1"/>
    <col min="781" max="781" width="19.28515625" style="135" customWidth="1"/>
    <col min="782" max="782" width="22.7109375" style="135" customWidth="1"/>
    <col min="783" max="783" width="25.5703125" style="135" customWidth="1"/>
    <col min="784" max="784" width="21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91.85546875" style="135" customWidth="1"/>
    <col min="1026" max="1026" width="24.85546875" style="135" customWidth="1"/>
    <col min="1027" max="1027" width="34.7109375" style="135" customWidth="1"/>
    <col min="1028" max="1028" width="19.140625" style="135" customWidth="1"/>
    <col min="1029" max="1029" width="22.5703125" style="135" customWidth="1"/>
    <col min="1030" max="1030" width="25.140625" style="135" customWidth="1"/>
    <col min="1031" max="1031" width="19" style="135" customWidth="1"/>
    <col min="1032" max="1032" width="21.42578125" style="135" customWidth="1"/>
    <col min="1033" max="1033" width="27.28515625" style="135" customWidth="1"/>
    <col min="1034" max="1034" width="20.85546875" style="135" customWidth="1"/>
    <col min="1035" max="1035" width="22.28515625" style="135" customWidth="1"/>
    <col min="1036" max="1036" width="26.85546875" style="135" customWidth="1"/>
    <col min="1037" max="1037" width="19.28515625" style="135" customWidth="1"/>
    <col min="1038" max="1038" width="22.7109375" style="135" customWidth="1"/>
    <col min="1039" max="1039" width="25.5703125" style="135" customWidth="1"/>
    <col min="1040" max="1040" width="21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91.85546875" style="135" customWidth="1"/>
    <col min="1282" max="1282" width="24.85546875" style="135" customWidth="1"/>
    <col min="1283" max="1283" width="34.7109375" style="135" customWidth="1"/>
    <col min="1284" max="1284" width="19.140625" style="135" customWidth="1"/>
    <col min="1285" max="1285" width="22.5703125" style="135" customWidth="1"/>
    <col min="1286" max="1286" width="25.140625" style="135" customWidth="1"/>
    <col min="1287" max="1287" width="19" style="135" customWidth="1"/>
    <col min="1288" max="1288" width="21.42578125" style="135" customWidth="1"/>
    <col min="1289" max="1289" width="27.28515625" style="135" customWidth="1"/>
    <col min="1290" max="1290" width="20.85546875" style="135" customWidth="1"/>
    <col min="1291" max="1291" width="22.28515625" style="135" customWidth="1"/>
    <col min="1292" max="1292" width="26.85546875" style="135" customWidth="1"/>
    <col min="1293" max="1293" width="19.28515625" style="135" customWidth="1"/>
    <col min="1294" max="1294" width="22.7109375" style="135" customWidth="1"/>
    <col min="1295" max="1295" width="25.5703125" style="135" customWidth="1"/>
    <col min="1296" max="1296" width="21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91.85546875" style="135" customWidth="1"/>
    <col min="1538" max="1538" width="24.85546875" style="135" customWidth="1"/>
    <col min="1539" max="1539" width="34.7109375" style="135" customWidth="1"/>
    <col min="1540" max="1540" width="19.140625" style="135" customWidth="1"/>
    <col min="1541" max="1541" width="22.5703125" style="135" customWidth="1"/>
    <col min="1542" max="1542" width="25.140625" style="135" customWidth="1"/>
    <col min="1543" max="1543" width="19" style="135" customWidth="1"/>
    <col min="1544" max="1544" width="21.42578125" style="135" customWidth="1"/>
    <col min="1545" max="1545" width="27.28515625" style="135" customWidth="1"/>
    <col min="1546" max="1546" width="20.85546875" style="135" customWidth="1"/>
    <col min="1547" max="1547" width="22.28515625" style="135" customWidth="1"/>
    <col min="1548" max="1548" width="26.85546875" style="135" customWidth="1"/>
    <col min="1549" max="1549" width="19.28515625" style="135" customWidth="1"/>
    <col min="1550" max="1550" width="22.7109375" style="135" customWidth="1"/>
    <col min="1551" max="1551" width="25.5703125" style="135" customWidth="1"/>
    <col min="1552" max="1552" width="21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91.85546875" style="135" customWidth="1"/>
    <col min="1794" max="1794" width="24.85546875" style="135" customWidth="1"/>
    <col min="1795" max="1795" width="34.7109375" style="135" customWidth="1"/>
    <col min="1796" max="1796" width="19.140625" style="135" customWidth="1"/>
    <col min="1797" max="1797" width="22.5703125" style="135" customWidth="1"/>
    <col min="1798" max="1798" width="25.140625" style="135" customWidth="1"/>
    <col min="1799" max="1799" width="19" style="135" customWidth="1"/>
    <col min="1800" max="1800" width="21.42578125" style="135" customWidth="1"/>
    <col min="1801" max="1801" width="27.28515625" style="135" customWidth="1"/>
    <col min="1802" max="1802" width="20.85546875" style="135" customWidth="1"/>
    <col min="1803" max="1803" width="22.28515625" style="135" customWidth="1"/>
    <col min="1804" max="1804" width="26.85546875" style="135" customWidth="1"/>
    <col min="1805" max="1805" width="19.28515625" style="135" customWidth="1"/>
    <col min="1806" max="1806" width="22.7109375" style="135" customWidth="1"/>
    <col min="1807" max="1807" width="25.5703125" style="135" customWidth="1"/>
    <col min="1808" max="1808" width="21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91.85546875" style="135" customWidth="1"/>
    <col min="2050" max="2050" width="24.85546875" style="135" customWidth="1"/>
    <col min="2051" max="2051" width="34.7109375" style="135" customWidth="1"/>
    <col min="2052" max="2052" width="19.140625" style="135" customWidth="1"/>
    <col min="2053" max="2053" width="22.5703125" style="135" customWidth="1"/>
    <col min="2054" max="2054" width="25.140625" style="135" customWidth="1"/>
    <col min="2055" max="2055" width="19" style="135" customWidth="1"/>
    <col min="2056" max="2056" width="21.42578125" style="135" customWidth="1"/>
    <col min="2057" max="2057" width="27.28515625" style="135" customWidth="1"/>
    <col min="2058" max="2058" width="20.85546875" style="135" customWidth="1"/>
    <col min="2059" max="2059" width="22.28515625" style="135" customWidth="1"/>
    <col min="2060" max="2060" width="26.85546875" style="135" customWidth="1"/>
    <col min="2061" max="2061" width="19.28515625" style="135" customWidth="1"/>
    <col min="2062" max="2062" width="22.7109375" style="135" customWidth="1"/>
    <col min="2063" max="2063" width="25.5703125" style="135" customWidth="1"/>
    <col min="2064" max="2064" width="21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91.85546875" style="135" customWidth="1"/>
    <col min="2306" max="2306" width="24.85546875" style="135" customWidth="1"/>
    <col min="2307" max="2307" width="34.7109375" style="135" customWidth="1"/>
    <col min="2308" max="2308" width="19.140625" style="135" customWidth="1"/>
    <col min="2309" max="2309" width="22.5703125" style="135" customWidth="1"/>
    <col min="2310" max="2310" width="25.140625" style="135" customWidth="1"/>
    <col min="2311" max="2311" width="19" style="135" customWidth="1"/>
    <col min="2312" max="2312" width="21.42578125" style="135" customWidth="1"/>
    <col min="2313" max="2313" width="27.28515625" style="135" customWidth="1"/>
    <col min="2314" max="2314" width="20.85546875" style="135" customWidth="1"/>
    <col min="2315" max="2315" width="22.28515625" style="135" customWidth="1"/>
    <col min="2316" max="2316" width="26.85546875" style="135" customWidth="1"/>
    <col min="2317" max="2317" width="19.28515625" style="135" customWidth="1"/>
    <col min="2318" max="2318" width="22.7109375" style="135" customWidth="1"/>
    <col min="2319" max="2319" width="25.5703125" style="135" customWidth="1"/>
    <col min="2320" max="2320" width="21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91.85546875" style="135" customWidth="1"/>
    <col min="2562" max="2562" width="24.85546875" style="135" customWidth="1"/>
    <col min="2563" max="2563" width="34.7109375" style="135" customWidth="1"/>
    <col min="2564" max="2564" width="19.140625" style="135" customWidth="1"/>
    <col min="2565" max="2565" width="22.5703125" style="135" customWidth="1"/>
    <col min="2566" max="2566" width="25.140625" style="135" customWidth="1"/>
    <col min="2567" max="2567" width="19" style="135" customWidth="1"/>
    <col min="2568" max="2568" width="21.42578125" style="135" customWidth="1"/>
    <col min="2569" max="2569" width="27.28515625" style="135" customWidth="1"/>
    <col min="2570" max="2570" width="20.85546875" style="135" customWidth="1"/>
    <col min="2571" max="2571" width="22.28515625" style="135" customWidth="1"/>
    <col min="2572" max="2572" width="26.85546875" style="135" customWidth="1"/>
    <col min="2573" max="2573" width="19.28515625" style="135" customWidth="1"/>
    <col min="2574" max="2574" width="22.7109375" style="135" customWidth="1"/>
    <col min="2575" max="2575" width="25.5703125" style="135" customWidth="1"/>
    <col min="2576" max="2576" width="21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91.85546875" style="135" customWidth="1"/>
    <col min="2818" max="2818" width="24.85546875" style="135" customWidth="1"/>
    <col min="2819" max="2819" width="34.7109375" style="135" customWidth="1"/>
    <col min="2820" max="2820" width="19.140625" style="135" customWidth="1"/>
    <col min="2821" max="2821" width="22.5703125" style="135" customWidth="1"/>
    <col min="2822" max="2822" width="25.140625" style="135" customWidth="1"/>
    <col min="2823" max="2823" width="19" style="135" customWidth="1"/>
    <col min="2824" max="2824" width="21.42578125" style="135" customWidth="1"/>
    <col min="2825" max="2825" width="27.28515625" style="135" customWidth="1"/>
    <col min="2826" max="2826" width="20.85546875" style="135" customWidth="1"/>
    <col min="2827" max="2827" width="22.28515625" style="135" customWidth="1"/>
    <col min="2828" max="2828" width="26.85546875" style="135" customWidth="1"/>
    <col min="2829" max="2829" width="19.28515625" style="135" customWidth="1"/>
    <col min="2830" max="2830" width="22.7109375" style="135" customWidth="1"/>
    <col min="2831" max="2831" width="25.5703125" style="135" customWidth="1"/>
    <col min="2832" max="2832" width="21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91.85546875" style="135" customWidth="1"/>
    <col min="3074" max="3074" width="24.85546875" style="135" customWidth="1"/>
    <col min="3075" max="3075" width="34.7109375" style="135" customWidth="1"/>
    <col min="3076" max="3076" width="19.140625" style="135" customWidth="1"/>
    <col min="3077" max="3077" width="22.5703125" style="135" customWidth="1"/>
    <col min="3078" max="3078" width="25.140625" style="135" customWidth="1"/>
    <col min="3079" max="3079" width="19" style="135" customWidth="1"/>
    <col min="3080" max="3080" width="21.42578125" style="135" customWidth="1"/>
    <col min="3081" max="3081" width="27.28515625" style="135" customWidth="1"/>
    <col min="3082" max="3082" width="20.85546875" style="135" customWidth="1"/>
    <col min="3083" max="3083" width="22.28515625" style="135" customWidth="1"/>
    <col min="3084" max="3084" width="26.85546875" style="135" customWidth="1"/>
    <col min="3085" max="3085" width="19.28515625" style="135" customWidth="1"/>
    <col min="3086" max="3086" width="22.7109375" style="135" customWidth="1"/>
    <col min="3087" max="3087" width="25.5703125" style="135" customWidth="1"/>
    <col min="3088" max="3088" width="21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91.85546875" style="135" customWidth="1"/>
    <col min="3330" max="3330" width="24.85546875" style="135" customWidth="1"/>
    <col min="3331" max="3331" width="34.7109375" style="135" customWidth="1"/>
    <col min="3332" max="3332" width="19.140625" style="135" customWidth="1"/>
    <col min="3333" max="3333" width="22.5703125" style="135" customWidth="1"/>
    <col min="3334" max="3334" width="25.140625" style="135" customWidth="1"/>
    <col min="3335" max="3335" width="19" style="135" customWidth="1"/>
    <col min="3336" max="3336" width="21.42578125" style="135" customWidth="1"/>
    <col min="3337" max="3337" width="27.28515625" style="135" customWidth="1"/>
    <col min="3338" max="3338" width="20.85546875" style="135" customWidth="1"/>
    <col min="3339" max="3339" width="22.28515625" style="135" customWidth="1"/>
    <col min="3340" max="3340" width="26.85546875" style="135" customWidth="1"/>
    <col min="3341" max="3341" width="19.28515625" style="135" customWidth="1"/>
    <col min="3342" max="3342" width="22.7109375" style="135" customWidth="1"/>
    <col min="3343" max="3343" width="25.5703125" style="135" customWidth="1"/>
    <col min="3344" max="3344" width="21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91.85546875" style="135" customWidth="1"/>
    <col min="3586" max="3586" width="24.85546875" style="135" customWidth="1"/>
    <col min="3587" max="3587" width="34.7109375" style="135" customWidth="1"/>
    <col min="3588" max="3588" width="19.140625" style="135" customWidth="1"/>
    <col min="3589" max="3589" width="22.5703125" style="135" customWidth="1"/>
    <col min="3590" max="3590" width="25.140625" style="135" customWidth="1"/>
    <col min="3591" max="3591" width="19" style="135" customWidth="1"/>
    <col min="3592" max="3592" width="21.42578125" style="135" customWidth="1"/>
    <col min="3593" max="3593" width="27.28515625" style="135" customWidth="1"/>
    <col min="3594" max="3594" width="20.85546875" style="135" customWidth="1"/>
    <col min="3595" max="3595" width="22.28515625" style="135" customWidth="1"/>
    <col min="3596" max="3596" width="26.85546875" style="135" customWidth="1"/>
    <col min="3597" max="3597" width="19.28515625" style="135" customWidth="1"/>
    <col min="3598" max="3598" width="22.7109375" style="135" customWidth="1"/>
    <col min="3599" max="3599" width="25.5703125" style="135" customWidth="1"/>
    <col min="3600" max="3600" width="21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91.85546875" style="135" customWidth="1"/>
    <col min="3842" max="3842" width="24.85546875" style="135" customWidth="1"/>
    <col min="3843" max="3843" width="34.7109375" style="135" customWidth="1"/>
    <col min="3844" max="3844" width="19.140625" style="135" customWidth="1"/>
    <col min="3845" max="3845" width="22.5703125" style="135" customWidth="1"/>
    <col min="3846" max="3846" width="25.140625" style="135" customWidth="1"/>
    <col min="3847" max="3847" width="19" style="135" customWidth="1"/>
    <col min="3848" max="3848" width="21.42578125" style="135" customWidth="1"/>
    <col min="3849" max="3849" width="27.28515625" style="135" customWidth="1"/>
    <col min="3850" max="3850" width="20.85546875" style="135" customWidth="1"/>
    <col min="3851" max="3851" width="22.28515625" style="135" customWidth="1"/>
    <col min="3852" max="3852" width="26.85546875" style="135" customWidth="1"/>
    <col min="3853" max="3853" width="19.28515625" style="135" customWidth="1"/>
    <col min="3854" max="3854" width="22.7109375" style="135" customWidth="1"/>
    <col min="3855" max="3855" width="25.5703125" style="135" customWidth="1"/>
    <col min="3856" max="3856" width="21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91.85546875" style="135" customWidth="1"/>
    <col min="4098" max="4098" width="24.85546875" style="135" customWidth="1"/>
    <col min="4099" max="4099" width="34.7109375" style="135" customWidth="1"/>
    <col min="4100" max="4100" width="19.140625" style="135" customWidth="1"/>
    <col min="4101" max="4101" width="22.5703125" style="135" customWidth="1"/>
    <col min="4102" max="4102" width="25.140625" style="135" customWidth="1"/>
    <col min="4103" max="4103" width="19" style="135" customWidth="1"/>
    <col min="4104" max="4104" width="21.42578125" style="135" customWidth="1"/>
    <col min="4105" max="4105" width="27.28515625" style="135" customWidth="1"/>
    <col min="4106" max="4106" width="20.85546875" style="135" customWidth="1"/>
    <col min="4107" max="4107" width="22.28515625" style="135" customWidth="1"/>
    <col min="4108" max="4108" width="26.85546875" style="135" customWidth="1"/>
    <col min="4109" max="4109" width="19.28515625" style="135" customWidth="1"/>
    <col min="4110" max="4110" width="22.7109375" style="135" customWidth="1"/>
    <col min="4111" max="4111" width="25.5703125" style="135" customWidth="1"/>
    <col min="4112" max="4112" width="21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91.85546875" style="135" customWidth="1"/>
    <col min="4354" max="4354" width="24.85546875" style="135" customWidth="1"/>
    <col min="4355" max="4355" width="34.7109375" style="135" customWidth="1"/>
    <col min="4356" max="4356" width="19.140625" style="135" customWidth="1"/>
    <col min="4357" max="4357" width="22.5703125" style="135" customWidth="1"/>
    <col min="4358" max="4358" width="25.140625" style="135" customWidth="1"/>
    <col min="4359" max="4359" width="19" style="135" customWidth="1"/>
    <col min="4360" max="4360" width="21.42578125" style="135" customWidth="1"/>
    <col min="4361" max="4361" width="27.28515625" style="135" customWidth="1"/>
    <col min="4362" max="4362" width="20.85546875" style="135" customWidth="1"/>
    <col min="4363" max="4363" width="22.28515625" style="135" customWidth="1"/>
    <col min="4364" max="4364" width="26.85546875" style="135" customWidth="1"/>
    <col min="4365" max="4365" width="19.28515625" style="135" customWidth="1"/>
    <col min="4366" max="4366" width="22.7109375" style="135" customWidth="1"/>
    <col min="4367" max="4367" width="25.5703125" style="135" customWidth="1"/>
    <col min="4368" max="4368" width="21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91.85546875" style="135" customWidth="1"/>
    <col min="4610" max="4610" width="24.85546875" style="135" customWidth="1"/>
    <col min="4611" max="4611" width="34.7109375" style="135" customWidth="1"/>
    <col min="4612" max="4612" width="19.140625" style="135" customWidth="1"/>
    <col min="4613" max="4613" width="22.5703125" style="135" customWidth="1"/>
    <col min="4614" max="4614" width="25.140625" style="135" customWidth="1"/>
    <col min="4615" max="4615" width="19" style="135" customWidth="1"/>
    <col min="4616" max="4616" width="21.42578125" style="135" customWidth="1"/>
    <col min="4617" max="4617" width="27.28515625" style="135" customWidth="1"/>
    <col min="4618" max="4618" width="20.85546875" style="135" customWidth="1"/>
    <col min="4619" max="4619" width="22.28515625" style="135" customWidth="1"/>
    <col min="4620" max="4620" width="26.85546875" style="135" customWidth="1"/>
    <col min="4621" max="4621" width="19.28515625" style="135" customWidth="1"/>
    <col min="4622" max="4622" width="22.7109375" style="135" customWidth="1"/>
    <col min="4623" max="4623" width="25.5703125" style="135" customWidth="1"/>
    <col min="4624" max="4624" width="21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91.85546875" style="135" customWidth="1"/>
    <col min="4866" max="4866" width="24.85546875" style="135" customWidth="1"/>
    <col min="4867" max="4867" width="34.7109375" style="135" customWidth="1"/>
    <col min="4868" max="4868" width="19.140625" style="135" customWidth="1"/>
    <col min="4869" max="4869" width="22.5703125" style="135" customWidth="1"/>
    <col min="4870" max="4870" width="25.140625" style="135" customWidth="1"/>
    <col min="4871" max="4871" width="19" style="135" customWidth="1"/>
    <col min="4872" max="4872" width="21.42578125" style="135" customWidth="1"/>
    <col min="4873" max="4873" width="27.28515625" style="135" customWidth="1"/>
    <col min="4874" max="4874" width="20.85546875" style="135" customWidth="1"/>
    <col min="4875" max="4875" width="22.28515625" style="135" customWidth="1"/>
    <col min="4876" max="4876" width="26.85546875" style="135" customWidth="1"/>
    <col min="4877" max="4877" width="19.28515625" style="135" customWidth="1"/>
    <col min="4878" max="4878" width="22.7109375" style="135" customWidth="1"/>
    <col min="4879" max="4879" width="25.5703125" style="135" customWidth="1"/>
    <col min="4880" max="4880" width="21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91.85546875" style="135" customWidth="1"/>
    <col min="5122" max="5122" width="24.85546875" style="135" customWidth="1"/>
    <col min="5123" max="5123" width="34.7109375" style="135" customWidth="1"/>
    <col min="5124" max="5124" width="19.140625" style="135" customWidth="1"/>
    <col min="5125" max="5125" width="22.5703125" style="135" customWidth="1"/>
    <col min="5126" max="5126" width="25.140625" style="135" customWidth="1"/>
    <col min="5127" max="5127" width="19" style="135" customWidth="1"/>
    <col min="5128" max="5128" width="21.42578125" style="135" customWidth="1"/>
    <col min="5129" max="5129" width="27.28515625" style="135" customWidth="1"/>
    <col min="5130" max="5130" width="20.85546875" style="135" customWidth="1"/>
    <col min="5131" max="5131" width="22.28515625" style="135" customWidth="1"/>
    <col min="5132" max="5132" width="26.85546875" style="135" customWidth="1"/>
    <col min="5133" max="5133" width="19.28515625" style="135" customWidth="1"/>
    <col min="5134" max="5134" width="22.7109375" style="135" customWidth="1"/>
    <col min="5135" max="5135" width="25.5703125" style="135" customWidth="1"/>
    <col min="5136" max="5136" width="21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91.85546875" style="135" customWidth="1"/>
    <col min="5378" max="5378" width="24.85546875" style="135" customWidth="1"/>
    <col min="5379" max="5379" width="34.7109375" style="135" customWidth="1"/>
    <col min="5380" max="5380" width="19.140625" style="135" customWidth="1"/>
    <col min="5381" max="5381" width="22.5703125" style="135" customWidth="1"/>
    <col min="5382" max="5382" width="25.140625" style="135" customWidth="1"/>
    <col min="5383" max="5383" width="19" style="135" customWidth="1"/>
    <col min="5384" max="5384" width="21.42578125" style="135" customWidth="1"/>
    <col min="5385" max="5385" width="27.28515625" style="135" customWidth="1"/>
    <col min="5386" max="5386" width="20.85546875" style="135" customWidth="1"/>
    <col min="5387" max="5387" width="22.28515625" style="135" customWidth="1"/>
    <col min="5388" max="5388" width="26.85546875" style="135" customWidth="1"/>
    <col min="5389" max="5389" width="19.28515625" style="135" customWidth="1"/>
    <col min="5390" max="5390" width="22.7109375" style="135" customWidth="1"/>
    <col min="5391" max="5391" width="25.5703125" style="135" customWidth="1"/>
    <col min="5392" max="5392" width="21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91.85546875" style="135" customWidth="1"/>
    <col min="5634" max="5634" width="24.85546875" style="135" customWidth="1"/>
    <col min="5635" max="5635" width="34.7109375" style="135" customWidth="1"/>
    <col min="5636" max="5636" width="19.140625" style="135" customWidth="1"/>
    <col min="5637" max="5637" width="22.5703125" style="135" customWidth="1"/>
    <col min="5638" max="5638" width="25.140625" style="135" customWidth="1"/>
    <col min="5639" max="5639" width="19" style="135" customWidth="1"/>
    <col min="5640" max="5640" width="21.42578125" style="135" customWidth="1"/>
    <col min="5641" max="5641" width="27.28515625" style="135" customWidth="1"/>
    <col min="5642" max="5642" width="20.85546875" style="135" customWidth="1"/>
    <col min="5643" max="5643" width="22.28515625" style="135" customWidth="1"/>
    <col min="5644" max="5644" width="26.85546875" style="135" customWidth="1"/>
    <col min="5645" max="5645" width="19.28515625" style="135" customWidth="1"/>
    <col min="5646" max="5646" width="22.7109375" style="135" customWidth="1"/>
    <col min="5647" max="5647" width="25.5703125" style="135" customWidth="1"/>
    <col min="5648" max="5648" width="21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91.85546875" style="135" customWidth="1"/>
    <col min="5890" max="5890" width="24.85546875" style="135" customWidth="1"/>
    <col min="5891" max="5891" width="34.7109375" style="135" customWidth="1"/>
    <col min="5892" max="5892" width="19.140625" style="135" customWidth="1"/>
    <col min="5893" max="5893" width="22.5703125" style="135" customWidth="1"/>
    <col min="5894" max="5894" width="25.140625" style="135" customWidth="1"/>
    <col min="5895" max="5895" width="19" style="135" customWidth="1"/>
    <col min="5896" max="5896" width="21.42578125" style="135" customWidth="1"/>
    <col min="5897" max="5897" width="27.28515625" style="135" customWidth="1"/>
    <col min="5898" max="5898" width="20.85546875" style="135" customWidth="1"/>
    <col min="5899" max="5899" width="22.28515625" style="135" customWidth="1"/>
    <col min="5900" max="5900" width="26.85546875" style="135" customWidth="1"/>
    <col min="5901" max="5901" width="19.28515625" style="135" customWidth="1"/>
    <col min="5902" max="5902" width="22.7109375" style="135" customWidth="1"/>
    <col min="5903" max="5903" width="25.5703125" style="135" customWidth="1"/>
    <col min="5904" max="5904" width="21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91.85546875" style="135" customWidth="1"/>
    <col min="6146" max="6146" width="24.85546875" style="135" customWidth="1"/>
    <col min="6147" max="6147" width="34.7109375" style="135" customWidth="1"/>
    <col min="6148" max="6148" width="19.140625" style="135" customWidth="1"/>
    <col min="6149" max="6149" width="22.5703125" style="135" customWidth="1"/>
    <col min="6150" max="6150" width="25.140625" style="135" customWidth="1"/>
    <col min="6151" max="6151" width="19" style="135" customWidth="1"/>
    <col min="6152" max="6152" width="21.42578125" style="135" customWidth="1"/>
    <col min="6153" max="6153" width="27.28515625" style="135" customWidth="1"/>
    <col min="6154" max="6154" width="20.85546875" style="135" customWidth="1"/>
    <col min="6155" max="6155" width="22.28515625" style="135" customWidth="1"/>
    <col min="6156" max="6156" width="26.85546875" style="135" customWidth="1"/>
    <col min="6157" max="6157" width="19.28515625" style="135" customWidth="1"/>
    <col min="6158" max="6158" width="22.7109375" style="135" customWidth="1"/>
    <col min="6159" max="6159" width="25.5703125" style="135" customWidth="1"/>
    <col min="6160" max="6160" width="21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91.85546875" style="135" customWidth="1"/>
    <col min="6402" max="6402" width="24.85546875" style="135" customWidth="1"/>
    <col min="6403" max="6403" width="34.7109375" style="135" customWidth="1"/>
    <col min="6404" max="6404" width="19.140625" style="135" customWidth="1"/>
    <col min="6405" max="6405" width="22.5703125" style="135" customWidth="1"/>
    <col min="6406" max="6406" width="25.140625" style="135" customWidth="1"/>
    <col min="6407" max="6407" width="19" style="135" customWidth="1"/>
    <col min="6408" max="6408" width="21.42578125" style="135" customWidth="1"/>
    <col min="6409" max="6409" width="27.28515625" style="135" customWidth="1"/>
    <col min="6410" max="6410" width="20.85546875" style="135" customWidth="1"/>
    <col min="6411" max="6411" width="22.28515625" style="135" customWidth="1"/>
    <col min="6412" max="6412" width="26.85546875" style="135" customWidth="1"/>
    <col min="6413" max="6413" width="19.28515625" style="135" customWidth="1"/>
    <col min="6414" max="6414" width="22.7109375" style="135" customWidth="1"/>
    <col min="6415" max="6415" width="25.5703125" style="135" customWidth="1"/>
    <col min="6416" max="6416" width="21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91.85546875" style="135" customWidth="1"/>
    <col min="6658" max="6658" width="24.85546875" style="135" customWidth="1"/>
    <col min="6659" max="6659" width="34.7109375" style="135" customWidth="1"/>
    <col min="6660" max="6660" width="19.140625" style="135" customWidth="1"/>
    <col min="6661" max="6661" width="22.5703125" style="135" customWidth="1"/>
    <col min="6662" max="6662" width="25.140625" style="135" customWidth="1"/>
    <col min="6663" max="6663" width="19" style="135" customWidth="1"/>
    <col min="6664" max="6664" width="21.42578125" style="135" customWidth="1"/>
    <col min="6665" max="6665" width="27.28515625" style="135" customWidth="1"/>
    <col min="6666" max="6666" width="20.85546875" style="135" customWidth="1"/>
    <col min="6667" max="6667" width="22.28515625" style="135" customWidth="1"/>
    <col min="6668" max="6668" width="26.85546875" style="135" customWidth="1"/>
    <col min="6669" max="6669" width="19.28515625" style="135" customWidth="1"/>
    <col min="6670" max="6670" width="22.7109375" style="135" customWidth="1"/>
    <col min="6671" max="6671" width="25.5703125" style="135" customWidth="1"/>
    <col min="6672" max="6672" width="21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91.85546875" style="135" customWidth="1"/>
    <col min="6914" max="6914" width="24.85546875" style="135" customWidth="1"/>
    <col min="6915" max="6915" width="34.7109375" style="135" customWidth="1"/>
    <col min="6916" max="6916" width="19.140625" style="135" customWidth="1"/>
    <col min="6917" max="6917" width="22.5703125" style="135" customWidth="1"/>
    <col min="6918" max="6918" width="25.140625" style="135" customWidth="1"/>
    <col min="6919" max="6919" width="19" style="135" customWidth="1"/>
    <col min="6920" max="6920" width="21.42578125" style="135" customWidth="1"/>
    <col min="6921" max="6921" width="27.28515625" style="135" customWidth="1"/>
    <col min="6922" max="6922" width="20.85546875" style="135" customWidth="1"/>
    <col min="6923" max="6923" width="22.28515625" style="135" customWidth="1"/>
    <col min="6924" max="6924" width="26.85546875" style="135" customWidth="1"/>
    <col min="6925" max="6925" width="19.28515625" style="135" customWidth="1"/>
    <col min="6926" max="6926" width="22.7109375" style="135" customWidth="1"/>
    <col min="6927" max="6927" width="25.5703125" style="135" customWidth="1"/>
    <col min="6928" max="6928" width="21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91.85546875" style="135" customWidth="1"/>
    <col min="7170" max="7170" width="24.85546875" style="135" customWidth="1"/>
    <col min="7171" max="7171" width="34.7109375" style="135" customWidth="1"/>
    <col min="7172" max="7172" width="19.140625" style="135" customWidth="1"/>
    <col min="7173" max="7173" width="22.5703125" style="135" customWidth="1"/>
    <col min="7174" max="7174" width="25.140625" style="135" customWidth="1"/>
    <col min="7175" max="7175" width="19" style="135" customWidth="1"/>
    <col min="7176" max="7176" width="21.42578125" style="135" customWidth="1"/>
    <col min="7177" max="7177" width="27.28515625" style="135" customWidth="1"/>
    <col min="7178" max="7178" width="20.85546875" style="135" customWidth="1"/>
    <col min="7179" max="7179" width="22.28515625" style="135" customWidth="1"/>
    <col min="7180" max="7180" width="26.85546875" style="135" customWidth="1"/>
    <col min="7181" max="7181" width="19.28515625" style="135" customWidth="1"/>
    <col min="7182" max="7182" width="22.7109375" style="135" customWidth="1"/>
    <col min="7183" max="7183" width="25.5703125" style="135" customWidth="1"/>
    <col min="7184" max="7184" width="21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91.85546875" style="135" customWidth="1"/>
    <col min="7426" max="7426" width="24.85546875" style="135" customWidth="1"/>
    <col min="7427" max="7427" width="34.7109375" style="135" customWidth="1"/>
    <col min="7428" max="7428" width="19.140625" style="135" customWidth="1"/>
    <col min="7429" max="7429" width="22.5703125" style="135" customWidth="1"/>
    <col min="7430" max="7430" width="25.140625" style="135" customWidth="1"/>
    <col min="7431" max="7431" width="19" style="135" customWidth="1"/>
    <col min="7432" max="7432" width="21.42578125" style="135" customWidth="1"/>
    <col min="7433" max="7433" width="27.28515625" style="135" customWidth="1"/>
    <col min="7434" max="7434" width="20.85546875" style="135" customWidth="1"/>
    <col min="7435" max="7435" width="22.28515625" style="135" customWidth="1"/>
    <col min="7436" max="7436" width="26.85546875" style="135" customWidth="1"/>
    <col min="7437" max="7437" width="19.28515625" style="135" customWidth="1"/>
    <col min="7438" max="7438" width="22.7109375" style="135" customWidth="1"/>
    <col min="7439" max="7439" width="25.5703125" style="135" customWidth="1"/>
    <col min="7440" max="7440" width="21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91.85546875" style="135" customWidth="1"/>
    <col min="7682" max="7682" width="24.85546875" style="135" customWidth="1"/>
    <col min="7683" max="7683" width="34.7109375" style="135" customWidth="1"/>
    <col min="7684" max="7684" width="19.140625" style="135" customWidth="1"/>
    <col min="7685" max="7685" width="22.5703125" style="135" customWidth="1"/>
    <col min="7686" max="7686" width="25.140625" style="135" customWidth="1"/>
    <col min="7687" max="7687" width="19" style="135" customWidth="1"/>
    <col min="7688" max="7688" width="21.42578125" style="135" customWidth="1"/>
    <col min="7689" max="7689" width="27.28515625" style="135" customWidth="1"/>
    <col min="7690" max="7690" width="20.85546875" style="135" customWidth="1"/>
    <col min="7691" max="7691" width="22.28515625" style="135" customWidth="1"/>
    <col min="7692" max="7692" width="26.85546875" style="135" customWidth="1"/>
    <col min="7693" max="7693" width="19.28515625" style="135" customWidth="1"/>
    <col min="7694" max="7694" width="22.7109375" style="135" customWidth="1"/>
    <col min="7695" max="7695" width="25.5703125" style="135" customWidth="1"/>
    <col min="7696" max="7696" width="21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91.85546875" style="135" customWidth="1"/>
    <col min="7938" max="7938" width="24.85546875" style="135" customWidth="1"/>
    <col min="7939" max="7939" width="34.7109375" style="135" customWidth="1"/>
    <col min="7940" max="7940" width="19.140625" style="135" customWidth="1"/>
    <col min="7941" max="7941" width="22.5703125" style="135" customWidth="1"/>
    <col min="7942" max="7942" width="25.140625" style="135" customWidth="1"/>
    <col min="7943" max="7943" width="19" style="135" customWidth="1"/>
    <col min="7944" max="7944" width="21.42578125" style="135" customWidth="1"/>
    <col min="7945" max="7945" width="27.28515625" style="135" customWidth="1"/>
    <col min="7946" max="7946" width="20.85546875" style="135" customWidth="1"/>
    <col min="7947" max="7947" width="22.28515625" style="135" customWidth="1"/>
    <col min="7948" max="7948" width="26.85546875" style="135" customWidth="1"/>
    <col min="7949" max="7949" width="19.28515625" style="135" customWidth="1"/>
    <col min="7950" max="7950" width="22.7109375" style="135" customWidth="1"/>
    <col min="7951" max="7951" width="25.5703125" style="135" customWidth="1"/>
    <col min="7952" max="7952" width="21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91.85546875" style="135" customWidth="1"/>
    <col min="8194" max="8194" width="24.85546875" style="135" customWidth="1"/>
    <col min="8195" max="8195" width="34.7109375" style="135" customWidth="1"/>
    <col min="8196" max="8196" width="19.140625" style="135" customWidth="1"/>
    <col min="8197" max="8197" width="22.5703125" style="135" customWidth="1"/>
    <col min="8198" max="8198" width="25.140625" style="135" customWidth="1"/>
    <col min="8199" max="8199" width="19" style="135" customWidth="1"/>
    <col min="8200" max="8200" width="21.42578125" style="135" customWidth="1"/>
    <col min="8201" max="8201" width="27.28515625" style="135" customWidth="1"/>
    <col min="8202" max="8202" width="20.85546875" style="135" customWidth="1"/>
    <col min="8203" max="8203" width="22.28515625" style="135" customWidth="1"/>
    <col min="8204" max="8204" width="26.85546875" style="135" customWidth="1"/>
    <col min="8205" max="8205" width="19.28515625" style="135" customWidth="1"/>
    <col min="8206" max="8206" width="22.7109375" style="135" customWidth="1"/>
    <col min="8207" max="8207" width="25.5703125" style="135" customWidth="1"/>
    <col min="8208" max="8208" width="21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91.85546875" style="135" customWidth="1"/>
    <col min="8450" max="8450" width="24.85546875" style="135" customWidth="1"/>
    <col min="8451" max="8451" width="34.7109375" style="135" customWidth="1"/>
    <col min="8452" max="8452" width="19.140625" style="135" customWidth="1"/>
    <col min="8453" max="8453" width="22.5703125" style="135" customWidth="1"/>
    <col min="8454" max="8454" width="25.140625" style="135" customWidth="1"/>
    <col min="8455" max="8455" width="19" style="135" customWidth="1"/>
    <col min="8456" max="8456" width="21.42578125" style="135" customWidth="1"/>
    <col min="8457" max="8457" width="27.28515625" style="135" customWidth="1"/>
    <col min="8458" max="8458" width="20.85546875" style="135" customWidth="1"/>
    <col min="8459" max="8459" width="22.28515625" style="135" customWidth="1"/>
    <col min="8460" max="8460" width="26.85546875" style="135" customWidth="1"/>
    <col min="8461" max="8461" width="19.28515625" style="135" customWidth="1"/>
    <col min="8462" max="8462" width="22.7109375" style="135" customWidth="1"/>
    <col min="8463" max="8463" width="25.5703125" style="135" customWidth="1"/>
    <col min="8464" max="8464" width="21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91.85546875" style="135" customWidth="1"/>
    <col min="8706" max="8706" width="24.85546875" style="135" customWidth="1"/>
    <col min="8707" max="8707" width="34.7109375" style="135" customWidth="1"/>
    <col min="8708" max="8708" width="19.140625" style="135" customWidth="1"/>
    <col min="8709" max="8709" width="22.5703125" style="135" customWidth="1"/>
    <col min="8710" max="8710" width="25.140625" style="135" customWidth="1"/>
    <col min="8711" max="8711" width="19" style="135" customWidth="1"/>
    <col min="8712" max="8712" width="21.42578125" style="135" customWidth="1"/>
    <col min="8713" max="8713" width="27.28515625" style="135" customWidth="1"/>
    <col min="8714" max="8714" width="20.85546875" style="135" customWidth="1"/>
    <col min="8715" max="8715" width="22.28515625" style="135" customWidth="1"/>
    <col min="8716" max="8716" width="26.85546875" style="135" customWidth="1"/>
    <col min="8717" max="8717" width="19.28515625" style="135" customWidth="1"/>
    <col min="8718" max="8718" width="22.7109375" style="135" customWidth="1"/>
    <col min="8719" max="8719" width="25.5703125" style="135" customWidth="1"/>
    <col min="8720" max="8720" width="21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91.85546875" style="135" customWidth="1"/>
    <col min="8962" max="8962" width="24.85546875" style="135" customWidth="1"/>
    <col min="8963" max="8963" width="34.7109375" style="135" customWidth="1"/>
    <col min="8964" max="8964" width="19.140625" style="135" customWidth="1"/>
    <col min="8965" max="8965" width="22.5703125" style="135" customWidth="1"/>
    <col min="8966" max="8966" width="25.140625" style="135" customWidth="1"/>
    <col min="8967" max="8967" width="19" style="135" customWidth="1"/>
    <col min="8968" max="8968" width="21.42578125" style="135" customWidth="1"/>
    <col min="8969" max="8969" width="27.28515625" style="135" customWidth="1"/>
    <col min="8970" max="8970" width="20.85546875" style="135" customWidth="1"/>
    <col min="8971" max="8971" width="22.28515625" style="135" customWidth="1"/>
    <col min="8972" max="8972" width="26.85546875" style="135" customWidth="1"/>
    <col min="8973" max="8973" width="19.28515625" style="135" customWidth="1"/>
    <col min="8974" max="8974" width="22.7109375" style="135" customWidth="1"/>
    <col min="8975" max="8975" width="25.5703125" style="135" customWidth="1"/>
    <col min="8976" max="8976" width="21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91.85546875" style="135" customWidth="1"/>
    <col min="9218" max="9218" width="24.85546875" style="135" customWidth="1"/>
    <col min="9219" max="9219" width="34.7109375" style="135" customWidth="1"/>
    <col min="9220" max="9220" width="19.140625" style="135" customWidth="1"/>
    <col min="9221" max="9221" width="22.5703125" style="135" customWidth="1"/>
    <col min="9222" max="9222" width="25.140625" style="135" customWidth="1"/>
    <col min="9223" max="9223" width="19" style="135" customWidth="1"/>
    <col min="9224" max="9224" width="21.42578125" style="135" customWidth="1"/>
    <col min="9225" max="9225" width="27.28515625" style="135" customWidth="1"/>
    <col min="9226" max="9226" width="20.85546875" style="135" customWidth="1"/>
    <col min="9227" max="9227" width="22.28515625" style="135" customWidth="1"/>
    <col min="9228" max="9228" width="26.85546875" style="135" customWidth="1"/>
    <col min="9229" max="9229" width="19.28515625" style="135" customWidth="1"/>
    <col min="9230" max="9230" width="22.7109375" style="135" customWidth="1"/>
    <col min="9231" max="9231" width="25.5703125" style="135" customWidth="1"/>
    <col min="9232" max="9232" width="21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91.85546875" style="135" customWidth="1"/>
    <col min="9474" max="9474" width="24.85546875" style="135" customWidth="1"/>
    <col min="9475" max="9475" width="34.7109375" style="135" customWidth="1"/>
    <col min="9476" max="9476" width="19.140625" style="135" customWidth="1"/>
    <col min="9477" max="9477" width="22.5703125" style="135" customWidth="1"/>
    <col min="9478" max="9478" width="25.140625" style="135" customWidth="1"/>
    <col min="9479" max="9479" width="19" style="135" customWidth="1"/>
    <col min="9480" max="9480" width="21.42578125" style="135" customWidth="1"/>
    <col min="9481" max="9481" width="27.28515625" style="135" customWidth="1"/>
    <col min="9482" max="9482" width="20.85546875" style="135" customWidth="1"/>
    <col min="9483" max="9483" width="22.28515625" style="135" customWidth="1"/>
    <col min="9484" max="9484" width="26.85546875" style="135" customWidth="1"/>
    <col min="9485" max="9485" width="19.28515625" style="135" customWidth="1"/>
    <col min="9486" max="9486" width="22.7109375" style="135" customWidth="1"/>
    <col min="9487" max="9487" width="25.5703125" style="135" customWidth="1"/>
    <col min="9488" max="9488" width="21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91.85546875" style="135" customWidth="1"/>
    <col min="9730" max="9730" width="24.85546875" style="135" customWidth="1"/>
    <col min="9731" max="9731" width="34.7109375" style="135" customWidth="1"/>
    <col min="9732" max="9732" width="19.140625" style="135" customWidth="1"/>
    <col min="9733" max="9733" width="22.5703125" style="135" customWidth="1"/>
    <col min="9734" max="9734" width="25.140625" style="135" customWidth="1"/>
    <col min="9735" max="9735" width="19" style="135" customWidth="1"/>
    <col min="9736" max="9736" width="21.42578125" style="135" customWidth="1"/>
    <col min="9737" max="9737" width="27.28515625" style="135" customWidth="1"/>
    <col min="9738" max="9738" width="20.85546875" style="135" customWidth="1"/>
    <col min="9739" max="9739" width="22.28515625" style="135" customWidth="1"/>
    <col min="9740" max="9740" width="26.85546875" style="135" customWidth="1"/>
    <col min="9741" max="9741" width="19.28515625" style="135" customWidth="1"/>
    <col min="9742" max="9742" width="22.7109375" style="135" customWidth="1"/>
    <col min="9743" max="9743" width="25.5703125" style="135" customWidth="1"/>
    <col min="9744" max="9744" width="21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91.85546875" style="135" customWidth="1"/>
    <col min="9986" max="9986" width="24.85546875" style="135" customWidth="1"/>
    <col min="9987" max="9987" width="34.7109375" style="135" customWidth="1"/>
    <col min="9988" max="9988" width="19.140625" style="135" customWidth="1"/>
    <col min="9989" max="9989" width="22.5703125" style="135" customWidth="1"/>
    <col min="9990" max="9990" width="25.140625" style="135" customWidth="1"/>
    <col min="9991" max="9991" width="19" style="135" customWidth="1"/>
    <col min="9992" max="9992" width="21.42578125" style="135" customWidth="1"/>
    <col min="9993" max="9993" width="27.28515625" style="135" customWidth="1"/>
    <col min="9994" max="9994" width="20.85546875" style="135" customWidth="1"/>
    <col min="9995" max="9995" width="22.28515625" style="135" customWidth="1"/>
    <col min="9996" max="9996" width="26.85546875" style="135" customWidth="1"/>
    <col min="9997" max="9997" width="19.28515625" style="135" customWidth="1"/>
    <col min="9998" max="9998" width="22.7109375" style="135" customWidth="1"/>
    <col min="9999" max="9999" width="25.5703125" style="135" customWidth="1"/>
    <col min="10000" max="10000" width="21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91.85546875" style="135" customWidth="1"/>
    <col min="10242" max="10242" width="24.85546875" style="135" customWidth="1"/>
    <col min="10243" max="10243" width="34.7109375" style="135" customWidth="1"/>
    <col min="10244" max="10244" width="19.140625" style="135" customWidth="1"/>
    <col min="10245" max="10245" width="22.5703125" style="135" customWidth="1"/>
    <col min="10246" max="10246" width="25.140625" style="135" customWidth="1"/>
    <col min="10247" max="10247" width="19" style="135" customWidth="1"/>
    <col min="10248" max="10248" width="21.42578125" style="135" customWidth="1"/>
    <col min="10249" max="10249" width="27.28515625" style="135" customWidth="1"/>
    <col min="10250" max="10250" width="20.85546875" style="135" customWidth="1"/>
    <col min="10251" max="10251" width="22.28515625" style="135" customWidth="1"/>
    <col min="10252" max="10252" width="26.85546875" style="135" customWidth="1"/>
    <col min="10253" max="10253" width="19.28515625" style="135" customWidth="1"/>
    <col min="10254" max="10254" width="22.7109375" style="135" customWidth="1"/>
    <col min="10255" max="10255" width="25.5703125" style="135" customWidth="1"/>
    <col min="10256" max="10256" width="21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91.85546875" style="135" customWidth="1"/>
    <col min="10498" max="10498" width="24.85546875" style="135" customWidth="1"/>
    <col min="10499" max="10499" width="34.7109375" style="135" customWidth="1"/>
    <col min="10500" max="10500" width="19.140625" style="135" customWidth="1"/>
    <col min="10501" max="10501" width="22.5703125" style="135" customWidth="1"/>
    <col min="10502" max="10502" width="25.140625" style="135" customWidth="1"/>
    <col min="10503" max="10503" width="19" style="135" customWidth="1"/>
    <col min="10504" max="10504" width="21.42578125" style="135" customWidth="1"/>
    <col min="10505" max="10505" width="27.28515625" style="135" customWidth="1"/>
    <col min="10506" max="10506" width="20.85546875" style="135" customWidth="1"/>
    <col min="10507" max="10507" width="22.28515625" style="135" customWidth="1"/>
    <col min="10508" max="10508" width="26.85546875" style="135" customWidth="1"/>
    <col min="10509" max="10509" width="19.28515625" style="135" customWidth="1"/>
    <col min="10510" max="10510" width="22.7109375" style="135" customWidth="1"/>
    <col min="10511" max="10511" width="25.5703125" style="135" customWidth="1"/>
    <col min="10512" max="10512" width="21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91.85546875" style="135" customWidth="1"/>
    <col min="10754" max="10754" width="24.85546875" style="135" customWidth="1"/>
    <col min="10755" max="10755" width="34.7109375" style="135" customWidth="1"/>
    <col min="10756" max="10756" width="19.140625" style="135" customWidth="1"/>
    <col min="10757" max="10757" width="22.5703125" style="135" customWidth="1"/>
    <col min="10758" max="10758" width="25.140625" style="135" customWidth="1"/>
    <col min="10759" max="10759" width="19" style="135" customWidth="1"/>
    <col min="10760" max="10760" width="21.42578125" style="135" customWidth="1"/>
    <col min="10761" max="10761" width="27.28515625" style="135" customWidth="1"/>
    <col min="10762" max="10762" width="20.85546875" style="135" customWidth="1"/>
    <col min="10763" max="10763" width="22.28515625" style="135" customWidth="1"/>
    <col min="10764" max="10764" width="26.85546875" style="135" customWidth="1"/>
    <col min="10765" max="10765" width="19.28515625" style="135" customWidth="1"/>
    <col min="10766" max="10766" width="22.7109375" style="135" customWidth="1"/>
    <col min="10767" max="10767" width="25.5703125" style="135" customWidth="1"/>
    <col min="10768" max="10768" width="21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91.85546875" style="135" customWidth="1"/>
    <col min="11010" max="11010" width="24.85546875" style="135" customWidth="1"/>
    <col min="11011" max="11011" width="34.7109375" style="135" customWidth="1"/>
    <col min="11012" max="11012" width="19.140625" style="135" customWidth="1"/>
    <col min="11013" max="11013" width="22.5703125" style="135" customWidth="1"/>
    <col min="11014" max="11014" width="25.140625" style="135" customWidth="1"/>
    <col min="11015" max="11015" width="19" style="135" customWidth="1"/>
    <col min="11016" max="11016" width="21.42578125" style="135" customWidth="1"/>
    <col min="11017" max="11017" width="27.28515625" style="135" customWidth="1"/>
    <col min="11018" max="11018" width="20.85546875" style="135" customWidth="1"/>
    <col min="11019" max="11019" width="22.28515625" style="135" customWidth="1"/>
    <col min="11020" max="11020" width="26.85546875" style="135" customWidth="1"/>
    <col min="11021" max="11021" width="19.28515625" style="135" customWidth="1"/>
    <col min="11022" max="11022" width="22.7109375" style="135" customWidth="1"/>
    <col min="11023" max="11023" width="25.5703125" style="135" customWidth="1"/>
    <col min="11024" max="11024" width="21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91.85546875" style="135" customWidth="1"/>
    <col min="11266" max="11266" width="24.85546875" style="135" customWidth="1"/>
    <col min="11267" max="11267" width="34.7109375" style="135" customWidth="1"/>
    <col min="11268" max="11268" width="19.140625" style="135" customWidth="1"/>
    <col min="11269" max="11269" width="22.5703125" style="135" customWidth="1"/>
    <col min="11270" max="11270" width="25.140625" style="135" customWidth="1"/>
    <col min="11271" max="11271" width="19" style="135" customWidth="1"/>
    <col min="11272" max="11272" width="21.42578125" style="135" customWidth="1"/>
    <col min="11273" max="11273" width="27.28515625" style="135" customWidth="1"/>
    <col min="11274" max="11274" width="20.85546875" style="135" customWidth="1"/>
    <col min="11275" max="11275" width="22.28515625" style="135" customWidth="1"/>
    <col min="11276" max="11276" width="26.85546875" style="135" customWidth="1"/>
    <col min="11277" max="11277" width="19.28515625" style="135" customWidth="1"/>
    <col min="11278" max="11278" width="22.7109375" style="135" customWidth="1"/>
    <col min="11279" max="11279" width="25.5703125" style="135" customWidth="1"/>
    <col min="11280" max="11280" width="21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91.85546875" style="135" customWidth="1"/>
    <col min="11522" max="11522" width="24.85546875" style="135" customWidth="1"/>
    <col min="11523" max="11523" width="34.7109375" style="135" customWidth="1"/>
    <col min="11524" max="11524" width="19.140625" style="135" customWidth="1"/>
    <col min="11525" max="11525" width="22.5703125" style="135" customWidth="1"/>
    <col min="11526" max="11526" width="25.140625" style="135" customWidth="1"/>
    <col min="11527" max="11527" width="19" style="135" customWidth="1"/>
    <col min="11528" max="11528" width="21.42578125" style="135" customWidth="1"/>
    <col min="11529" max="11529" width="27.28515625" style="135" customWidth="1"/>
    <col min="11530" max="11530" width="20.85546875" style="135" customWidth="1"/>
    <col min="11531" max="11531" width="22.28515625" style="135" customWidth="1"/>
    <col min="11532" max="11532" width="26.85546875" style="135" customWidth="1"/>
    <col min="11533" max="11533" width="19.28515625" style="135" customWidth="1"/>
    <col min="11534" max="11534" width="22.7109375" style="135" customWidth="1"/>
    <col min="11535" max="11535" width="25.5703125" style="135" customWidth="1"/>
    <col min="11536" max="11536" width="21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91.85546875" style="135" customWidth="1"/>
    <col min="11778" max="11778" width="24.85546875" style="135" customWidth="1"/>
    <col min="11779" max="11779" width="34.7109375" style="135" customWidth="1"/>
    <col min="11780" max="11780" width="19.140625" style="135" customWidth="1"/>
    <col min="11781" max="11781" width="22.5703125" style="135" customWidth="1"/>
    <col min="11782" max="11782" width="25.140625" style="135" customWidth="1"/>
    <col min="11783" max="11783" width="19" style="135" customWidth="1"/>
    <col min="11784" max="11784" width="21.42578125" style="135" customWidth="1"/>
    <col min="11785" max="11785" width="27.28515625" style="135" customWidth="1"/>
    <col min="11786" max="11786" width="20.85546875" style="135" customWidth="1"/>
    <col min="11787" max="11787" width="22.28515625" style="135" customWidth="1"/>
    <col min="11788" max="11788" width="26.85546875" style="135" customWidth="1"/>
    <col min="11789" max="11789" width="19.28515625" style="135" customWidth="1"/>
    <col min="11790" max="11790" width="22.7109375" style="135" customWidth="1"/>
    <col min="11791" max="11791" width="25.5703125" style="135" customWidth="1"/>
    <col min="11792" max="11792" width="21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91.85546875" style="135" customWidth="1"/>
    <col min="12034" max="12034" width="24.85546875" style="135" customWidth="1"/>
    <col min="12035" max="12035" width="34.7109375" style="135" customWidth="1"/>
    <col min="12036" max="12036" width="19.140625" style="135" customWidth="1"/>
    <col min="12037" max="12037" width="22.5703125" style="135" customWidth="1"/>
    <col min="12038" max="12038" width="25.140625" style="135" customWidth="1"/>
    <col min="12039" max="12039" width="19" style="135" customWidth="1"/>
    <col min="12040" max="12040" width="21.42578125" style="135" customWidth="1"/>
    <col min="12041" max="12041" width="27.28515625" style="135" customWidth="1"/>
    <col min="12042" max="12042" width="20.85546875" style="135" customWidth="1"/>
    <col min="12043" max="12043" width="22.28515625" style="135" customWidth="1"/>
    <col min="12044" max="12044" width="26.85546875" style="135" customWidth="1"/>
    <col min="12045" max="12045" width="19.28515625" style="135" customWidth="1"/>
    <col min="12046" max="12046" width="22.7109375" style="135" customWidth="1"/>
    <col min="12047" max="12047" width="25.5703125" style="135" customWidth="1"/>
    <col min="12048" max="12048" width="21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91.85546875" style="135" customWidth="1"/>
    <col min="12290" max="12290" width="24.85546875" style="135" customWidth="1"/>
    <col min="12291" max="12291" width="34.7109375" style="135" customWidth="1"/>
    <col min="12292" max="12292" width="19.140625" style="135" customWidth="1"/>
    <col min="12293" max="12293" width="22.5703125" style="135" customWidth="1"/>
    <col min="12294" max="12294" width="25.140625" style="135" customWidth="1"/>
    <col min="12295" max="12295" width="19" style="135" customWidth="1"/>
    <col min="12296" max="12296" width="21.42578125" style="135" customWidth="1"/>
    <col min="12297" max="12297" width="27.28515625" style="135" customWidth="1"/>
    <col min="12298" max="12298" width="20.85546875" style="135" customWidth="1"/>
    <col min="12299" max="12299" width="22.28515625" style="135" customWidth="1"/>
    <col min="12300" max="12300" width="26.85546875" style="135" customWidth="1"/>
    <col min="12301" max="12301" width="19.28515625" style="135" customWidth="1"/>
    <col min="12302" max="12302" width="22.7109375" style="135" customWidth="1"/>
    <col min="12303" max="12303" width="25.5703125" style="135" customWidth="1"/>
    <col min="12304" max="12304" width="21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91.85546875" style="135" customWidth="1"/>
    <col min="12546" max="12546" width="24.85546875" style="135" customWidth="1"/>
    <col min="12547" max="12547" width="34.7109375" style="135" customWidth="1"/>
    <col min="12548" max="12548" width="19.140625" style="135" customWidth="1"/>
    <col min="12549" max="12549" width="22.5703125" style="135" customWidth="1"/>
    <col min="12550" max="12550" width="25.140625" style="135" customWidth="1"/>
    <col min="12551" max="12551" width="19" style="135" customWidth="1"/>
    <col min="12552" max="12552" width="21.42578125" style="135" customWidth="1"/>
    <col min="12553" max="12553" width="27.28515625" style="135" customWidth="1"/>
    <col min="12554" max="12554" width="20.85546875" style="135" customWidth="1"/>
    <col min="12555" max="12555" width="22.28515625" style="135" customWidth="1"/>
    <col min="12556" max="12556" width="26.85546875" style="135" customWidth="1"/>
    <col min="12557" max="12557" width="19.28515625" style="135" customWidth="1"/>
    <col min="12558" max="12558" width="22.7109375" style="135" customWidth="1"/>
    <col min="12559" max="12559" width="25.5703125" style="135" customWidth="1"/>
    <col min="12560" max="12560" width="21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91.85546875" style="135" customWidth="1"/>
    <col min="12802" max="12802" width="24.85546875" style="135" customWidth="1"/>
    <col min="12803" max="12803" width="34.7109375" style="135" customWidth="1"/>
    <col min="12804" max="12804" width="19.140625" style="135" customWidth="1"/>
    <col min="12805" max="12805" width="22.5703125" style="135" customWidth="1"/>
    <col min="12806" max="12806" width="25.140625" style="135" customWidth="1"/>
    <col min="12807" max="12807" width="19" style="135" customWidth="1"/>
    <col min="12808" max="12808" width="21.42578125" style="135" customWidth="1"/>
    <col min="12809" max="12809" width="27.28515625" style="135" customWidth="1"/>
    <col min="12810" max="12810" width="20.85546875" style="135" customWidth="1"/>
    <col min="12811" max="12811" width="22.28515625" style="135" customWidth="1"/>
    <col min="12812" max="12812" width="26.85546875" style="135" customWidth="1"/>
    <col min="12813" max="12813" width="19.28515625" style="135" customWidth="1"/>
    <col min="12814" max="12814" width="22.7109375" style="135" customWidth="1"/>
    <col min="12815" max="12815" width="25.5703125" style="135" customWidth="1"/>
    <col min="12816" max="12816" width="21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91.85546875" style="135" customWidth="1"/>
    <col min="13058" max="13058" width="24.85546875" style="135" customWidth="1"/>
    <col min="13059" max="13059" width="34.7109375" style="135" customWidth="1"/>
    <col min="13060" max="13060" width="19.140625" style="135" customWidth="1"/>
    <col min="13061" max="13061" width="22.5703125" style="135" customWidth="1"/>
    <col min="13062" max="13062" width="25.140625" style="135" customWidth="1"/>
    <col min="13063" max="13063" width="19" style="135" customWidth="1"/>
    <col min="13064" max="13064" width="21.42578125" style="135" customWidth="1"/>
    <col min="13065" max="13065" width="27.28515625" style="135" customWidth="1"/>
    <col min="13066" max="13066" width="20.85546875" style="135" customWidth="1"/>
    <col min="13067" max="13067" width="22.28515625" style="135" customWidth="1"/>
    <col min="13068" max="13068" width="26.85546875" style="135" customWidth="1"/>
    <col min="13069" max="13069" width="19.28515625" style="135" customWidth="1"/>
    <col min="13070" max="13070" width="22.7109375" style="135" customWidth="1"/>
    <col min="13071" max="13071" width="25.5703125" style="135" customWidth="1"/>
    <col min="13072" max="13072" width="21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91.85546875" style="135" customWidth="1"/>
    <col min="13314" max="13314" width="24.85546875" style="135" customWidth="1"/>
    <col min="13315" max="13315" width="34.7109375" style="135" customWidth="1"/>
    <col min="13316" max="13316" width="19.140625" style="135" customWidth="1"/>
    <col min="13317" max="13317" width="22.5703125" style="135" customWidth="1"/>
    <col min="13318" max="13318" width="25.140625" style="135" customWidth="1"/>
    <col min="13319" max="13319" width="19" style="135" customWidth="1"/>
    <col min="13320" max="13320" width="21.42578125" style="135" customWidth="1"/>
    <col min="13321" max="13321" width="27.28515625" style="135" customWidth="1"/>
    <col min="13322" max="13322" width="20.85546875" style="135" customWidth="1"/>
    <col min="13323" max="13323" width="22.28515625" style="135" customWidth="1"/>
    <col min="13324" max="13324" width="26.85546875" style="135" customWidth="1"/>
    <col min="13325" max="13325" width="19.28515625" style="135" customWidth="1"/>
    <col min="13326" max="13326" width="22.7109375" style="135" customWidth="1"/>
    <col min="13327" max="13327" width="25.5703125" style="135" customWidth="1"/>
    <col min="13328" max="13328" width="21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91.85546875" style="135" customWidth="1"/>
    <col min="13570" max="13570" width="24.85546875" style="135" customWidth="1"/>
    <col min="13571" max="13571" width="34.7109375" style="135" customWidth="1"/>
    <col min="13572" max="13572" width="19.140625" style="135" customWidth="1"/>
    <col min="13573" max="13573" width="22.5703125" style="135" customWidth="1"/>
    <col min="13574" max="13574" width="25.140625" style="135" customWidth="1"/>
    <col min="13575" max="13575" width="19" style="135" customWidth="1"/>
    <col min="13576" max="13576" width="21.42578125" style="135" customWidth="1"/>
    <col min="13577" max="13577" width="27.28515625" style="135" customWidth="1"/>
    <col min="13578" max="13578" width="20.85546875" style="135" customWidth="1"/>
    <col min="13579" max="13579" width="22.28515625" style="135" customWidth="1"/>
    <col min="13580" max="13580" width="26.85546875" style="135" customWidth="1"/>
    <col min="13581" max="13581" width="19.28515625" style="135" customWidth="1"/>
    <col min="13582" max="13582" width="22.7109375" style="135" customWidth="1"/>
    <col min="13583" max="13583" width="25.5703125" style="135" customWidth="1"/>
    <col min="13584" max="13584" width="21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91.85546875" style="135" customWidth="1"/>
    <col min="13826" max="13826" width="24.85546875" style="135" customWidth="1"/>
    <col min="13827" max="13827" width="34.7109375" style="135" customWidth="1"/>
    <col min="13828" max="13828" width="19.140625" style="135" customWidth="1"/>
    <col min="13829" max="13829" width="22.5703125" style="135" customWidth="1"/>
    <col min="13830" max="13830" width="25.140625" style="135" customWidth="1"/>
    <col min="13831" max="13831" width="19" style="135" customWidth="1"/>
    <col min="13832" max="13832" width="21.42578125" style="135" customWidth="1"/>
    <col min="13833" max="13833" width="27.28515625" style="135" customWidth="1"/>
    <col min="13834" max="13834" width="20.85546875" style="135" customWidth="1"/>
    <col min="13835" max="13835" width="22.28515625" style="135" customWidth="1"/>
    <col min="13836" max="13836" width="26.85546875" style="135" customWidth="1"/>
    <col min="13837" max="13837" width="19.28515625" style="135" customWidth="1"/>
    <col min="13838" max="13838" width="22.7109375" style="135" customWidth="1"/>
    <col min="13839" max="13839" width="25.5703125" style="135" customWidth="1"/>
    <col min="13840" max="13840" width="21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91.85546875" style="135" customWidth="1"/>
    <col min="14082" max="14082" width="24.85546875" style="135" customWidth="1"/>
    <col min="14083" max="14083" width="34.7109375" style="135" customWidth="1"/>
    <col min="14084" max="14084" width="19.140625" style="135" customWidth="1"/>
    <col min="14085" max="14085" width="22.5703125" style="135" customWidth="1"/>
    <col min="14086" max="14086" width="25.140625" style="135" customWidth="1"/>
    <col min="14087" max="14087" width="19" style="135" customWidth="1"/>
    <col min="14088" max="14088" width="21.42578125" style="135" customWidth="1"/>
    <col min="14089" max="14089" width="27.28515625" style="135" customWidth="1"/>
    <col min="14090" max="14090" width="20.85546875" style="135" customWidth="1"/>
    <col min="14091" max="14091" width="22.28515625" style="135" customWidth="1"/>
    <col min="14092" max="14092" width="26.85546875" style="135" customWidth="1"/>
    <col min="14093" max="14093" width="19.28515625" style="135" customWidth="1"/>
    <col min="14094" max="14094" width="22.7109375" style="135" customWidth="1"/>
    <col min="14095" max="14095" width="25.5703125" style="135" customWidth="1"/>
    <col min="14096" max="14096" width="21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91.85546875" style="135" customWidth="1"/>
    <col min="14338" max="14338" width="24.85546875" style="135" customWidth="1"/>
    <col min="14339" max="14339" width="34.7109375" style="135" customWidth="1"/>
    <col min="14340" max="14340" width="19.140625" style="135" customWidth="1"/>
    <col min="14341" max="14341" width="22.5703125" style="135" customWidth="1"/>
    <col min="14342" max="14342" width="25.140625" style="135" customWidth="1"/>
    <col min="14343" max="14343" width="19" style="135" customWidth="1"/>
    <col min="14344" max="14344" width="21.42578125" style="135" customWidth="1"/>
    <col min="14345" max="14345" width="27.28515625" style="135" customWidth="1"/>
    <col min="14346" max="14346" width="20.85546875" style="135" customWidth="1"/>
    <col min="14347" max="14347" width="22.28515625" style="135" customWidth="1"/>
    <col min="14348" max="14348" width="26.85546875" style="135" customWidth="1"/>
    <col min="14349" max="14349" width="19.28515625" style="135" customWidth="1"/>
    <col min="14350" max="14350" width="22.7109375" style="135" customWidth="1"/>
    <col min="14351" max="14351" width="25.5703125" style="135" customWidth="1"/>
    <col min="14352" max="14352" width="21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91.85546875" style="135" customWidth="1"/>
    <col min="14594" max="14594" width="24.85546875" style="135" customWidth="1"/>
    <col min="14595" max="14595" width="34.7109375" style="135" customWidth="1"/>
    <col min="14596" max="14596" width="19.140625" style="135" customWidth="1"/>
    <col min="14597" max="14597" width="22.5703125" style="135" customWidth="1"/>
    <col min="14598" max="14598" width="25.140625" style="135" customWidth="1"/>
    <col min="14599" max="14599" width="19" style="135" customWidth="1"/>
    <col min="14600" max="14600" width="21.42578125" style="135" customWidth="1"/>
    <col min="14601" max="14601" width="27.28515625" style="135" customWidth="1"/>
    <col min="14602" max="14602" width="20.85546875" style="135" customWidth="1"/>
    <col min="14603" max="14603" width="22.28515625" style="135" customWidth="1"/>
    <col min="14604" max="14604" width="26.85546875" style="135" customWidth="1"/>
    <col min="14605" max="14605" width="19.28515625" style="135" customWidth="1"/>
    <col min="14606" max="14606" width="22.7109375" style="135" customWidth="1"/>
    <col min="14607" max="14607" width="25.5703125" style="135" customWidth="1"/>
    <col min="14608" max="14608" width="21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91.85546875" style="135" customWidth="1"/>
    <col min="14850" max="14850" width="24.85546875" style="135" customWidth="1"/>
    <col min="14851" max="14851" width="34.7109375" style="135" customWidth="1"/>
    <col min="14852" max="14852" width="19.140625" style="135" customWidth="1"/>
    <col min="14853" max="14853" width="22.5703125" style="135" customWidth="1"/>
    <col min="14854" max="14854" width="25.140625" style="135" customWidth="1"/>
    <col min="14855" max="14855" width="19" style="135" customWidth="1"/>
    <col min="14856" max="14856" width="21.42578125" style="135" customWidth="1"/>
    <col min="14857" max="14857" width="27.28515625" style="135" customWidth="1"/>
    <col min="14858" max="14858" width="20.85546875" style="135" customWidth="1"/>
    <col min="14859" max="14859" width="22.28515625" style="135" customWidth="1"/>
    <col min="14860" max="14860" width="26.85546875" style="135" customWidth="1"/>
    <col min="14861" max="14861" width="19.28515625" style="135" customWidth="1"/>
    <col min="14862" max="14862" width="22.7109375" style="135" customWidth="1"/>
    <col min="14863" max="14863" width="25.5703125" style="135" customWidth="1"/>
    <col min="14864" max="14864" width="21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91.85546875" style="135" customWidth="1"/>
    <col min="15106" max="15106" width="24.85546875" style="135" customWidth="1"/>
    <col min="15107" max="15107" width="34.7109375" style="135" customWidth="1"/>
    <col min="15108" max="15108" width="19.140625" style="135" customWidth="1"/>
    <col min="15109" max="15109" width="22.5703125" style="135" customWidth="1"/>
    <col min="15110" max="15110" width="25.140625" style="135" customWidth="1"/>
    <col min="15111" max="15111" width="19" style="135" customWidth="1"/>
    <col min="15112" max="15112" width="21.42578125" style="135" customWidth="1"/>
    <col min="15113" max="15113" width="27.28515625" style="135" customWidth="1"/>
    <col min="15114" max="15114" width="20.85546875" style="135" customWidth="1"/>
    <col min="15115" max="15115" width="22.28515625" style="135" customWidth="1"/>
    <col min="15116" max="15116" width="26.85546875" style="135" customWidth="1"/>
    <col min="15117" max="15117" width="19.28515625" style="135" customWidth="1"/>
    <col min="15118" max="15118" width="22.7109375" style="135" customWidth="1"/>
    <col min="15119" max="15119" width="25.5703125" style="135" customWidth="1"/>
    <col min="15120" max="15120" width="21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91.85546875" style="135" customWidth="1"/>
    <col min="15362" max="15362" width="24.85546875" style="135" customWidth="1"/>
    <col min="15363" max="15363" width="34.7109375" style="135" customWidth="1"/>
    <col min="15364" max="15364" width="19.140625" style="135" customWidth="1"/>
    <col min="15365" max="15365" width="22.5703125" style="135" customWidth="1"/>
    <col min="15366" max="15366" width="25.140625" style="135" customWidth="1"/>
    <col min="15367" max="15367" width="19" style="135" customWidth="1"/>
    <col min="15368" max="15368" width="21.42578125" style="135" customWidth="1"/>
    <col min="15369" max="15369" width="27.28515625" style="135" customWidth="1"/>
    <col min="15370" max="15370" width="20.85546875" style="135" customWidth="1"/>
    <col min="15371" max="15371" width="22.28515625" style="135" customWidth="1"/>
    <col min="15372" max="15372" width="26.85546875" style="135" customWidth="1"/>
    <col min="15373" max="15373" width="19.28515625" style="135" customWidth="1"/>
    <col min="15374" max="15374" width="22.7109375" style="135" customWidth="1"/>
    <col min="15375" max="15375" width="25.5703125" style="135" customWidth="1"/>
    <col min="15376" max="15376" width="21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91.85546875" style="135" customWidth="1"/>
    <col min="15618" max="15618" width="24.85546875" style="135" customWidth="1"/>
    <col min="15619" max="15619" width="34.7109375" style="135" customWidth="1"/>
    <col min="15620" max="15620" width="19.140625" style="135" customWidth="1"/>
    <col min="15621" max="15621" width="22.5703125" style="135" customWidth="1"/>
    <col min="15622" max="15622" width="25.140625" style="135" customWidth="1"/>
    <col min="15623" max="15623" width="19" style="135" customWidth="1"/>
    <col min="15624" max="15624" width="21.42578125" style="135" customWidth="1"/>
    <col min="15625" max="15625" width="27.28515625" style="135" customWidth="1"/>
    <col min="15626" max="15626" width="20.85546875" style="135" customWidth="1"/>
    <col min="15627" max="15627" width="22.28515625" style="135" customWidth="1"/>
    <col min="15628" max="15628" width="26.85546875" style="135" customWidth="1"/>
    <col min="15629" max="15629" width="19.28515625" style="135" customWidth="1"/>
    <col min="15630" max="15630" width="22.7109375" style="135" customWidth="1"/>
    <col min="15631" max="15631" width="25.5703125" style="135" customWidth="1"/>
    <col min="15632" max="15632" width="21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91.85546875" style="135" customWidth="1"/>
    <col min="15874" max="15874" width="24.85546875" style="135" customWidth="1"/>
    <col min="15875" max="15875" width="34.7109375" style="135" customWidth="1"/>
    <col min="15876" max="15876" width="19.140625" style="135" customWidth="1"/>
    <col min="15877" max="15877" width="22.5703125" style="135" customWidth="1"/>
    <col min="15878" max="15878" width="25.140625" style="135" customWidth="1"/>
    <col min="15879" max="15879" width="19" style="135" customWidth="1"/>
    <col min="15880" max="15880" width="21.42578125" style="135" customWidth="1"/>
    <col min="15881" max="15881" width="27.28515625" style="135" customWidth="1"/>
    <col min="15882" max="15882" width="20.85546875" style="135" customWidth="1"/>
    <col min="15883" max="15883" width="22.28515625" style="135" customWidth="1"/>
    <col min="15884" max="15884" width="26.85546875" style="135" customWidth="1"/>
    <col min="15885" max="15885" width="19.28515625" style="135" customWidth="1"/>
    <col min="15886" max="15886" width="22.7109375" style="135" customWidth="1"/>
    <col min="15887" max="15887" width="25.5703125" style="135" customWidth="1"/>
    <col min="15888" max="15888" width="21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91.85546875" style="135" customWidth="1"/>
    <col min="16130" max="16130" width="24.85546875" style="135" customWidth="1"/>
    <col min="16131" max="16131" width="34.7109375" style="135" customWidth="1"/>
    <col min="16132" max="16132" width="19.140625" style="135" customWidth="1"/>
    <col min="16133" max="16133" width="22.5703125" style="135" customWidth="1"/>
    <col min="16134" max="16134" width="25.140625" style="135" customWidth="1"/>
    <col min="16135" max="16135" width="19" style="135" customWidth="1"/>
    <col min="16136" max="16136" width="21.42578125" style="135" customWidth="1"/>
    <col min="16137" max="16137" width="27.28515625" style="135" customWidth="1"/>
    <col min="16138" max="16138" width="20.85546875" style="135" customWidth="1"/>
    <col min="16139" max="16139" width="22.28515625" style="135" customWidth="1"/>
    <col min="16140" max="16140" width="26.85546875" style="135" customWidth="1"/>
    <col min="16141" max="16141" width="19.28515625" style="135" customWidth="1"/>
    <col min="16142" max="16142" width="22.7109375" style="135" customWidth="1"/>
    <col min="16143" max="16143" width="25.5703125" style="135" customWidth="1"/>
    <col min="16144" max="16144" width="21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25.5" x14ac:dyDescent="0.35">
      <c r="A1" s="1611"/>
      <c r="B1" s="1611"/>
      <c r="C1" s="1611"/>
      <c r="D1" s="1611"/>
      <c r="E1" s="1611"/>
      <c r="F1" s="1611"/>
      <c r="G1" s="1611"/>
      <c r="H1" s="1611"/>
      <c r="I1" s="1611"/>
      <c r="J1" s="1611"/>
      <c r="K1" s="1611"/>
      <c r="L1" s="1611"/>
      <c r="M1" s="1611"/>
      <c r="N1" s="1611"/>
      <c r="O1" s="1611"/>
      <c r="P1" s="1611"/>
      <c r="Q1" s="134"/>
      <c r="R1" s="134"/>
      <c r="S1" s="134"/>
      <c r="T1" s="134"/>
    </row>
    <row r="2" spans="1:42" ht="33" x14ac:dyDescent="0.35">
      <c r="A2" s="1612" t="s">
        <v>109</v>
      </c>
      <c r="B2" s="1613"/>
      <c r="C2" s="1613"/>
      <c r="D2" s="1613"/>
      <c r="E2" s="1613"/>
      <c r="F2" s="1613"/>
      <c r="G2" s="1613"/>
      <c r="H2" s="1613"/>
      <c r="I2" s="1613"/>
      <c r="J2" s="1613"/>
      <c r="K2" s="1613"/>
      <c r="L2" s="1613"/>
      <c r="M2" s="1613"/>
      <c r="N2" s="1613"/>
      <c r="O2" s="1613"/>
      <c r="P2" s="161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7" x14ac:dyDescent="0.35">
      <c r="A3" s="1700" t="s">
        <v>133</v>
      </c>
      <c r="B3" s="1700"/>
      <c r="C3" s="1700"/>
      <c r="D3" s="1700"/>
      <c r="E3" s="1700"/>
      <c r="F3" s="1700"/>
      <c r="G3" s="1700"/>
      <c r="H3" s="1700"/>
      <c r="I3" s="1700"/>
      <c r="J3" s="1700"/>
      <c r="K3" s="1700"/>
      <c r="L3" s="1700"/>
      <c r="M3" s="1700"/>
      <c r="N3" s="1700"/>
      <c r="O3" s="1700"/>
      <c r="P3" s="1700"/>
      <c r="Q3" s="1009"/>
      <c r="R3" s="1009"/>
    </row>
    <row r="4" spans="1:42" ht="26.25" thickBot="1" x14ac:dyDescent="0.4">
      <c r="A4" s="137"/>
    </row>
    <row r="5" spans="1:42" ht="73.5" customHeight="1" thickBot="1" x14ac:dyDescent="0.4">
      <c r="A5" s="1701" t="s">
        <v>7</v>
      </c>
      <c r="B5" s="1702" t="s">
        <v>0</v>
      </c>
      <c r="C5" s="1703"/>
      <c r="D5" s="1704"/>
      <c r="E5" s="1702" t="s">
        <v>1</v>
      </c>
      <c r="F5" s="1703"/>
      <c r="G5" s="1704"/>
      <c r="H5" s="1702" t="s">
        <v>2</v>
      </c>
      <c r="I5" s="1703"/>
      <c r="J5" s="1704"/>
      <c r="K5" s="1702" t="s">
        <v>3</v>
      </c>
      <c r="L5" s="1703"/>
      <c r="M5" s="1704"/>
      <c r="N5" s="1705" t="s">
        <v>22</v>
      </c>
      <c r="O5" s="1706"/>
      <c r="P5" s="1707"/>
      <c r="Q5" s="138"/>
      <c r="R5" s="138"/>
    </row>
    <row r="6" spans="1:42" ht="78" customHeight="1" thickBot="1" x14ac:dyDescent="0.4">
      <c r="A6" s="1616"/>
      <c r="B6" s="361" t="s">
        <v>16</v>
      </c>
      <c r="C6" s="361" t="s">
        <v>17</v>
      </c>
      <c r="D6" s="362" t="s">
        <v>4</v>
      </c>
      <c r="E6" s="361" t="s">
        <v>16</v>
      </c>
      <c r="F6" s="361" t="s">
        <v>17</v>
      </c>
      <c r="G6" s="362" t="s">
        <v>4</v>
      </c>
      <c r="H6" s="361" t="s">
        <v>16</v>
      </c>
      <c r="I6" s="361" t="s">
        <v>17</v>
      </c>
      <c r="J6" s="362" t="s">
        <v>4</v>
      </c>
      <c r="K6" s="361" t="s">
        <v>16</v>
      </c>
      <c r="L6" s="361" t="s">
        <v>17</v>
      </c>
      <c r="M6" s="362" t="s">
        <v>4</v>
      </c>
      <c r="N6" s="361" t="s">
        <v>16</v>
      </c>
      <c r="O6" s="361" t="s">
        <v>17</v>
      </c>
      <c r="P6" s="450" t="s">
        <v>4</v>
      </c>
      <c r="Q6" s="138"/>
      <c r="R6" s="138"/>
    </row>
    <row r="7" spans="1:42" ht="33.75" thickBot="1" x14ac:dyDescent="0.4">
      <c r="A7" s="422"/>
      <c r="B7" s="423"/>
      <c r="C7" s="424"/>
      <c r="D7" s="425"/>
      <c r="E7" s="423"/>
      <c r="F7" s="424"/>
      <c r="G7" s="425"/>
      <c r="H7" s="423"/>
      <c r="I7" s="424"/>
      <c r="J7" s="425"/>
      <c r="K7" s="424"/>
      <c r="L7" s="424"/>
      <c r="M7" s="425"/>
      <c r="N7" s="426"/>
      <c r="O7" s="427"/>
      <c r="P7" s="428"/>
      <c r="Q7" s="138"/>
      <c r="R7" s="138"/>
    </row>
    <row r="8" spans="1:42" ht="33.75" thickBot="1" x14ac:dyDescent="0.4">
      <c r="A8" s="351" t="s">
        <v>13</v>
      </c>
      <c r="B8" s="352"/>
      <c r="C8" s="353"/>
      <c r="D8" s="354"/>
      <c r="E8" s="355"/>
      <c r="F8" s="353"/>
      <c r="G8" s="356"/>
      <c r="H8" s="352"/>
      <c r="I8" s="353"/>
      <c r="J8" s="354"/>
      <c r="K8" s="355"/>
      <c r="L8" s="353"/>
      <c r="M8" s="356"/>
      <c r="N8" s="357"/>
      <c r="O8" s="353"/>
      <c r="P8" s="358"/>
      <c r="Q8" s="138"/>
      <c r="R8" s="138"/>
    </row>
    <row r="9" spans="1:42" ht="38.25" customHeight="1" thickBot="1" x14ac:dyDescent="0.4">
      <c r="A9" s="431" t="s">
        <v>50</v>
      </c>
      <c r="B9" s="622">
        <f>SUM(B10)</f>
        <v>10</v>
      </c>
      <c r="C9" s="791">
        <f>SUM(C10)</f>
        <v>2</v>
      </c>
      <c r="D9" s="793">
        <f>SUM(D10)</f>
        <v>12</v>
      </c>
      <c r="E9" s="794">
        <v>0</v>
      </c>
      <c r="F9" s="794">
        <v>10</v>
      </c>
      <c r="G9" s="796">
        <v>10</v>
      </c>
      <c r="H9" s="622">
        <v>0</v>
      </c>
      <c r="I9" s="791">
        <v>0</v>
      </c>
      <c r="J9" s="793">
        <v>0</v>
      </c>
      <c r="K9" s="794">
        <v>0</v>
      </c>
      <c r="L9" s="791">
        <v>0</v>
      </c>
      <c r="M9" s="791">
        <v>0</v>
      </c>
      <c r="N9" s="623">
        <f>B9+E9+H9+$K$9</f>
        <v>10</v>
      </c>
      <c r="O9" s="623">
        <f>C9+F9+I9+L9</f>
        <v>12</v>
      </c>
      <c r="P9" s="153">
        <f>SUM(N9:O9)</f>
        <v>22</v>
      </c>
      <c r="Q9" s="138"/>
      <c r="R9" s="138"/>
    </row>
    <row r="10" spans="1:42" ht="47.25" customHeight="1" thickBot="1" x14ac:dyDescent="0.4">
      <c r="A10" s="432" t="s">
        <v>94</v>
      </c>
      <c r="B10" s="275">
        <v>10</v>
      </c>
      <c r="C10" s="276">
        <v>2</v>
      </c>
      <c r="D10" s="277">
        <v>12</v>
      </c>
      <c r="E10" s="278">
        <v>0</v>
      </c>
      <c r="F10" s="276">
        <v>10</v>
      </c>
      <c r="G10" s="67">
        <v>10</v>
      </c>
      <c r="H10" s="275">
        <v>0</v>
      </c>
      <c r="I10" s="276">
        <v>0</v>
      </c>
      <c r="J10" s="277">
        <v>0</v>
      </c>
      <c r="K10" s="278">
        <v>0</v>
      </c>
      <c r="L10" s="276">
        <v>0</v>
      </c>
      <c r="M10" s="68">
        <v>0</v>
      </c>
      <c r="N10" s="154">
        <f>B10+E10+H10+K10</f>
        <v>10</v>
      </c>
      <c r="O10" s="154">
        <f>C10+F10+I10+L10</f>
        <v>12</v>
      </c>
      <c r="P10" s="359">
        <f>SUM(N10:O10)</f>
        <v>22</v>
      </c>
      <c r="Q10" s="138"/>
      <c r="R10" s="138"/>
    </row>
    <row r="11" spans="1:42" ht="48" customHeight="1" thickBot="1" x14ac:dyDescent="0.4">
      <c r="A11" s="429" t="s">
        <v>10</v>
      </c>
      <c r="B11" s="622">
        <f>SUM(B9)</f>
        <v>10</v>
      </c>
      <c r="C11" s="622">
        <f>SUM(C9)</f>
        <v>2</v>
      </c>
      <c r="D11" s="622">
        <f>SUM(D9)</f>
        <v>12</v>
      </c>
      <c r="E11" s="622">
        <f>SUM(E9:E10)</f>
        <v>0</v>
      </c>
      <c r="F11" s="622">
        <v>10</v>
      </c>
      <c r="G11" s="622">
        <v>10</v>
      </c>
      <c r="H11" s="622">
        <v>0</v>
      </c>
      <c r="I11" s="622">
        <v>0</v>
      </c>
      <c r="J11" s="622">
        <v>0</v>
      </c>
      <c r="K11" s="622">
        <v>0</v>
      </c>
      <c r="L11" s="622">
        <v>0</v>
      </c>
      <c r="M11" s="622">
        <v>0</v>
      </c>
      <c r="N11" s="623">
        <f>SUM(N9)</f>
        <v>10</v>
      </c>
      <c r="O11" s="623">
        <f>SUM(O9)</f>
        <v>12</v>
      </c>
      <c r="P11" s="623">
        <f>SUM(P9)</f>
        <v>22</v>
      </c>
      <c r="Q11" s="138"/>
      <c r="R11" s="138"/>
    </row>
    <row r="12" spans="1:42" ht="33.75" thickBot="1" x14ac:dyDescent="0.4">
      <c r="A12" s="429" t="s">
        <v>14</v>
      </c>
      <c r="B12" s="77"/>
      <c r="C12" s="1017"/>
      <c r="D12" s="1018"/>
      <c r="E12" s="78"/>
      <c r="F12" s="68"/>
      <c r="G12" s="67"/>
      <c r="H12" s="77"/>
      <c r="I12" s="1017"/>
      <c r="J12" s="1018"/>
      <c r="K12" s="78"/>
      <c r="L12" s="68"/>
      <c r="M12" s="68"/>
      <c r="N12" s="624"/>
      <c r="O12" s="783"/>
      <c r="P12" s="79"/>
      <c r="Q12" s="138"/>
      <c r="R12" s="138"/>
    </row>
    <row r="13" spans="1:42" ht="33.75" thickBot="1" x14ac:dyDescent="0.4">
      <c r="A13" s="429" t="s">
        <v>9</v>
      </c>
      <c r="B13" s="80"/>
      <c r="C13" s="81"/>
      <c r="D13" s="82"/>
      <c r="E13" s="784"/>
      <c r="F13" s="785"/>
      <c r="G13" s="786"/>
      <c r="H13" s="80"/>
      <c r="I13" s="83" t="s">
        <v>5</v>
      </c>
      <c r="J13" s="82"/>
      <c r="K13" s="784"/>
      <c r="L13" s="785"/>
      <c r="M13" s="787"/>
      <c r="N13" s="788"/>
      <c r="O13" s="789"/>
      <c r="P13" s="790"/>
      <c r="Q13" s="139"/>
      <c r="R13" s="139"/>
    </row>
    <row r="14" spans="1:42" ht="38.25" customHeight="1" thickBot="1" x14ac:dyDescent="0.4">
      <c r="A14" s="421" t="s">
        <v>50</v>
      </c>
      <c r="B14" s="622">
        <f>SUM(B15)</f>
        <v>10</v>
      </c>
      <c r="C14" s="791">
        <v>2</v>
      </c>
      <c r="D14" s="792">
        <f>SUM(D15)</f>
        <v>12</v>
      </c>
      <c r="E14" s="622">
        <v>0</v>
      </c>
      <c r="F14" s="791">
        <v>10</v>
      </c>
      <c r="G14" s="793">
        <v>10</v>
      </c>
      <c r="H14" s="622">
        <v>0</v>
      </c>
      <c r="I14" s="794">
        <v>0</v>
      </c>
      <c r="J14" s="795">
        <v>0</v>
      </c>
      <c r="K14" s="622">
        <v>0</v>
      </c>
      <c r="L14" s="794">
        <v>0</v>
      </c>
      <c r="M14" s="796">
        <v>0</v>
      </c>
      <c r="N14" s="623">
        <f>SUM(N15)</f>
        <v>10</v>
      </c>
      <c r="O14" s="800">
        <v>12</v>
      </c>
      <c r="P14" s="801">
        <v>22</v>
      </c>
      <c r="Q14" s="116"/>
      <c r="R14" s="116"/>
    </row>
    <row r="15" spans="1:42" ht="33.75" thickBot="1" x14ac:dyDescent="0.4">
      <c r="A15" s="259" t="s">
        <v>94</v>
      </c>
      <c r="B15" s="275">
        <v>10</v>
      </c>
      <c r="C15" s="276">
        <v>2</v>
      </c>
      <c r="D15" s="67">
        <f>B15+C15</f>
        <v>12</v>
      </c>
      <c r="E15" s="275">
        <v>0</v>
      </c>
      <c r="F15" s="276">
        <v>10</v>
      </c>
      <c r="G15" s="277">
        <v>10</v>
      </c>
      <c r="H15" s="275">
        <v>0</v>
      </c>
      <c r="I15" s="276">
        <v>0</v>
      </c>
      <c r="J15" s="277">
        <v>0</v>
      </c>
      <c r="K15" s="275">
        <v>0</v>
      </c>
      <c r="L15" s="276">
        <v>0</v>
      </c>
      <c r="M15" s="67">
        <v>0</v>
      </c>
      <c r="N15" s="154">
        <f>B15+E15+H15+K15</f>
        <v>10</v>
      </c>
      <c r="O15" s="102">
        <v>12</v>
      </c>
      <c r="P15" s="158">
        <v>22</v>
      </c>
      <c r="Q15" s="116"/>
      <c r="R15" s="116"/>
    </row>
    <row r="16" spans="1:42" ht="33.75" thickBot="1" x14ac:dyDescent="0.4">
      <c r="A16" s="193" t="s">
        <v>6</v>
      </c>
      <c r="B16" s="622">
        <f>SUM(B15)</f>
        <v>10</v>
      </c>
      <c r="C16" s="791">
        <v>2</v>
      </c>
      <c r="D16" s="792">
        <f>SUM(D15)</f>
        <v>12</v>
      </c>
      <c r="E16" s="622">
        <v>0</v>
      </c>
      <c r="F16" s="791">
        <v>10</v>
      </c>
      <c r="G16" s="793">
        <v>10</v>
      </c>
      <c r="H16" s="622">
        <v>0</v>
      </c>
      <c r="I16" s="794">
        <v>0</v>
      </c>
      <c r="J16" s="795">
        <v>0</v>
      </c>
      <c r="K16" s="622">
        <v>0</v>
      </c>
      <c r="L16" s="794">
        <v>0</v>
      </c>
      <c r="M16" s="796">
        <v>0</v>
      </c>
      <c r="N16" s="622">
        <f>SUM(N17)</f>
        <v>0</v>
      </c>
      <c r="O16" s="791">
        <f>SUM(O17)</f>
        <v>0</v>
      </c>
      <c r="P16" s="793">
        <f>SUM(P17)</f>
        <v>0</v>
      </c>
      <c r="Q16" s="116"/>
      <c r="R16" s="116"/>
    </row>
    <row r="17" spans="1:18" ht="66.75" thickBot="1" x14ac:dyDescent="0.4">
      <c r="A17" s="258" t="s">
        <v>15</v>
      </c>
      <c r="B17" s="159"/>
      <c r="C17" s="105"/>
      <c r="D17" s="160"/>
      <c r="E17" s="104"/>
      <c r="F17" s="81"/>
      <c r="G17" s="236"/>
      <c r="H17" s="797"/>
      <c r="I17" s="785"/>
      <c r="J17" s="798"/>
      <c r="K17" s="784"/>
      <c r="L17" s="785"/>
      <c r="M17" s="799"/>
      <c r="N17" s="159"/>
      <c r="O17" s="105"/>
      <c r="P17" s="160"/>
      <c r="Q17" s="140"/>
      <c r="R17" s="140"/>
    </row>
    <row r="18" spans="1:18" ht="36" customHeight="1" thickBot="1" x14ac:dyDescent="0.4">
      <c r="A18" s="421" t="s">
        <v>50</v>
      </c>
      <c r="B18" s="622">
        <f>B9-B14</f>
        <v>0</v>
      </c>
      <c r="C18" s="791">
        <v>0</v>
      </c>
      <c r="D18" s="792">
        <v>0</v>
      </c>
      <c r="E18" s="622">
        <v>0</v>
      </c>
      <c r="F18" s="791">
        <v>0</v>
      </c>
      <c r="G18" s="792">
        <v>0</v>
      </c>
      <c r="H18" s="622">
        <v>0</v>
      </c>
      <c r="I18" s="791">
        <v>0</v>
      </c>
      <c r="J18" s="792">
        <v>0</v>
      </c>
      <c r="K18" s="622">
        <v>0</v>
      </c>
      <c r="L18" s="791">
        <v>0</v>
      </c>
      <c r="M18" s="792">
        <v>0</v>
      </c>
      <c r="N18" s="623">
        <v>0</v>
      </c>
      <c r="O18" s="800">
        <v>0</v>
      </c>
      <c r="P18" s="801">
        <v>0</v>
      </c>
      <c r="Q18" s="141"/>
      <c r="R18" s="141"/>
    </row>
    <row r="19" spans="1:18" ht="33.75" thickBot="1" x14ac:dyDescent="0.4">
      <c r="A19" s="259" t="s">
        <v>94</v>
      </c>
      <c r="B19" s="275">
        <v>10</v>
      </c>
      <c r="C19" s="276">
        <v>2</v>
      </c>
      <c r="D19" s="67">
        <v>22</v>
      </c>
      <c r="E19" s="275">
        <v>0</v>
      </c>
      <c r="F19" s="276">
        <v>10</v>
      </c>
      <c r="G19" s="67">
        <v>10</v>
      </c>
      <c r="H19" s="275">
        <v>0</v>
      </c>
      <c r="I19" s="276">
        <v>0</v>
      </c>
      <c r="J19" s="67">
        <v>0</v>
      </c>
      <c r="K19" s="275">
        <v>0</v>
      </c>
      <c r="L19" s="276">
        <v>0</v>
      </c>
      <c r="M19" s="67">
        <v>0</v>
      </c>
      <c r="N19" s="154">
        <v>10</v>
      </c>
      <c r="O19" s="102">
        <v>12</v>
      </c>
      <c r="P19" s="158">
        <v>22</v>
      </c>
      <c r="Q19" s="140"/>
      <c r="R19" s="140"/>
    </row>
    <row r="20" spans="1:18" ht="66.75" thickBot="1" x14ac:dyDescent="0.4">
      <c r="A20" s="193" t="s">
        <v>11</v>
      </c>
      <c r="B20" s="161">
        <f>B11-B16</f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42"/>
      <c r="R20" s="142"/>
    </row>
    <row r="21" spans="1:18" ht="66.75" thickBot="1" x14ac:dyDescent="0.4">
      <c r="A21" s="265" t="s">
        <v>8</v>
      </c>
      <c r="B21" s="156">
        <f>SUM(B16)</f>
        <v>10</v>
      </c>
      <c r="C21" s="156">
        <f>SUM(C16)</f>
        <v>2</v>
      </c>
      <c r="D21" s="156">
        <f>SUM(D16)</f>
        <v>12</v>
      </c>
      <c r="E21" s="623">
        <v>0</v>
      </c>
      <c r="F21" s="623">
        <v>10</v>
      </c>
      <c r="G21" s="623">
        <v>10</v>
      </c>
      <c r="H21" s="156">
        <v>0</v>
      </c>
      <c r="I21" s="156">
        <v>0</v>
      </c>
      <c r="J21" s="156">
        <v>0</v>
      </c>
      <c r="K21" s="156">
        <v>0</v>
      </c>
      <c r="L21" s="156">
        <v>0</v>
      </c>
      <c r="M21" s="156">
        <v>0</v>
      </c>
      <c r="N21" s="156">
        <f>SUM(B21)</f>
        <v>10</v>
      </c>
      <c r="O21" s="156">
        <v>12</v>
      </c>
      <c r="P21" s="157">
        <v>22</v>
      </c>
      <c r="Q21" s="120"/>
      <c r="R21" s="120"/>
    </row>
    <row r="22" spans="1:18" ht="66.75" thickBot="1" x14ac:dyDescent="0.4">
      <c r="A22" s="258" t="s">
        <v>15</v>
      </c>
      <c r="B22" s="623">
        <f>B20</f>
        <v>0</v>
      </c>
      <c r="C22" s="623">
        <f>C20</f>
        <v>0</v>
      </c>
      <c r="D22" s="623">
        <f>D20</f>
        <v>0</v>
      </c>
      <c r="E22" s="623">
        <v>0</v>
      </c>
      <c r="F22" s="623">
        <v>0</v>
      </c>
      <c r="G22" s="623">
        <v>0</v>
      </c>
      <c r="H22" s="623">
        <v>0</v>
      </c>
      <c r="I22" s="623">
        <v>0</v>
      </c>
      <c r="J22" s="623">
        <v>0</v>
      </c>
      <c r="K22" s="623">
        <v>0</v>
      </c>
      <c r="L22" s="623">
        <v>0</v>
      </c>
      <c r="M22" s="623">
        <v>0</v>
      </c>
      <c r="N22" s="623">
        <f>B22+E22+H22+K22</f>
        <v>0</v>
      </c>
      <c r="O22" s="623">
        <f>C22+F22+I22+L22</f>
        <v>0</v>
      </c>
      <c r="P22" s="153">
        <f>N22+O22</f>
        <v>0</v>
      </c>
      <c r="Q22" s="120"/>
      <c r="R22" s="120"/>
    </row>
    <row r="23" spans="1:18" ht="45.75" thickBot="1" x14ac:dyDescent="0.4">
      <c r="A23" s="430" t="s">
        <v>12</v>
      </c>
      <c r="B23" s="410">
        <f>SUM(B21:B22)</f>
        <v>10</v>
      </c>
      <c r="C23" s="410">
        <f>SUM(C21:C22)</f>
        <v>2</v>
      </c>
      <c r="D23" s="411">
        <f>SUM(D21:D22)</f>
        <v>12</v>
      </c>
      <c r="E23" s="411">
        <f t="shared" ref="E23:H23" si="0">SUM(E21:E22)</f>
        <v>0</v>
      </c>
      <c r="F23" s="411">
        <f t="shared" si="0"/>
        <v>10</v>
      </c>
      <c r="G23" s="411">
        <f t="shared" si="0"/>
        <v>10</v>
      </c>
      <c r="H23" s="411">
        <f t="shared" si="0"/>
        <v>0</v>
      </c>
      <c r="I23" s="433">
        <v>0</v>
      </c>
      <c r="J23" s="433">
        <v>0</v>
      </c>
      <c r="K23" s="433">
        <v>0</v>
      </c>
      <c r="L23" s="433">
        <v>0</v>
      </c>
      <c r="M23" s="433">
        <v>0</v>
      </c>
      <c r="N23" s="410">
        <f>N21</f>
        <v>10</v>
      </c>
      <c r="O23" s="410">
        <f>O21+O22</f>
        <v>12</v>
      </c>
      <c r="P23" s="411">
        <f>SUM(P21:P22)</f>
        <v>22</v>
      </c>
      <c r="Q23" s="120"/>
      <c r="R23" s="120"/>
    </row>
    <row r="24" spans="1:18" ht="25.5" x14ac:dyDescent="0.35">
      <c r="A24" s="116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43"/>
    </row>
    <row r="25" spans="1:18" ht="25.5" x14ac:dyDescent="0.35">
      <c r="A25" s="1606"/>
      <c r="B25" s="1606"/>
      <c r="C25" s="1606"/>
      <c r="D25" s="1606"/>
      <c r="E25" s="1606"/>
      <c r="F25" s="1606"/>
      <c r="G25" s="1606"/>
      <c r="H25" s="1606"/>
      <c r="I25" s="1606"/>
      <c r="J25" s="1606"/>
      <c r="K25" s="1606"/>
      <c r="L25" s="1606"/>
      <c r="M25" s="1606"/>
      <c r="N25" s="1606"/>
      <c r="O25" s="1606"/>
      <c r="P25" s="1606"/>
    </row>
    <row r="26" spans="1:18" ht="25.5" x14ac:dyDescent="0.35">
      <c r="A26" s="1607"/>
      <c r="B26" s="1607"/>
      <c r="C26" s="1607"/>
      <c r="D26" s="1607"/>
      <c r="E26" s="1607"/>
      <c r="F26" s="1607"/>
      <c r="G26" s="1607"/>
      <c r="H26" s="1607"/>
      <c r="I26" s="1607"/>
      <c r="J26" s="1607"/>
      <c r="K26" s="1607"/>
      <c r="L26" s="1607"/>
      <c r="M26" s="1607"/>
      <c r="N26" s="1607"/>
      <c r="O26" s="1607"/>
      <c r="P26" s="1607"/>
    </row>
    <row r="27" spans="1:18" ht="25.5" x14ac:dyDescent="0.35">
      <c r="A27" s="144" t="s">
        <v>110</v>
      </c>
      <c r="B27" s="143"/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</row>
    <row r="28" spans="1:18" ht="25.5" x14ac:dyDescent="0.35">
      <c r="A28" s="144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</row>
  </sheetData>
  <protectedRanges>
    <protectedRange sqref="A26:P26" name="Диапазон8"/>
    <protectedRange sqref="A3:P3" name="Диапазон7"/>
    <protectedRange sqref="E10:F10 H10:I10 K10:L10 B10:C10" name="Диапазон1_1"/>
    <protectedRange sqref="E15:F15 H15:I15 K15:L15 B15:C15" name="Диапазон3_1"/>
    <protectedRange sqref="E19:F19 H19:I19 K19:L19 B19:C19" name="Диапазон5_1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C104"/>
  <sheetViews>
    <sheetView topLeftCell="A49" zoomScale="40" zoomScaleNormal="40" workbookViewId="0">
      <selection activeCell="B85" sqref="B85:M85"/>
    </sheetView>
  </sheetViews>
  <sheetFormatPr defaultColWidth="8.7109375" defaultRowHeight="26.25" x14ac:dyDescent="0.4"/>
  <cols>
    <col min="1" max="1" width="118" style="643" customWidth="1"/>
    <col min="2" max="2" width="20.85546875" style="643" customWidth="1"/>
    <col min="3" max="3" width="19.5703125" style="643" customWidth="1"/>
    <col min="4" max="4" width="16.5703125" style="643" customWidth="1"/>
    <col min="5" max="5" width="18.5703125" style="643" customWidth="1"/>
    <col min="6" max="6" width="18" style="643" customWidth="1"/>
    <col min="7" max="7" width="17.140625" style="643" customWidth="1"/>
    <col min="8" max="8" width="16.7109375" style="643" customWidth="1"/>
    <col min="9" max="9" width="17.140625" style="643" customWidth="1"/>
    <col min="10" max="10" width="16" style="643" customWidth="1"/>
    <col min="11" max="11" width="19.7109375" style="643" customWidth="1"/>
    <col min="12" max="12" width="18" style="643" customWidth="1"/>
    <col min="13" max="13" width="17.42578125" style="643" customWidth="1"/>
    <col min="14" max="14" width="18.7109375" style="643" customWidth="1"/>
    <col min="15" max="15" width="19.7109375" style="643" customWidth="1"/>
    <col min="16" max="16" width="19.42578125" style="662" customWidth="1"/>
    <col min="17" max="239" width="8.7109375" style="643"/>
    <col min="240" max="240" width="71" style="643" customWidth="1"/>
    <col min="241" max="241" width="20.85546875" style="643" customWidth="1"/>
    <col min="242" max="242" width="19.5703125" style="643" customWidth="1"/>
    <col min="243" max="243" width="16.5703125" style="643" customWidth="1"/>
    <col min="244" max="244" width="18.5703125" style="643" customWidth="1"/>
    <col min="245" max="245" width="16.85546875" style="643" customWidth="1"/>
    <col min="246" max="246" width="14.5703125" style="643" customWidth="1"/>
    <col min="247" max="247" width="16.7109375" style="643" customWidth="1"/>
    <col min="248" max="249" width="16" style="643" customWidth="1"/>
    <col min="250" max="250" width="19.7109375" style="643" customWidth="1"/>
    <col min="251" max="251" width="16.5703125" style="643" customWidth="1"/>
    <col min="252" max="252" width="16" style="643" customWidth="1"/>
    <col min="253" max="253" width="18.7109375" style="643" customWidth="1"/>
    <col min="254" max="254" width="19.7109375" style="643" customWidth="1"/>
    <col min="255" max="255" width="16.5703125" style="643" customWidth="1"/>
    <col min="256" max="256" width="14" style="643" customWidth="1"/>
    <col min="257" max="257" width="10.28515625" style="643" customWidth="1"/>
    <col min="258" max="259" width="8.7109375" style="643"/>
    <col min="260" max="260" width="10.85546875" style="643" customWidth="1"/>
    <col min="261" max="495" width="8.7109375" style="643"/>
    <col min="496" max="496" width="71" style="643" customWidth="1"/>
    <col min="497" max="497" width="20.85546875" style="643" customWidth="1"/>
    <col min="498" max="498" width="19.5703125" style="643" customWidth="1"/>
    <col min="499" max="499" width="16.5703125" style="643" customWidth="1"/>
    <col min="500" max="500" width="18.5703125" style="643" customWidth="1"/>
    <col min="501" max="501" width="16.85546875" style="643" customWidth="1"/>
    <col min="502" max="502" width="14.5703125" style="643" customWidth="1"/>
    <col min="503" max="503" width="16.7109375" style="643" customWidth="1"/>
    <col min="504" max="505" width="16" style="643" customWidth="1"/>
    <col min="506" max="506" width="19.7109375" style="643" customWidth="1"/>
    <col min="507" max="507" width="16.5703125" style="643" customWidth="1"/>
    <col min="508" max="508" width="16" style="643" customWidth="1"/>
    <col min="509" max="509" width="18.7109375" style="643" customWidth="1"/>
    <col min="510" max="510" width="19.7109375" style="643" customWidth="1"/>
    <col min="511" max="511" width="16.5703125" style="643" customWidth="1"/>
    <col min="512" max="512" width="14" style="643" customWidth="1"/>
    <col min="513" max="513" width="10.28515625" style="643" customWidth="1"/>
    <col min="514" max="515" width="8.7109375" style="643"/>
    <col min="516" max="516" width="10.85546875" style="643" customWidth="1"/>
    <col min="517" max="751" width="8.7109375" style="643"/>
    <col min="752" max="752" width="71" style="643" customWidth="1"/>
    <col min="753" max="753" width="20.85546875" style="643" customWidth="1"/>
    <col min="754" max="754" width="19.5703125" style="643" customWidth="1"/>
    <col min="755" max="755" width="16.5703125" style="643" customWidth="1"/>
    <col min="756" max="756" width="18.5703125" style="643" customWidth="1"/>
    <col min="757" max="757" width="16.85546875" style="643" customWidth="1"/>
    <col min="758" max="758" width="14.5703125" style="643" customWidth="1"/>
    <col min="759" max="759" width="16.7109375" style="643" customWidth="1"/>
    <col min="760" max="761" width="16" style="643" customWidth="1"/>
    <col min="762" max="762" width="19.7109375" style="643" customWidth="1"/>
    <col min="763" max="763" width="16.5703125" style="643" customWidth="1"/>
    <col min="764" max="764" width="16" style="643" customWidth="1"/>
    <col min="765" max="765" width="18.7109375" style="643" customWidth="1"/>
    <col min="766" max="766" width="19.7109375" style="643" customWidth="1"/>
    <col min="767" max="767" width="16.5703125" style="643" customWidth="1"/>
    <col min="768" max="768" width="14" style="643" customWidth="1"/>
    <col min="769" max="769" width="10.28515625" style="643" customWidth="1"/>
    <col min="770" max="771" width="8.7109375" style="643"/>
    <col min="772" max="772" width="10.85546875" style="643" customWidth="1"/>
    <col min="773" max="1007" width="8.7109375" style="643"/>
    <col min="1008" max="1008" width="71" style="643" customWidth="1"/>
    <col min="1009" max="1009" width="20.85546875" style="643" customWidth="1"/>
    <col min="1010" max="1010" width="19.5703125" style="643" customWidth="1"/>
    <col min="1011" max="1011" width="16.5703125" style="643" customWidth="1"/>
    <col min="1012" max="1012" width="18.5703125" style="643" customWidth="1"/>
    <col min="1013" max="1013" width="16.85546875" style="643" customWidth="1"/>
    <col min="1014" max="1014" width="14.5703125" style="643" customWidth="1"/>
    <col min="1015" max="1015" width="16.7109375" style="643" customWidth="1"/>
    <col min="1016" max="1017" width="16" style="643" customWidth="1"/>
    <col min="1018" max="1018" width="19.7109375" style="643" customWidth="1"/>
    <col min="1019" max="1019" width="16.5703125" style="643" customWidth="1"/>
    <col min="1020" max="1020" width="16" style="643" customWidth="1"/>
    <col min="1021" max="1021" width="18.7109375" style="643" customWidth="1"/>
    <col min="1022" max="1022" width="19.7109375" style="643" customWidth="1"/>
    <col min="1023" max="1023" width="16.5703125" style="643" customWidth="1"/>
    <col min="1024" max="1024" width="14" style="643" customWidth="1"/>
    <col min="1025" max="1025" width="10.28515625" style="643" customWidth="1"/>
    <col min="1026" max="1027" width="8.7109375" style="643"/>
    <col min="1028" max="1028" width="10.85546875" style="643" customWidth="1"/>
    <col min="1029" max="1263" width="8.7109375" style="643"/>
    <col min="1264" max="1264" width="71" style="643" customWidth="1"/>
    <col min="1265" max="1265" width="20.85546875" style="643" customWidth="1"/>
    <col min="1266" max="1266" width="19.5703125" style="643" customWidth="1"/>
    <col min="1267" max="1267" width="16.5703125" style="643" customWidth="1"/>
    <col min="1268" max="1268" width="18.5703125" style="643" customWidth="1"/>
    <col min="1269" max="1269" width="16.85546875" style="643" customWidth="1"/>
    <col min="1270" max="1270" width="14.5703125" style="643" customWidth="1"/>
    <col min="1271" max="1271" width="16.7109375" style="643" customWidth="1"/>
    <col min="1272" max="1273" width="16" style="643" customWidth="1"/>
    <col min="1274" max="1274" width="19.7109375" style="643" customWidth="1"/>
    <col min="1275" max="1275" width="16.5703125" style="643" customWidth="1"/>
    <col min="1276" max="1276" width="16" style="643" customWidth="1"/>
    <col min="1277" max="1277" width="18.7109375" style="643" customWidth="1"/>
    <col min="1278" max="1278" width="19.7109375" style="643" customWidth="1"/>
    <col min="1279" max="1279" width="16.5703125" style="643" customWidth="1"/>
    <col min="1280" max="1280" width="14" style="643" customWidth="1"/>
    <col min="1281" max="1281" width="10.28515625" style="643" customWidth="1"/>
    <col min="1282" max="1283" width="8.7109375" style="643"/>
    <col min="1284" max="1284" width="10.85546875" style="643" customWidth="1"/>
    <col min="1285" max="1519" width="8.7109375" style="643"/>
    <col min="1520" max="1520" width="71" style="643" customWidth="1"/>
    <col min="1521" max="1521" width="20.85546875" style="643" customWidth="1"/>
    <col min="1522" max="1522" width="19.5703125" style="643" customWidth="1"/>
    <col min="1523" max="1523" width="16.5703125" style="643" customWidth="1"/>
    <col min="1524" max="1524" width="18.5703125" style="643" customWidth="1"/>
    <col min="1525" max="1525" width="16.85546875" style="643" customWidth="1"/>
    <col min="1526" max="1526" width="14.5703125" style="643" customWidth="1"/>
    <col min="1527" max="1527" width="16.7109375" style="643" customWidth="1"/>
    <col min="1528" max="1529" width="16" style="643" customWidth="1"/>
    <col min="1530" max="1530" width="19.7109375" style="643" customWidth="1"/>
    <col min="1531" max="1531" width="16.5703125" style="643" customWidth="1"/>
    <col min="1532" max="1532" width="16" style="643" customWidth="1"/>
    <col min="1533" max="1533" width="18.7109375" style="643" customWidth="1"/>
    <col min="1534" max="1534" width="19.7109375" style="643" customWidth="1"/>
    <col min="1535" max="1535" width="16.5703125" style="643" customWidth="1"/>
    <col min="1536" max="1536" width="14" style="643" customWidth="1"/>
    <col min="1537" max="1537" width="10.28515625" style="643" customWidth="1"/>
    <col min="1538" max="1539" width="8.7109375" style="643"/>
    <col min="1540" max="1540" width="10.85546875" style="643" customWidth="1"/>
    <col min="1541" max="1775" width="8.7109375" style="643"/>
    <col min="1776" max="1776" width="71" style="643" customWidth="1"/>
    <col min="1777" max="1777" width="20.85546875" style="643" customWidth="1"/>
    <col min="1778" max="1778" width="19.5703125" style="643" customWidth="1"/>
    <col min="1779" max="1779" width="16.5703125" style="643" customWidth="1"/>
    <col min="1780" max="1780" width="18.5703125" style="643" customWidth="1"/>
    <col min="1781" max="1781" width="16.85546875" style="643" customWidth="1"/>
    <col min="1782" max="1782" width="14.5703125" style="643" customWidth="1"/>
    <col min="1783" max="1783" width="16.7109375" style="643" customWidth="1"/>
    <col min="1784" max="1785" width="16" style="643" customWidth="1"/>
    <col min="1786" max="1786" width="19.7109375" style="643" customWidth="1"/>
    <col min="1787" max="1787" width="16.5703125" style="643" customWidth="1"/>
    <col min="1788" max="1788" width="16" style="643" customWidth="1"/>
    <col min="1789" max="1789" width="18.7109375" style="643" customWidth="1"/>
    <col min="1790" max="1790" width="19.7109375" style="643" customWidth="1"/>
    <col min="1791" max="1791" width="16.5703125" style="643" customWidth="1"/>
    <col min="1792" max="1792" width="14" style="643" customWidth="1"/>
    <col min="1793" max="1793" width="10.28515625" style="643" customWidth="1"/>
    <col min="1794" max="1795" width="8.7109375" style="643"/>
    <col min="1796" max="1796" width="10.85546875" style="643" customWidth="1"/>
    <col min="1797" max="2031" width="8.7109375" style="643"/>
    <col min="2032" max="2032" width="71" style="643" customWidth="1"/>
    <col min="2033" max="2033" width="20.85546875" style="643" customWidth="1"/>
    <col min="2034" max="2034" width="19.5703125" style="643" customWidth="1"/>
    <col min="2035" max="2035" width="16.5703125" style="643" customWidth="1"/>
    <col min="2036" max="2036" width="18.5703125" style="643" customWidth="1"/>
    <col min="2037" max="2037" width="16.85546875" style="643" customWidth="1"/>
    <col min="2038" max="2038" width="14.5703125" style="643" customWidth="1"/>
    <col min="2039" max="2039" width="16.7109375" style="643" customWidth="1"/>
    <col min="2040" max="2041" width="16" style="643" customWidth="1"/>
    <col min="2042" max="2042" width="19.7109375" style="643" customWidth="1"/>
    <col min="2043" max="2043" width="16.5703125" style="643" customWidth="1"/>
    <col min="2044" max="2044" width="16" style="643" customWidth="1"/>
    <col min="2045" max="2045" width="18.7109375" style="643" customWidth="1"/>
    <col min="2046" max="2046" width="19.7109375" style="643" customWidth="1"/>
    <col min="2047" max="2047" width="16.5703125" style="643" customWidth="1"/>
    <col min="2048" max="2048" width="14" style="643" customWidth="1"/>
    <col min="2049" max="2049" width="10.28515625" style="643" customWidth="1"/>
    <col min="2050" max="2051" width="8.7109375" style="643"/>
    <col min="2052" max="2052" width="10.85546875" style="643" customWidth="1"/>
    <col min="2053" max="2287" width="8.7109375" style="643"/>
    <col min="2288" max="2288" width="71" style="643" customWidth="1"/>
    <col min="2289" max="2289" width="20.85546875" style="643" customWidth="1"/>
    <col min="2290" max="2290" width="19.5703125" style="643" customWidth="1"/>
    <col min="2291" max="2291" width="16.5703125" style="643" customWidth="1"/>
    <col min="2292" max="2292" width="18.5703125" style="643" customWidth="1"/>
    <col min="2293" max="2293" width="16.85546875" style="643" customWidth="1"/>
    <col min="2294" max="2294" width="14.5703125" style="643" customWidth="1"/>
    <col min="2295" max="2295" width="16.7109375" style="643" customWidth="1"/>
    <col min="2296" max="2297" width="16" style="643" customWidth="1"/>
    <col min="2298" max="2298" width="19.7109375" style="643" customWidth="1"/>
    <col min="2299" max="2299" width="16.5703125" style="643" customWidth="1"/>
    <col min="2300" max="2300" width="16" style="643" customWidth="1"/>
    <col min="2301" max="2301" width="18.7109375" style="643" customWidth="1"/>
    <col min="2302" max="2302" width="19.7109375" style="643" customWidth="1"/>
    <col min="2303" max="2303" width="16.5703125" style="643" customWidth="1"/>
    <col min="2304" max="2304" width="14" style="643" customWidth="1"/>
    <col min="2305" max="2305" width="10.28515625" style="643" customWidth="1"/>
    <col min="2306" max="2307" width="8.7109375" style="643"/>
    <col min="2308" max="2308" width="10.85546875" style="643" customWidth="1"/>
    <col min="2309" max="2543" width="8.7109375" style="643"/>
    <col min="2544" max="2544" width="71" style="643" customWidth="1"/>
    <col min="2545" max="2545" width="20.85546875" style="643" customWidth="1"/>
    <col min="2546" max="2546" width="19.5703125" style="643" customWidth="1"/>
    <col min="2547" max="2547" width="16.5703125" style="643" customWidth="1"/>
    <col min="2548" max="2548" width="18.5703125" style="643" customWidth="1"/>
    <col min="2549" max="2549" width="16.85546875" style="643" customWidth="1"/>
    <col min="2550" max="2550" width="14.5703125" style="643" customWidth="1"/>
    <col min="2551" max="2551" width="16.7109375" style="643" customWidth="1"/>
    <col min="2552" max="2553" width="16" style="643" customWidth="1"/>
    <col min="2554" max="2554" width="19.7109375" style="643" customWidth="1"/>
    <col min="2555" max="2555" width="16.5703125" style="643" customWidth="1"/>
    <col min="2556" max="2556" width="16" style="643" customWidth="1"/>
    <col min="2557" max="2557" width="18.7109375" style="643" customWidth="1"/>
    <col min="2558" max="2558" width="19.7109375" style="643" customWidth="1"/>
    <col min="2559" max="2559" width="16.5703125" style="643" customWidth="1"/>
    <col min="2560" max="2560" width="14" style="643" customWidth="1"/>
    <col min="2561" max="2561" width="10.28515625" style="643" customWidth="1"/>
    <col min="2562" max="2563" width="8.7109375" style="643"/>
    <col min="2564" max="2564" width="10.85546875" style="643" customWidth="1"/>
    <col min="2565" max="2799" width="8.7109375" style="643"/>
    <col min="2800" max="2800" width="71" style="643" customWidth="1"/>
    <col min="2801" max="2801" width="20.85546875" style="643" customWidth="1"/>
    <col min="2802" max="2802" width="19.5703125" style="643" customWidth="1"/>
    <col min="2803" max="2803" width="16.5703125" style="643" customWidth="1"/>
    <col min="2804" max="2804" width="18.5703125" style="643" customWidth="1"/>
    <col min="2805" max="2805" width="16.85546875" style="643" customWidth="1"/>
    <col min="2806" max="2806" width="14.5703125" style="643" customWidth="1"/>
    <col min="2807" max="2807" width="16.7109375" style="643" customWidth="1"/>
    <col min="2808" max="2809" width="16" style="643" customWidth="1"/>
    <col min="2810" max="2810" width="19.7109375" style="643" customWidth="1"/>
    <col min="2811" max="2811" width="16.5703125" style="643" customWidth="1"/>
    <col min="2812" max="2812" width="16" style="643" customWidth="1"/>
    <col min="2813" max="2813" width="18.7109375" style="643" customWidth="1"/>
    <col min="2814" max="2814" width="19.7109375" style="643" customWidth="1"/>
    <col min="2815" max="2815" width="16.5703125" style="643" customWidth="1"/>
    <col min="2816" max="2816" width="14" style="643" customWidth="1"/>
    <col min="2817" max="2817" width="10.28515625" style="643" customWidth="1"/>
    <col min="2818" max="2819" width="8.7109375" style="643"/>
    <col min="2820" max="2820" width="10.85546875" style="643" customWidth="1"/>
    <col min="2821" max="3055" width="8.7109375" style="643"/>
    <col min="3056" max="3056" width="71" style="643" customWidth="1"/>
    <col min="3057" max="3057" width="20.85546875" style="643" customWidth="1"/>
    <col min="3058" max="3058" width="19.5703125" style="643" customWidth="1"/>
    <col min="3059" max="3059" width="16.5703125" style="643" customWidth="1"/>
    <col min="3060" max="3060" width="18.5703125" style="643" customWidth="1"/>
    <col min="3061" max="3061" width="16.85546875" style="643" customWidth="1"/>
    <col min="3062" max="3062" width="14.5703125" style="643" customWidth="1"/>
    <col min="3063" max="3063" width="16.7109375" style="643" customWidth="1"/>
    <col min="3064" max="3065" width="16" style="643" customWidth="1"/>
    <col min="3066" max="3066" width="19.7109375" style="643" customWidth="1"/>
    <col min="3067" max="3067" width="16.5703125" style="643" customWidth="1"/>
    <col min="3068" max="3068" width="16" style="643" customWidth="1"/>
    <col min="3069" max="3069" width="18.7109375" style="643" customWidth="1"/>
    <col min="3070" max="3070" width="19.7109375" style="643" customWidth="1"/>
    <col min="3071" max="3071" width="16.5703125" style="643" customWidth="1"/>
    <col min="3072" max="3072" width="14" style="643" customWidth="1"/>
    <col min="3073" max="3073" width="10.28515625" style="643" customWidth="1"/>
    <col min="3074" max="3075" width="8.7109375" style="643"/>
    <col min="3076" max="3076" width="10.85546875" style="643" customWidth="1"/>
    <col min="3077" max="3311" width="8.7109375" style="643"/>
    <col min="3312" max="3312" width="71" style="643" customWidth="1"/>
    <col min="3313" max="3313" width="20.85546875" style="643" customWidth="1"/>
    <col min="3314" max="3314" width="19.5703125" style="643" customWidth="1"/>
    <col min="3315" max="3315" width="16.5703125" style="643" customWidth="1"/>
    <col min="3316" max="3316" width="18.5703125" style="643" customWidth="1"/>
    <col min="3317" max="3317" width="16.85546875" style="643" customWidth="1"/>
    <col min="3318" max="3318" width="14.5703125" style="643" customWidth="1"/>
    <col min="3319" max="3319" width="16.7109375" style="643" customWidth="1"/>
    <col min="3320" max="3321" width="16" style="643" customWidth="1"/>
    <col min="3322" max="3322" width="19.7109375" style="643" customWidth="1"/>
    <col min="3323" max="3323" width="16.5703125" style="643" customWidth="1"/>
    <col min="3324" max="3324" width="16" style="643" customWidth="1"/>
    <col min="3325" max="3325" width="18.7109375" style="643" customWidth="1"/>
    <col min="3326" max="3326" width="19.7109375" style="643" customWidth="1"/>
    <col min="3327" max="3327" width="16.5703125" style="643" customWidth="1"/>
    <col min="3328" max="3328" width="14" style="643" customWidth="1"/>
    <col min="3329" max="3329" width="10.28515625" style="643" customWidth="1"/>
    <col min="3330" max="3331" width="8.7109375" style="643"/>
    <col min="3332" max="3332" width="10.85546875" style="643" customWidth="1"/>
    <col min="3333" max="3567" width="8.7109375" style="643"/>
    <col min="3568" max="3568" width="71" style="643" customWidth="1"/>
    <col min="3569" max="3569" width="20.85546875" style="643" customWidth="1"/>
    <col min="3570" max="3570" width="19.5703125" style="643" customWidth="1"/>
    <col min="3571" max="3571" width="16.5703125" style="643" customWidth="1"/>
    <col min="3572" max="3572" width="18.5703125" style="643" customWidth="1"/>
    <col min="3573" max="3573" width="16.85546875" style="643" customWidth="1"/>
    <col min="3574" max="3574" width="14.5703125" style="643" customWidth="1"/>
    <col min="3575" max="3575" width="16.7109375" style="643" customWidth="1"/>
    <col min="3576" max="3577" width="16" style="643" customWidth="1"/>
    <col min="3578" max="3578" width="19.7109375" style="643" customWidth="1"/>
    <col min="3579" max="3579" width="16.5703125" style="643" customWidth="1"/>
    <col min="3580" max="3580" width="16" style="643" customWidth="1"/>
    <col min="3581" max="3581" width="18.7109375" style="643" customWidth="1"/>
    <col min="3582" max="3582" width="19.7109375" style="643" customWidth="1"/>
    <col min="3583" max="3583" width="16.5703125" style="643" customWidth="1"/>
    <col min="3584" max="3584" width="14" style="643" customWidth="1"/>
    <col min="3585" max="3585" width="10.28515625" style="643" customWidth="1"/>
    <col min="3586" max="3587" width="8.7109375" style="643"/>
    <col min="3588" max="3588" width="10.85546875" style="643" customWidth="1"/>
    <col min="3589" max="3823" width="8.7109375" style="643"/>
    <col min="3824" max="3824" width="71" style="643" customWidth="1"/>
    <col min="3825" max="3825" width="20.85546875" style="643" customWidth="1"/>
    <col min="3826" max="3826" width="19.5703125" style="643" customWidth="1"/>
    <col min="3827" max="3827" width="16.5703125" style="643" customWidth="1"/>
    <col min="3828" max="3828" width="18.5703125" style="643" customWidth="1"/>
    <col min="3829" max="3829" width="16.85546875" style="643" customWidth="1"/>
    <col min="3830" max="3830" width="14.5703125" style="643" customWidth="1"/>
    <col min="3831" max="3831" width="16.7109375" style="643" customWidth="1"/>
    <col min="3832" max="3833" width="16" style="643" customWidth="1"/>
    <col min="3834" max="3834" width="19.7109375" style="643" customWidth="1"/>
    <col min="3835" max="3835" width="16.5703125" style="643" customWidth="1"/>
    <col min="3836" max="3836" width="16" style="643" customWidth="1"/>
    <col min="3837" max="3837" width="18.7109375" style="643" customWidth="1"/>
    <col min="3838" max="3838" width="19.7109375" style="643" customWidth="1"/>
    <col min="3839" max="3839" width="16.5703125" style="643" customWidth="1"/>
    <col min="3840" max="3840" width="14" style="643" customWidth="1"/>
    <col min="3841" max="3841" width="10.28515625" style="643" customWidth="1"/>
    <col min="3842" max="3843" width="8.7109375" style="643"/>
    <col min="3844" max="3844" width="10.85546875" style="643" customWidth="1"/>
    <col min="3845" max="4079" width="8.7109375" style="643"/>
    <col min="4080" max="4080" width="71" style="643" customWidth="1"/>
    <col min="4081" max="4081" width="20.85546875" style="643" customWidth="1"/>
    <col min="4082" max="4082" width="19.5703125" style="643" customWidth="1"/>
    <col min="4083" max="4083" width="16.5703125" style="643" customWidth="1"/>
    <col min="4084" max="4084" width="18.5703125" style="643" customWidth="1"/>
    <col min="4085" max="4085" width="16.85546875" style="643" customWidth="1"/>
    <col min="4086" max="4086" width="14.5703125" style="643" customWidth="1"/>
    <col min="4087" max="4087" width="16.7109375" style="643" customWidth="1"/>
    <col min="4088" max="4089" width="16" style="643" customWidth="1"/>
    <col min="4090" max="4090" width="19.7109375" style="643" customWidth="1"/>
    <col min="4091" max="4091" width="16.5703125" style="643" customWidth="1"/>
    <col min="4092" max="4092" width="16" style="643" customWidth="1"/>
    <col min="4093" max="4093" width="18.7109375" style="643" customWidth="1"/>
    <col min="4094" max="4094" width="19.7109375" style="643" customWidth="1"/>
    <col min="4095" max="4095" width="16.5703125" style="643" customWidth="1"/>
    <col min="4096" max="4096" width="14" style="643" customWidth="1"/>
    <col min="4097" max="4097" width="10.28515625" style="643" customWidth="1"/>
    <col min="4098" max="4099" width="8.7109375" style="643"/>
    <col min="4100" max="4100" width="10.85546875" style="643" customWidth="1"/>
    <col min="4101" max="4335" width="8.7109375" style="643"/>
    <col min="4336" max="4336" width="71" style="643" customWidth="1"/>
    <col min="4337" max="4337" width="20.85546875" style="643" customWidth="1"/>
    <col min="4338" max="4338" width="19.5703125" style="643" customWidth="1"/>
    <col min="4339" max="4339" width="16.5703125" style="643" customWidth="1"/>
    <col min="4340" max="4340" width="18.5703125" style="643" customWidth="1"/>
    <col min="4341" max="4341" width="16.85546875" style="643" customWidth="1"/>
    <col min="4342" max="4342" width="14.5703125" style="643" customWidth="1"/>
    <col min="4343" max="4343" width="16.7109375" style="643" customWidth="1"/>
    <col min="4344" max="4345" width="16" style="643" customWidth="1"/>
    <col min="4346" max="4346" width="19.7109375" style="643" customWidth="1"/>
    <col min="4347" max="4347" width="16.5703125" style="643" customWidth="1"/>
    <col min="4348" max="4348" width="16" style="643" customWidth="1"/>
    <col min="4349" max="4349" width="18.7109375" style="643" customWidth="1"/>
    <col min="4350" max="4350" width="19.7109375" style="643" customWidth="1"/>
    <col min="4351" max="4351" width="16.5703125" style="643" customWidth="1"/>
    <col min="4352" max="4352" width="14" style="643" customWidth="1"/>
    <col min="4353" max="4353" width="10.28515625" style="643" customWidth="1"/>
    <col min="4354" max="4355" width="8.7109375" style="643"/>
    <col min="4356" max="4356" width="10.85546875" style="643" customWidth="1"/>
    <col min="4357" max="4591" width="8.7109375" style="643"/>
    <col min="4592" max="4592" width="71" style="643" customWidth="1"/>
    <col min="4593" max="4593" width="20.85546875" style="643" customWidth="1"/>
    <col min="4594" max="4594" width="19.5703125" style="643" customWidth="1"/>
    <col min="4595" max="4595" width="16.5703125" style="643" customWidth="1"/>
    <col min="4596" max="4596" width="18.5703125" style="643" customWidth="1"/>
    <col min="4597" max="4597" width="16.85546875" style="643" customWidth="1"/>
    <col min="4598" max="4598" width="14.5703125" style="643" customWidth="1"/>
    <col min="4599" max="4599" width="16.7109375" style="643" customWidth="1"/>
    <col min="4600" max="4601" width="16" style="643" customWidth="1"/>
    <col min="4602" max="4602" width="19.7109375" style="643" customWidth="1"/>
    <col min="4603" max="4603" width="16.5703125" style="643" customWidth="1"/>
    <col min="4604" max="4604" width="16" style="643" customWidth="1"/>
    <col min="4605" max="4605" width="18.7109375" style="643" customWidth="1"/>
    <col min="4606" max="4606" width="19.7109375" style="643" customWidth="1"/>
    <col min="4607" max="4607" width="16.5703125" style="643" customWidth="1"/>
    <col min="4608" max="4608" width="14" style="643" customWidth="1"/>
    <col min="4609" max="4609" width="10.28515625" style="643" customWidth="1"/>
    <col min="4610" max="4611" width="8.7109375" style="643"/>
    <col min="4612" max="4612" width="10.85546875" style="643" customWidth="1"/>
    <col min="4613" max="4847" width="8.7109375" style="643"/>
    <col min="4848" max="4848" width="71" style="643" customWidth="1"/>
    <col min="4849" max="4849" width="20.85546875" style="643" customWidth="1"/>
    <col min="4850" max="4850" width="19.5703125" style="643" customWidth="1"/>
    <col min="4851" max="4851" width="16.5703125" style="643" customWidth="1"/>
    <col min="4852" max="4852" width="18.5703125" style="643" customWidth="1"/>
    <col min="4853" max="4853" width="16.85546875" style="643" customWidth="1"/>
    <col min="4854" max="4854" width="14.5703125" style="643" customWidth="1"/>
    <col min="4855" max="4855" width="16.7109375" style="643" customWidth="1"/>
    <col min="4856" max="4857" width="16" style="643" customWidth="1"/>
    <col min="4858" max="4858" width="19.7109375" style="643" customWidth="1"/>
    <col min="4859" max="4859" width="16.5703125" style="643" customWidth="1"/>
    <col min="4860" max="4860" width="16" style="643" customWidth="1"/>
    <col min="4861" max="4861" width="18.7109375" style="643" customWidth="1"/>
    <col min="4862" max="4862" width="19.7109375" style="643" customWidth="1"/>
    <col min="4863" max="4863" width="16.5703125" style="643" customWidth="1"/>
    <col min="4864" max="4864" width="14" style="643" customWidth="1"/>
    <col min="4865" max="4865" width="10.28515625" style="643" customWidth="1"/>
    <col min="4866" max="4867" width="8.7109375" style="643"/>
    <col min="4868" max="4868" width="10.85546875" style="643" customWidth="1"/>
    <col min="4869" max="5103" width="8.7109375" style="643"/>
    <col min="5104" max="5104" width="71" style="643" customWidth="1"/>
    <col min="5105" max="5105" width="20.85546875" style="643" customWidth="1"/>
    <col min="5106" max="5106" width="19.5703125" style="643" customWidth="1"/>
    <col min="5107" max="5107" width="16.5703125" style="643" customWidth="1"/>
    <col min="5108" max="5108" width="18.5703125" style="643" customWidth="1"/>
    <col min="5109" max="5109" width="16.85546875" style="643" customWidth="1"/>
    <col min="5110" max="5110" width="14.5703125" style="643" customWidth="1"/>
    <col min="5111" max="5111" width="16.7109375" style="643" customWidth="1"/>
    <col min="5112" max="5113" width="16" style="643" customWidth="1"/>
    <col min="5114" max="5114" width="19.7109375" style="643" customWidth="1"/>
    <col min="5115" max="5115" width="16.5703125" style="643" customWidth="1"/>
    <col min="5116" max="5116" width="16" style="643" customWidth="1"/>
    <col min="5117" max="5117" width="18.7109375" style="643" customWidth="1"/>
    <col min="5118" max="5118" width="19.7109375" style="643" customWidth="1"/>
    <col min="5119" max="5119" width="16.5703125" style="643" customWidth="1"/>
    <col min="5120" max="5120" width="14" style="643" customWidth="1"/>
    <col min="5121" max="5121" width="10.28515625" style="643" customWidth="1"/>
    <col min="5122" max="5123" width="8.7109375" style="643"/>
    <col min="5124" max="5124" width="10.85546875" style="643" customWidth="1"/>
    <col min="5125" max="5359" width="8.7109375" style="643"/>
    <col min="5360" max="5360" width="71" style="643" customWidth="1"/>
    <col min="5361" max="5361" width="20.85546875" style="643" customWidth="1"/>
    <col min="5362" max="5362" width="19.5703125" style="643" customWidth="1"/>
    <col min="5363" max="5363" width="16.5703125" style="643" customWidth="1"/>
    <col min="5364" max="5364" width="18.5703125" style="643" customWidth="1"/>
    <col min="5365" max="5365" width="16.85546875" style="643" customWidth="1"/>
    <col min="5366" max="5366" width="14.5703125" style="643" customWidth="1"/>
    <col min="5367" max="5367" width="16.7109375" style="643" customWidth="1"/>
    <col min="5368" max="5369" width="16" style="643" customWidth="1"/>
    <col min="5370" max="5370" width="19.7109375" style="643" customWidth="1"/>
    <col min="5371" max="5371" width="16.5703125" style="643" customWidth="1"/>
    <col min="5372" max="5372" width="16" style="643" customWidth="1"/>
    <col min="5373" max="5373" width="18.7109375" style="643" customWidth="1"/>
    <col min="5374" max="5374" width="19.7109375" style="643" customWidth="1"/>
    <col min="5375" max="5375" width="16.5703125" style="643" customWidth="1"/>
    <col min="5376" max="5376" width="14" style="643" customWidth="1"/>
    <col min="5377" max="5377" width="10.28515625" style="643" customWidth="1"/>
    <col min="5378" max="5379" width="8.7109375" style="643"/>
    <col min="5380" max="5380" width="10.85546875" style="643" customWidth="1"/>
    <col min="5381" max="5615" width="8.7109375" style="643"/>
    <col min="5616" max="5616" width="71" style="643" customWidth="1"/>
    <col min="5617" max="5617" width="20.85546875" style="643" customWidth="1"/>
    <col min="5618" max="5618" width="19.5703125" style="643" customWidth="1"/>
    <col min="5619" max="5619" width="16.5703125" style="643" customWidth="1"/>
    <col min="5620" max="5620" width="18.5703125" style="643" customWidth="1"/>
    <col min="5621" max="5621" width="16.85546875" style="643" customWidth="1"/>
    <col min="5622" max="5622" width="14.5703125" style="643" customWidth="1"/>
    <col min="5623" max="5623" width="16.7109375" style="643" customWidth="1"/>
    <col min="5624" max="5625" width="16" style="643" customWidth="1"/>
    <col min="5626" max="5626" width="19.7109375" style="643" customWidth="1"/>
    <col min="5627" max="5627" width="16.5703125" style="643" customWidth="1"/>
    <col min="5628" max="5628" width="16" style="643" customWidth="1"/>
    <col min="5629" max="5629" width="18.7109375" style="643" customWidth="1"/>
    <col min="5630" max="5630" width="19.7109375" style="643" customWidth="1"/>
    <col min="5631" max="5631" width="16.5703125" style="643" customWidth="1"/>
    <col min="5632" max="5632" width="14" style="643" customWidth="1"/>
    <col min="5633" max="5633" width="10.28515625" style="643" customWidth="1"/>
    <col min="5634" max="5635" width="8.7109375" style="643"/>
    <col min="5636" max="5636" width="10.85546875" style="643" customWidth="1"/>
    <col min="5637" max="5871" width="8.7109375" style="643"/>
    <col min="5872" max="5872" width="71" style="643" customWidth="1"/>
    <col min="5873" max="5873" width="20.85546875" style="643" customWidth="1"/>
    <col min="5874" max="5874" width="19.5703125" style="643" customWidth="1"/>
    <col min="5875" max="5875" width="16.5703125" style="643" customWidth="1"/>
    <col min="5876" max="5876" width="18.5703125" style="643" customWidth="1"/>
    <col min="5877" max="5877" width="16.85546875" style="643" customWidth="1"/>
    <col min="5878" max="5878" width="14.5703125" style="643" customWidth="1"/>
    <col min="5879" max="5879" width="16.7109375" style="643" customWidth="1"/>
    <col min="5880" max="5881" width="16" style="643" customWidth="1"/>
    <col min="5882" max="5882" width="19.7109375" style="643" customWidth="1"/>
    <col min="5883" max="5883" width="16.5703125" style="643" customWidth="1"/>
    <col min="5884" max="5884" width="16" style="643" customWidth="1"/>
    <col min="5885" max="5885" width="18.7109375" style="643" customWidth="1"/>
    <col min="5886" max="5886" width="19.7109375" style="643" customWidth="1"/>
    <col min="5887" max="5887" width="16.5703125" style="643" customWidth="1"/>
    <col min="5888" max="5888" width="14" style="643" customWidth="1"/>
    <col min="5889" max="5889" width="10.28515625" style="643" customWidth="1"/>
    <col min="5890" max="5891" width="8.7109375" style="643"/>
    <col min="5892" max="5892" width="10.85546875" style="643" customWidth="1"/>
    <col min="5893" max="6127" width="8.7109375" style="643"/>
    <col min="6128" max="6128" width="71" style="643" customWidth="1"/>
    <col min="6129" max="6129" width="20.85546875" style="643" customWidth="1"/>
    <col min="6130" max="6130" width="19.5703125" style="643" customWidth="1"/>
    <col min="6131" max="6131" width="16.5703125" style="643" customWidth="1"/>
    <col min="6132" max="6132" width="18.5703125" style="643" customWidth="1"/>
    <col min="6133" max="6133" width="16.85546875" style="643" customWidth="1"/>
    <col min="6134" max="6134" width="14.5703125" style="643" customWidth="1"/>
    <col min="6135" max="6135" width="16.7109375" style="643" customWidth="1"/>
    <col min="6136" max="6137" width="16" style="643" customWidth="1"/>
    <col min="6138" max="6138" width="19.7109375" style="643" customWidth="1"/>
    <col min="6139" max="6139" width="16.5703125" style="643" customWidth="1"/>
    <col min="6140" max="6140" width="16" style="643" customWidth="1"/>
    <col min="6141" max="6141" width="18.7109375" style="643" customWidth="1"/>
    <col min="6142" max="6142" width="19.7109375" style="643" customWidth="1"/>
    <col min="6143" max="6143" width="16.5703125" style="643" customWidth="1"/>
    <col min="6144" max="6144" width="14" style="643" customWidth="1"/>
    <col min="6145" max="6145" width="10.28515625" style="643" customWidth="1"/>
    <col min="6146" max="6147" width="8.7109375" style="643"/>
    <col min="6148" max="6148" width="10.85546875" style="643" customWidth="1"/>
    <col min="6149" max="6383" width="8.7109375" style="643"/>
    <col min="6384" max="6384" width="71" style="643" customWidth="1"/>
    <col min="6385" max="6385" width="20.85546875" style="643" customWidth="1"/>
    <col min="6386" max="6386" width="19.5703125" style="643" customWidth="1"/>
    <col min="6387" max="6387" width="16.5703125" style="643" customWidth="1"/>
    <col min="6388" max="6388" width="18.5703125" style="643" customWidth="1"/>
    <col min="6389" max="6389" width="16.85546875" style="643" customWidth="1"/>
    <col min="6390" max="6390" width="14.5703125" style="643" customWidth="1"/>
    <col min="6391" max="6391" width="16.7109375" style="643" customWidth="1"/>
    <col min="6392" max="6393" width="16" style="643" customWidth="1"/>
    <col min="6394" max="6394" width="19.7109375" style="643" customWidth="1"/>
    <col min="6395" max="6395" width="16.5703125" style="643" customWidth="1"/>
    <col min="6396" max="6396" width="16" style="643" customWidth="1"/>
    <col min="6397" max="6397" width="18.7109375" style="643" customWidth="1"/>
    <col min="6398" max="6398" width="19.7109375" style="643" customWidth="1"/>
    <col min="6399" max="6399" width="16.5703125" style="643" customWidth="1"/>
    <col min="6400" max="6400" width="14" style="643" customWidth="1"/>
    <col min="6401" max="6401" width="10.28515625" style="643" customWidth="1"/>
    <col min="6402" max="6403" width="8.7109375" style="643"/>
    <col min="6404" max="6404" width="10.85546875" style="643" customWidth="1"/>
    <col min="6405" max="6639" width="8.7109375" style="643"/>
    <col min="6640" max="6640" width="71" style="643" customWidth="1"/>
    <col min="6641" max="6641" width="20.85546875" style="643" customWidth="1"/>
    <col min="6642" max="6642" width="19.5703125" style="643" customWidth="1"/>
    <col min="6643" max="6643" width="16.5703125" style="643" customWidth="1"/>
    <col min="6644" max="6644" width="18.5703125" style="643" customWidth="1"/>
    <col min="6645" max="6645" width="16.85546875" style="643" customWidth="1"/>
    <col min="6646" max="6646" width="14.5703125" style="643" customWidth="1"/>
    <col min="6647" max="6647" width="16.7109375" style="643" customWidth="1"/>
    <col min="6648" max="6649" width="16" style="643" customWidth="1"/>
    <col min="6650" max="6650" width="19.7109375" style="643" customWidth="1"/>
    <col min="6651" max="6651" width="16.5703125" style="643" customWidth="1"/>
    <col min="6652" max="6652" width="16" style="643" customWidth="1"/>
    <col min="6653" max="6653" width="18.7109375" style="643" customWidth="1"/>
    <col min="6654" max="6654" width="19.7109375" style="643" customWidth="1"/>
    <col min="6655" max="6655" width="16.5703125" style="643" customWidth="1"/>
    <col min="6656" max="6656" width="14" style="643" customWidth="1"/>
    <col min="6657" max="6657" width="10.28515625" style="643" customWidth="1"/>
    <col min="6658" max="6659" width="8.7109375" style="643"/>
    <col min="6660" max="6660" width="10.85546875" style="643" customWidth="1"/>
    <col min="6661" max="6895" width="8.7109375" style="643"/>
    <col min="6896" max="6896" width="71" style="643" customWidth="1"/>
    <col min="6897" max="6897" width="20.85546875" style="643" customWidth="1"/>
    <col min="6898" max="6898" width="19.5703125" style="643" customWidth="1"/>
    <col min="6899" max="6899" width="16.5703125" style="643" customWidth="1"/>
    <col min="6900" max="6900" width="18.5703125" style="643" customWidth="1"/>
    <col min="6901" max="6901" width="16.85546875" style="643" customWidth="1"/>
    <col min="6902" max="6902" width="14.5703125" style="643" customWidth="1"/>
    <col min="6903" max="6903" width="16.7109375" style="643" customWidth="1"/>
    <col min="6904" max="6905" width="16" style="643" customWidth="1"/>
    <col min="6906" max="6906" width="19.7109375" style="643" customWidth="1"/>
    <col min="6907" max="6907" width="16.5703125" style="643" customWidth="1"/>
    <col min="6908" max="6908" width="16" style="643" customWidth="1"/>
    <col min="6909" max="6909" width="18.7109375" style="643" customWidth="1"/>
    <col min="6910" max="6910" width="19.7109375" style="643" customWidth="1"/>
    <col min="6911" max="6911" width="16.5703125" style="643" customWidth="1"/>
    <col min="6912" max="6912" width="14" style="643" customWidth="1"/>
    <col min="6913" max="6913" width="10.28515625" style="643" customWidth="1"/>
    <col min="6914" max="6915" width="8.7109375" style="643"/>
    <col min="6916" max="6916" width="10.85546875" style="643" customWidth="1"/>
    <col min="6917" max="7151" width="8.7109375" style="643"/>
    <col min="7152" max="7152" width="71" style="643" customWidth="1"/>
    <col min="7153" max="7153" width="20.85546875" style="643" customWidth="1"/>
    <col min="7154" max="7154" width="19.5703125" style="643" customWidth="1"/>
    <col min="7155" max="7155" width="16.5703125" style="643" customWidth="1"/>
    <col min="7156" max="7156" width="18.5703125" style="643" customWidth="1"/>
    <col min="7157" max="7157" width="16.85546875" style="643" customWidth="1"/>
    <col min="7158" max="7158" width="14.5703125" style="643" customWidth="1"/>
    <col min="7159" max="7159" width="16.7109375" style="643" customWidth="1"/>
    <col min="7160" max="7161" width="16" style="643" customWidth="1"/>
    <col min="7162" max="7162" width="19.7109375" style="643" customWidth="1"/>
    <col min="7163" max="7163" width="16.5703125" style="643" customWidth="1"/>
    <col min="7164" max="7164" width="16" style="643" customWidth="1"/>
    <col min="7165" max="7165" width="18.7109375" style="643" customWidth="1"/>
    <col min="7166" max="7166" width="19.7109375" style="643" customWidth="1"/>
    <col min="7167" max="7167" width="16.5703125" style="643" customWidth="1"/>
    <col min="7168" max="7168" width="14" style="643" customWidth="1"/>
    <col min="7169" max="7169" width="10.28515625" style="643" customWidth="1"/>
    <col min="7170" max="7171" width="8.7109375" style="643"/>
    <col min="7172" max="7172" width="10.85546875" style="643" customWidth="1"/>
    <col min="7173" max="7407" width="8.7109375" style="643"/>
    <col min="7408" max="7408" width="71" style="643" customWidth="1"/>
    <col min="7409" max="7409" width="20.85546875" style="643" customWidth="1"/>
    <col min="7410" max="7410" width="19.5703125" style="643" customWidth="1"/>
    <col min="7411" max="7411" width="16.5703125" style="643" customWidth="1"/>
    <col min="7412" max="7412" width="18.5703125" style="643" customWidth="1"/>
    <col min="7413" max="7413" width="16.85546875" style="643" customWidth="1"/>
    <col min="7414" max="7414" width="14.5703125" style="643" customWidth="1"/>
    <col min="7415" max="7415" width="16.7109375" style="643" customWidth="1"/>
    <col min="7416" max="7417" width="16" style="643" customWidth="1"/>
    <col min="7418" max="7418" width="19.7109375" style="643" customWidth="1"/>
    <col min="7419" max="7419" width="16.5703125" style="643" customWidth="1"/>
    <col min="7420" max="7420" width="16" style="643" customWidth="1"/>
    <col min="7421" max="7421" width="18.7109375" style="643" customWidth="1"/>
    <col min="7422" max="7422" width="19.7109375" style="643" customWidth="1"/>
    <col min="7423" max="7423" width="16.5703125" style="643" customWidth="1"/>
    <col min="7424" max="7424" width="14" style="643" customWidth="1"/>
    <col min="7425" max="7425" width="10.28515625" style="643" customWidth="1"/>
    <col min="7426" max="7427" width="8.7109375" style="643"/>
    <col min="7428" max="7428" width="10.85546875" style="643" customWidth="1"/>
    <col min="7429" max="7663" width="8.7109375" style="643"/>
    <col min="7664" max="7664" width="71" style="643" customWidth="1"/>
    <col min="7665" max="7665" width="20.85546875" style="643" customWidth="1"/>
    <col min="7666" max="7666" width="19.5703125" style="643" customWidth="1"/>
    <col min="7667" max="7667" width="16.5703125" style="643" customWidth="1"/>
    <col min="7668" max="7668" width="18.5703125" style="643" customWidth="1"/>
    <col min="7669" max="7669" width="16.85546875" style="643" customWidth="1"/>
    <col min="7670" max="7670" width="14.5703125" style="643" customWidth="1"/>
    <col min="7671" max="7671" width="16.7109375" style="643" customWidth="1"/>
    <col min="7672" max="7673" width="16" style="643" customWidth="1"/>
    <col min="7674" max="7674" width="19.7109375" style="643" customWidth="1"/>
    <col min="7675" max="7675" width="16.5703125" style="643" customWidth="1"/>
    <col min="7676" max="7676" width="16" style="643" customWidth="1"/>
    <col min="7677" max="7677" width="18.7109375" style="643" customWidth="1"/>
    <col min="7678" max="7678" width="19.7109375" style="643" customWidth="1"/>
    <col min="7679" max="7679" width="16.5703125" style="643" customWidth="1"/>
    <col min="7680" max="7680" width="14" style="643" customWidth="1"/>
    <col min="7681" max="7681" width="10.28515625" style="643" customWidth="1"/>
    <col min="7682" max="7683" width="8.7109375" style="643"/>
    <col min="7684" max="7684" width="10.85546875" style="643" customWidth="1"/>
    <col min="7685" max="7919" width="8.7109375" style="643"/>
    <col min="7920" max="7920" width="71" style="643" customWidth="1"/>
    <col min="7921" max="7921" width="20.85546875" style="643" customWidth="1"/>
    <col min="7922" max="7922" width="19.5703125" style="643" customWidth="1"/>
    <col min="7923" max="7923" width="16.5703125" style="643" customWidth="1"/>
    <col min="7924" max="7924" width="18.5703125" style="643" customWidth="1"/>
    <col min="7925" max="7925" width="16.85546875" style="643" customWidth="1"/>
    <col min="7926" max="7926" width="14.5703125" style="643" customWidth="1"/>
    <col min="7927" max="7927" width="16.7109375" style="643" customWidth="1"/>
    <col min="7928" max="7929" width="16" style="643" customWidth="1"/>
    <col min="7930" max="7930" width="19.7109375" style="643" customWidth="1"/>
    <col min="7931" max="7931" width="16.5703125" style="643" customWidth="1"/>
    <col min="7932" max="7932" width="16" style="643" customWidth="1"/>
    <col min="7933" max="7933" width="18.7109375" style="643" customWidth="1"/>
    <col min="7934" max="7934" width="19.7109375" style="643" customWidth="1"/>
    <col min="7935" max="7935" width="16.5703125" style="643" customWidth="1"/>
    <col min="7936" max="7936" width="14" style="643" customWidth="1"/>
    <col min="7937" max="7937" width="10.28515625" style="643" customWidth="1"/>
    <col min="7938" max="7939" width="8.7109375" style="643"/>
    <col min="7940" max="7940" width="10.85546875" style="643" customWidth="1"/>
    <col min="7941" max="8175" width="8.7109375" style="643"/>
    <col min="8176" max="8176" width="71" style="643" customWidth="1"/>
    <col min="8177" max="8177" width="20.85546875" style="643" customWidth="1"/>
    <col min="8178" max="8178" width="19.5703125" style="643" customWidth="1"/>
    <col min="8179" max="8179" width="16.5703125" style="643" customWidth="1"/>
    <col min="8180" max="8180" width="18.5703125" style="643" customWidth="1"/>
    <col min="8181" max="8181" width="16.85546875" style="643" customWidth="1"/>
    <col min="8182" max="8182" width="14.5703125" style="643" customWidth="1"/>
    <col min="8183" max="8183" width="16.7109375" style="643" customWidth="1"/>
    <col min="8184" max="8185" width="16" style="643" customWidth="1"/>
    <col min="8186" max="8186" width="19.7109375" style="643" customWidth="1"/>
    <col min="8187" max="8187" width="16.5703125" style="643" customWidth="1"/>
    <col min="8188" max="8188" width="16" style="643" customWidth="1"/>
    <col min="8189" max="8189" width="18.7109375" style="643" customWidth="1"/>
    <col min="8190" max="8190" width="19.7109375" style="643" customWidth="1"/>
    <col min="8191" max="8191" width="16.5703125" style="643" customWidth="1"/>
    <col min="8192" max="8192" width="14" style="643" customWidth="1"/>
    <col min="8193" max="8193" width="10.28515625" style="643" customWidth="1"/>
    <col min="8194" max="8195" width="8.7109375" style="643"/>
    <col min="8196" max="8196" width="10.85546875" style="643" customWidth="1"/>
    <col min="8197" max="8431" width="8.7109375" style="643"/>
    <col min="8432" max="8432" width="71" style="643" customWidth="1"/>
    <col min="8433" max="8433" width="20.85546875" style="643" customWidth="1"/>
    <col min="8434" max="8434" width="19.5703125" style="643" customWidth="1"/>
    <col min="8435" max="8435" width="16.5703125" style="643" customWidth="1"/>
    <col min="8436" max="8436" width="18.5703125" style="643" customWidth="1"/>
    <col min="8437" max="8437" width="16.85546875" style="643" customWidth="1"/>
    <col min="8438" max="8438" width="14.5703125" style="643" customWidth="1"/>
    <col min="8439" max="8439" width="16.7109375" style="643" customWidth="1"/>
    <col min="8440" max="8441" width="16" style="643" customWidth="1"/>
    <col min="8442" max="8442" width="19.7109375" style="643" customWidth="1"/>
    <col min="8443" max="8443" width="16.5703125" style="643" customWidth="1"/>
    <col min="8444" max="8444" width="16" style="643" customWidth="1"/>
    <col min="8445" max="8445" width="18.7109375" style="643" customWidth="1"/>
    <col min="8446" max="8446" width="19.7109375" style="643" customWidth="1"/>
    <col min="8447" max="8447" width="16.5703125" style="643" customWidth="1"/>
    <col min="8448" max="8448" width="14" style="643" customWidth="1"/>
    <col min="8449" max="8449" width="10.28515625" style="643" customWidth="1"/>
    <col min="8450" max="8451" width="8.7109375" style="643"/>
    <col min="8452" max="8452" width="10.85546875" style="643" customWidth="1"/>
    <col min="8453" max="8687" width="8.7109375" style="643"/>
    <col min="8688" max="8688" width="71" style="643" customWidth="1"/>
    <col min="8689" max="8689" width="20.85546875" style="643" customWidth="1"/>
    <col min="8690" max="8690" width="19.5703125" style="643" customWidth="1"/>
    <col min="8691" max="8691" width="16.5703125" style="643" customWidth="1"/>
    <col min="8692" max="8692" width="18.5703125" style="643" customWidth="1"/>
    <col min="8693" max="8693" width="16.85546875" style="643" customWidth="1"/>
    <col min="8694" max="8694" width="14.5703125" style="643" customWidth="1"/>
    <col min="8695" max="8695" width="16.7109375" style="643" customWidth="1"/>
    <col min="8696" max="8697" width="16" style="643" customWidth="1"/>
    <col min="8698" max="8698" width="19.7109375" style="643" customWidth="1"/>
    <col min="8699" max="8699" width="16.5703125" style="643" customWidth="1"/>
    <col min="8700" max="8700" width="16" style="643" customWidth="1"/>
    <col min="8701" max="8701" width="18.7109375" style="643" customWidth="1"/>
    <col min="8702" max="8702" width="19.7109375" style="643" customWidth="1"/>
    <col min="8703" max="8703" width="16.5703125" style="643" customWidth="1"/>
    <col min="8704" max="8704" width="14" style="643" customWidth="1"/>
    <col min="8705" max="8705" width="10.28515625" style="643" customWidth="1"/>
    <col min="8706" max="8707" width="8.7109375" style="643"/>
    <col min="8708" max="8708" width="10.85546875" style="643" customWidth="1"/>
    <col min="8709" max="8943" width="8.7109375" style="643"/>
    <col min="8944" max="8944" width="71" style="643" customWidth="1"/>
    <col min="8945" max="8945" width="20.85546875" style="643" customWidth="1"/>
    <col min="8946" max="8946" width="19.5703125" style="643" customWidth="1"/>
    <col min="8947" max="8947" width="16.5703125" style="643" customWidth="1"/>
    <col min="8948" max="8948" width="18.5703125" style="643" customWidth="1"/>
    <col min="8949" max="8949" width="16.85546875" style="643" customWidth="1"/>
    <col min="8950" max="8950" width="14.5703125" style="643" customWidth="1"/>
    <col min="8951" max="8951" width="16.7109375" style="643" customWidth="1"/>
    <col min="8952" max="8953" width="16" style="643" customWidth="1"/>
    <col min="8954" max="8954" width="19.7109375" style="643" customWidth="1"/>
    <col min="8955" max="8955" width="16.5703125" style="643" customWidth="1"/>
    <col min="8956" max="8956" width="16" style="643" customWidth="1"/>
    <col min="8957" max="8957" width="18.7109375" style="643" customWidth="1"/>
    <col min="8958" max="8958" width="19.7109375" style="643" customWidth="1"/>
    <col min="8959" max="8959" width="16.5703125" style="643" customWidth="1"/>
    <col min="8960" max="8960" width="14" style="643" customWidth="1"/>
    <col min="8961" max="8961" width="10.28515625" style="643" customWidth="1"/>
    <col min="8962" max="8963" width="8.7109375" style="643"/>
    <col min="8964" max="8964" width="10.85546875" style="643" customWidth="1"/>
    <col min="8965" max="9199" width="8.7109375" style="643"/>
    <col min="9200" max="9200" width="71" style="643" customWidth="1"/>
    <col min="9201" max="9201" width="20.85546875" style="643" customWidth="1"/>
    <col min="9202" max="9202" width="19.5703125" style="643" customWidth="1"/>
    <col min="9203" max="9203" width="16.5703125" style="643" customWidth="1"/>
    <col min="9204" max="9204" width="18.5703125" style="643" customWidth="1"/>
    <col min="9205" max="9205" width="16.85546875" style="643" customWidth="1"/>
    <col min="9206" max="9206" width="14.5703125" style="643" customWidth="1"/>
    <col min="9207" max="9207" width="16.7109375" style="643" customWidth="1"/>
    <col min="9208" max="9209" width="16" style="643" customWidth="1"/>
    <col min="9210" max="9210" width="19.7109375" style="643" customWidth="1"/>
    <col min="9211" max="9211" width="16.5703125" style="643" customWidth="1"/>
    <col min="9212" max="9212" width="16" style="643" customWidth="1"/>
    <col min="9213" max="9213" width="18.7109375" style="643" customWidth="1"/>
    <col min="9214" max="9214" width="19.7109375" style="643" customWidth="1"/>
    <col min="9215" max="9215" width="16.5703125" style="643" customWidth="1"/>
    <col min="9216" max="9216" width="14" style="643" customWidth="1"/>
    <col min="9217" max="9217" width="10.28515625" style="643" customWidth="1"/>
    <col min="9218" max="9219" width="8.7109375" style="643"/>
    <col min="9220" max="9220" width="10.85546875" style="643" customWidth="1"/>
    <col min="9221" max="9455" width="8.7109375" style="643"/>
    <col min="9456" max="9456" width="71" style="643" customWidth="1"/>
    <col min="9457" max="9457" width="20.85546875" style="643" customWidth="1"/>
    <col min="9458" max="9458" width="19.5703125" style="643" customWidth="1"/>
    <col min="9459" max="9459" width="16.5703125" style="643" customWidth="1"/>
    <col min="9460" max="9460" width="18.5703125" style="643" customWidth="1"/>
    <col min="9461" max="9461" width="16.85546875" style="643" customWidth="1"/>
    <col min="9462" max="9462" width="14.5703125" style="643" customWidth="1"/>
    <col min="9463" max="9463" width="16.7109375" style="643" customWidth="1"/>
    <col min="9464" max="9465" width="16" style="643" customWidth="1"/>
    <col min="9466" max="9466" width="19.7109375" style="643" customWidth="1"/>
    <col min="9467" max="9467" width="16.5703125" style="643" customWidth="1"/>
    <col min="9468" max="9468" width="16" style="643" customWidth="1"/>
    <col min="9469" max="9469" width="18.7109375" style="643" customWidth="1"/>
    <col min="9470" max="9470" width="19.7109375" style="643" customWidth="1"/>
    <col min="9471" max="9471" width="16.5703125" style="643" customWidth="1"/>
    <col min="9472" max="9472" width="14" style="643" customWidth="1"/>
    <col min="9473" max="9473" width="10.28515625" style="643" customWidth="1"/>
    <col min="9474" max="9475" width="8.7109375" style="643"/>
    <col min="9476" max="9476" width="10.85546875" style="643" customWidth="1"/>
    <col min="9477" max="9711" width="8.7109375" style="643"/>
    <col min="9712" max="9712" width="71" style="643" customWidth="1"/>
    <col min="9713" max="9713" width="20.85546875" style="643" customWidth="1"/>
    <col min="9714" max="9714" width="19.5703125" style="643" customWidth="1"/>
    <col min="9715" max="9715" width="16.5703125" style="643" customWidth="1"/>
    <col min="9716" max="9716" width="18.5703125" style="643" customWidth="1"/>
    <col min="9717" max="9717" width="16.85546875" style="643" customWidth="1"/>
    <col min="9718" max="9718" width="14.5703125" style="643" customWidth="1"/>
    <col min="9719" max="9719" width="16.7109375" style="643" customWidth="1"/>
    <col min="9720" max="9721" width="16" style="643" customWidth="1"/>
    <col min="9722" max="9722" width="19.7109375" style="643" customWidth="1"/>
    <col min="9723" max="9723" width="16.5703125" style="643" customWidth="1"/>
    <col min="9724" max="9724" width="16" style="643" customWidth="1"/>
    <col min="9725" max="9725" width="18.7109375" style="643" customWidth="1"/>
    <col min="9726" max="9726" width="19.7109375" style="643" customWidth="1"/>
    <col min="9727" max="9727" width="16.5703125" style="643" customWidth="1"/>
    <col min="9728" max="9728" width="14" style="643" customWidth="1"/>
    <col min="9729" max="9729" width="10.28515625" style="643" customWidth="1"/>
    <col min="9730" max="9731" width="8.7109375" style="643"/>
    <col min="9732" max="9732" width="10.85546875" style="643" customWidth="1"/>
    <col min="9733" max="9967" width="8.7109375" style="643"/>
    <col min="9968" max="9968" width="71" style="643" customWidth="1"/>
    <col min="9969" max="9969" width="20.85546875" style="643" customWidth="1"/>
    <col min="9970" max="9970" width="19.5703125" style="643" customWidth="1"/>
    <col min="9971" max="9971" width="16.5703125" style="643" customWidth="1"/>
    <col min="9972" max="9972" width="18.5703125" style="643" customWidth="1"/>
    <col min="9973" max="9973" width="16.85546875" style="643" customWidth="1"/>
    <col min="9974" max="9974" width="14.5703125" style="643" customWidth="1"/>
    <col min="9975" max="9975" width="16.7109375" style="643" customWidth="1"/>
    <col min="9976" max="9977" width="16" style="643" customWidth="1"/>
    <col min="9978" max="9978" width="19.7109375" style="643" customWidth="1"/>
    <col min="9979" max="9979" width="16.5703125" style="643" customWidth="1"/>
    <col min="9980" max="9980" width="16" style="643" customWidth="1"/>
    <col min="9981" max="9981" width="18.7109375" style="643" customWidth="1"/>
    <col min="9982" max="9982" width="19.7109375" style="643" customWidth="1"/>
    <col min="9983" max="9983" width="16.5703125" style="643" customWidth="1"/>
    <col min="9984" max="9984" width="14" style="643" customWidth="1"/>
    <col min="9985" max="9985" width="10.28515625" style="643" customWidth="1"/>
    <col min="9986" max="9987" width="8.7109375" style="643"/>
    <col min="9988" max="9988" width="10.85546875" style="643" customWidth="1"/>
    <col min="9989" max="10223" width="8.7109375" style="643"/>
    <col min="10224" max="10224" width="71" style="643" customWidth="1"/>
    <col min="10225" max="10225" width="20.85546875" style="643" customWidth="1"/>
    <col min="10226" max="10226" width="19.5703125" style="643" customWidth="1"/>
    <col min="10227" max="10227" width="16.5703125" style="643" customWidth="1"/>
    <col min="10228" max="10228" width="18.5703125" style="643" customWidth="1"/>
    <col min="10229" max="10229" width="16.85546875" style="643" customWidth="1"/>
    <col min="10230" max="10230" width="14.5703125" style="643" customWidth="1"/>
    <col min="10231" max="10231" width="16.7109375" style="643" customWidth="1"/>
    <col min="10232" max="10233" width="16" style="643" customWidth="1"/>
    <col min="10234" max="10234" width="19.7109375" style="643" customWidth="1"/>
    <col min="10235" max="10235" width="16.5703125" style="643" customWidth="1"/>
    <col min="10236" max="10236" width="16" style="643" customWidth="1"/>
    <col min="10237" max="10237" width="18.7109375" style="643" customWidth="1"/>
    <col min="10238" max="10238" width="19.7109375" style="643" customWidth="1"/>
    <col min="10239" max="10239" width="16.5703125" style="643" customWidth="1"/>
    <col min="10240" max="10240" width="14" style="643" customWidth="1"/>
    <col min="10241" max="10241" width="10.28515625" style="643" customWidth="1"/>
    <col min="10242" max="10243" width="8.7109375" style="643"/>
    <col min="10244" max="10244" width="10.85546875" style="643" customWidth="1"/>
    <col min="10245" max="10479" width="8.7109375" style="643"/>
    <col min="10480" max="10480" width="71" style="643" customWidth="1"/>
    <col min="10481" max="10481" width="20.85546875" style="643" customWidth="1"/>
    <col min="10482" max="10482" width="19.5703125" style="643" customWidth="1"/>
    <col min="10483" max="10483" width="16.5703125" style="643" customWidth="1"/>
    <col min="10484" max="10484" width="18.5703125" style="643" customWidth="1"/>
    <col min="10485" max="10485" width="16.85546875" style="643" customWidth="1"/>
    <col min="10486" max="10486" width="14.5703125" style="643" customWidth="1"/>
    <col min="10487" max="10487" width="16.7109375" style="643" customWidth="1"/>
    <col min="10488" max="10489" width="16" style="643" customWidth="1"/>
    <col min="10490" max="10490" width="19.7109375" style="643" customWidth="1"/>
    <col min="10491" max="10491" width="16.5703125" style="643" customWidth="1"/>
    <col min="10492" max="10492" width="16" style="643" customWidth="1"/>
    <col min="10493" max="10493" width="18.7109375" style="643" customWidth="1"/>
    <col min="10494" max="10494" width="19.7109375" style="643" customWidth="1"/>
    <col min="10495" max="10495" width="16.5703125" style="643" customWidth="1"/>
    <col min="10496" max="10496" width="14" style="643" customWidth="1"/>
    <col min="10497" max="10497" width="10.28515625" style="643" customWidth="1"/>
    <col min="10498" max="10499" width="8.7109375" style="643"/>
    <col min="10500" max="10500" width="10.85546875" style="643" customWidth="1"/>
    <col min="10501" max="10735" width="8.7109375" style="643"/>
    <col min="10736" max="10736" width="71" style="643" customWidth="1"/>
    <col min="10737" max="10737" width="20.85546875" style="643" customWidth="1"/>
    <col min="10738" max="10738" width="19.5703125" style="643" customWidth="1"/>
    <col min="10739" max="10739" width="16.5703125" style="643" customWidth="1"/>
    <col min="10740" max="10740" width="18.5703125" style="643" customWidth="1"/>
    <col min="10741" max="10741" width="16.85546875" style="643" customWidth="1"/>
    <col min="10742" max="10742" width="14.5703125" style="643" customWidth="1"/>
    <col min="10743" max="10743" width="16.7109375" style="643" customWidth="1"/>
    <col min="10744" max="10745" width="16" style="643" customWidth="1"/>
    <col min="10746" max="10746" width="19.7109375" style="643" customWidth="1"/>
    <col min="10747" max="10747" width="16.5703125" style="643" customWidth="1"/>
    <col min="10748" max="10748" width="16" style="643" customWidth="1"/>
    <col min="10749" max="10749" width="18.7109375" style="643" customWidth="1"/>
    <col min="10750" max="10750" width="19.7109375" style="643" customWidth="1"/>
    <col min="10751" max="10751" width="16.5703125" style="643" customWidth="1"/>
    <col min="10752" max="10752" width="14" style="643" customWidth="1"/>
    <col min="10753" max="10753" width="10.28515625" style="643" customWidth="1"/>
    <col min="10754" max="10755" width="8.7109375" style="643"/>
    <col min="10756" max="10756" width="10.85546875" style="643" customWidth="1"/>
    <col min="10757" max="10991" width="8.7109375" style="643"/>
    <col min="10992" max="10992" width="71" style="643" customWidth="1"/>
    <col min="10993" max="10993" width="20.85546875" style="643" customWidth="1"/>
    <col min="10994" max="10994" width="19.5703125" style="643" customWidth="1"/>
    <col min="10995" max="10995" width="16.5703125" style="643" customWidth="1"/>
    <col min="10996" max="10996" width="18.5703125" style="643" customWidth="1"/>
    <col min="10997" max="10997" width="16.85546875" style="643" customWidth="1"/>
    <col min="10998" max="10998" width="14.5703125" style="643" customWidth="1"/>
    <col min="10999" max="10999" width="16.7109375" style="643" customWidth="1"/>
    <col min="11000" max="11001" width="16" style="643" customWidth="1"/>
    <col min="11002" max="11002" width="19.7109375" style="643" customWidth="1"/>
    <col min="11003" max="11003" width="16.5703125" style="643" customWidth="1"/>
    <col min="11004" max="11004" width="16" style="643" customWidth="1"/>
    <col min="11005" max="11005" width="18.7109375" style="643" customWidth="1"/>
    <col min="11006" max="11006" width="19.7109375" style="643" customWidth="1"/>
    <col min="11007" max="11007" width="16.5703125" style="643" customWidth="1"/>
    <col min="11008" max="11008" width="14" style="643" customWidth="1"/>
    <col min="11009" max="11009" width="10.28515625" style="643" customWidth="1"/>
    <col min="11010" max="11011" width="8.7109375" style="643"/>
    <col min="11012" max="11012" width="10.85546875" style="643" customWidth="1"/>
    <col min="11013" max="11247" width="8.7109375" style="643"/>
    <col min="11248" max="11248" width="71" style="643" customWidth="1"/>
    <col min="11249" max="11249" width="20.85546875" style="643" customWidth="1"/>
    <col min="11250" max="11250" width="19.5703125" style="643" customWidth="1"/>
    <col min="11251" max="11251" width="16.5703125" style="643" customWidth="1"/>
    <col min="11252" max="11252" width="18.5703125" style="643" customWidth="1"/>
    <col min="11253" max="11253" width="16.85546875" style="643" customWidth="1"/>
    <col min="11254" max="11254" width="14.5703125" style="643" customWidth="1"/>
    <col min="11255" max="11255" width="16.7109375" style="643" customWidth="1"/>
    <col min="11256" max="11257" width="16" style="643" customWidth="1"/>
    <col min="11258" max="11258" width="19.7109375" style="643" customWidth="1"/>
    <col min="11259" max="11259" width="16.5703125" style="643" customWidth="1"/>
    <col min="11260" max="11260" width="16" style="643" customWidth="1"/>
    <col min="11261" max="11261" width="18.7109375" style="643" customWidth="1"/>
    <col min="11262" max="11262" width="19.7109375" style="643" customWidth="1"/>
    <col min="11263" max="11263" width="16.5703125" style="643" customWidth="1"/>
    <col min="11264" max="11264" width="14" style="643" customWidth="1"/>
    <col min="11265" max="11265" width="10.28515625" style="643" customWidth="1"/>
    <col min="11266" max="11267" width="8.7109375" style="643"/>
    <col min="11268" max="11268" width="10.85546875" style="643" customWidth="1"/>
    <col min="11269" max="11503" width="8.7109375" style="643"/>
    <col min="11504" max="11504" width="71" style="643" customWidth="1"/>
    <col min="11505" max="11505" width="20.85546875" style="643" customWidth="1"/>
    <col min="11506" max="11506" width="19.5703125" style="643" customWidth="1"/>
    <col min="11507" max="11507" width="16.5703125" style="643" customWidth="1"/>
    <col min="11508" max="11508" width="18.5703125" style="643" customWidth="1"/>
    <col min="11509" max="11509" width="16.85546875" style="643" customWidth="1"/>
    <col min="11510" max="11510" width="14.5703125" style="643" customWidth="1"/>
    <col min="11511" max="11511" width="16.7109375" style="643" customWidth="1"/>
    <col min="11512" max="11513" width="16" style="643" customWidth="1"/>
    <col min="11514" max="11514" width="19.7109375" style="643" customWidth="1"/>
    <col min="11515" max="11515" width="16.5703125" style="643" customWidth="1"/>
    <col min="11516" max="11516" width="16" style="643" customWidth="1"/>
    <col min="11517" max="11517" width="18.7109375" style="643" customWidth="1"/>
    <col min="11518" max="11518" width="19.7109375" style="643" customWidth="1"/>
    <col min="11519" max="11519" width="16.5703125" style="643" customWidth="1"/>
    <col min="11520" max="11520" width="14" style="643" customWidth="1"/>
    <col min="11521" max="11521" width="10.28515625" style="643" customWidth="1"/>
    <col min="11522" max="11523" width="8.7109375" style="643"/>
    <col min="11524" max="11524" width="10.85546875" style="643" customWidth="1"/>
    <col min="11525" max="11759" width="8.7109375" style="643"/>
    <col min="11760" max="11760" width="71" style="643" customWidth="1"/>
    <col min="11761" max="11761" width="20.85546875" style="643" customWidth="1"/>
    <col min="11762" max="11762" width="19.5703125" style="643" customWidth="1"/>
    <col min="11763" max="11763" width="16.5703125" style="643" customWidth="1"/>
    <col min="11764" max="11764" width="18.5703125" style="643" customWidth="1"/>
    <col min="11765" max="11765" width="16.85546875" style="643" customWidth="1"/>
    <col min="11766" max="11766" width="14.5703125" style="643" customWidth="1"/>
    <col min="11767" max="11767" width="16.7109375" style="643" customWidth="1"/>
    <col min="11768" max="11769" width="16" style="643" customWidth="1"/>
    <col min="11770" max="11770" width="19.7109375" style="643" customWidth="1"/>
    <col min="11771" max="11771" width="16.5703125" style="643" customWidth="1"/>
    <col min="11772" max="11772" width="16" style="643" customWidth="1"/>
    <col min="11773" max="11773" width="18.7109375" style="643" customWidth="1"/>
    <col min="11774" max="11774" width="19.7109375" style="643" customWidth="1"/>
    <col min="11775" max="11775" width="16.5703125" style="643" customWidth="1"/>
    <col min="11776" max="11776" width="14" style="643" customWidth="1"/>
    <col min="11777" max="11777" width="10.28515625" style="643" customWidth="1"/>
    <col min="11778" max="11779" width="8.7109375" style="643"/>
    <col min="11780" max="11780" width="10.85546875" style="643" customWidth="1"/>
    <col min="11781" max="12015" width="8.7109375" style="643"/>
    <col min="12016" max="12016" width="71" style="643" customWidth="1"/>
    <col min="12017" max="12017" width="20.85546875" style="643" customWidth="1"/>
    <col min="12018" max="12018" width="19.5703125" style="643" customWidth="1"/>
    <col min="12019" max="12019" width="16.5703125" style="643" customWidth="1"/>
    <col min="12020" max="12020" width="18.5703125" style="643" customWidth="1"/>
    <col min="12021" max="12021" width="16.85546875" style="643" customWidth="1"/>
    <col min="12022" max="12022" width="14.5703125" style="643" customWidth="1"/>
    <col min="12023" max="12023" width="16.7109375" style="643" customWidth="1"/>
    <col min="12024" max="12025" width="16" style="643" customWidth="1"/>
    <col min="12026" max="12026" width="19.7109375" style="643" customWidth="1"/>
    <col min="12027" max="12027" width="16.5703125" style="643" customWidth="1"/>
    <col min="12028" max="12028" width="16" style="643" customWidth="1"/>
    <col min="12029" max="12029" width="18.7109375" style="643" customWidth="1"/>
    <col min="12030" max="12030" width="19.7109375" style="643" customWidth="1"/>
    <col min="12031" max="12031" width="16.5703125" style="643" customWidth="1"/>
    <col min="12032" max="12032" width="14" style="643" customWidth="1"/>
    <col min="12033" max="12033" width="10.28515625" style="643" customWidth="1"/>
    <col min="12034" max="12035" width="8.7109375" style="643"/>
    <col min="12036" max="12036" width="10.85546875" style="643" customWidth="1"/>
    <col min="12037" max="12271" width="8.7109375" style="643"/>
    <col min="12272" max="12272" width="71" style="643" customWidth="1"/>
    <col min="12273" max="12273" width="20.85546875" style="643" customWidth="1"/>
    <col min="12274" max="12274" width="19.5703125" style="643" customWidth="1"/>
    <col min="12275" max="12275" width="16.5703125" style="643" customWidth="1"/>
    <col min="12276" max="12276" width="18.5703125" style="643" customWidth="1"/>
    <col min="12277" max="12277" width="16.85546875" style="643" customWidth="1"/>
    <col min="12278" max="12278" width="14.5703125" style="643" customWidth="1"/>
    <col min="12279" max="12279" width="16.7109375" style="643" customWidth="1"/>
    <col min="12280" max="12281" width="16" style="643" customWidth="1"/>
    <col min="12282" max="12282" width="19.7109375" style="643" customWidth="1"/>
    <col min="12283" max="12283" width="16.5703125" style="643" customWidth="1"/>
    <col min="12284" max="12284" width="16" style="643" customWidth="1"/>
    <col min="12285" max="12285" width="18.7109375" style="643" customWidth="1"/>
    <col min="12286" max="12286" width="19.7109375" style="643" customWidth="1"/>
    <col min="12287" max="12287" width="16.5703125" style="643" customWidth="1"/>
    <col min="12288" max="12288" width="14" style="643" customWidth="1"/>
    <col min="12289" max="12289" width="10.28515625" style="643" customWidth="1"/>
    <col min="12290" max="12291" width="8.7109375" style="643"/>
    <col min="12292" max="12292" width="10.85546875" style="643" customWidth="1"/>
    <col min="12293" max="12527" width="8.7109375" style="643"/>
    <col min="12528" max="12528" width="71" style="643" customWidth="1"/>
    <col min="12529" max="12529" width="20.85546875" style="643" customWidth="1"/>
    <col min="12530" max="12530" width="19.5703125" style="643" customWidth="1"/>
    <col min="12531" max="12531" width="16.5703125" style="643" customWidth="1"/>
    <col min="12532" max="12532" width="18.5703125" style="643" customWidth="1"/>
    <col min="12533" max="12533" width="16.85546875" style="643" customWidth="1"/>
    <col min="12534" max="12534" width="14.5703125" style="643" customWidth="1"/>
    <col min="12535" max="12535" width="16.7109375" style="643" customWidth="1"/>
    <col min="12536" max="12537" width="16" style="643" customWidth="1"/>
    <col min="12538" max="12538" width="19.7109375" style="643" customWidth="1"/>
    <col min="12539" max="12539" width="16.5703125" style="643" customWidth="1"/>
    <col min="12540" max="12540" width="16" style="643" customWidth="1"/>
    <col min="12541" max="12541" width="18.7109375" style="643" customWidth="1"/>
    <col min="12542" max="12542" width="19.7109375" style="643" customWidth="1"/>
    <col min="12543" max="12543" width="16.5703125" style="643" customWidth="1"/>
    <col min="12544" max="12544" width="14" style="643" customWidth="1"/>
    <col min="12545" max="12545" width="10.28515625" style="643" customWidth="1"/>
    <col min="12546" max="12547" width="8.7109375" style="643"/>
    <col min="12548" max="12548" width="10.85546875" style="643" customWidth="1"/>
    <col min="12549" max="12783" width="8.7109375" style="643"/>
    <col min="12784" max="12784" width="71" style="643" customWidth="1"/>
    <col min="12785" max="12785" width="20.85546875" style="643" customWidth="1"/>
    <col min="12786" max="12786" width="19.5703125" style="643" customWidth="1"/>
    <col min="12787" max="12787" width="16.5703125" style="643" customWidth="1"/>
    <col min="12788" max="12788" width="18.5703125" style="643" customWidth="1"/>
    <col min="12789" max="12789" width="16.85546875" style="643" customWidth="1"/>
    <col min="12790" max="12790" width="14.5703125" style="643" customWidth="1"/>
    <col min="12791" max="12791" width="16.7109375" style="643" customWidth="1"/>
    <col min="12792" max="12793" width="16" style="643" customWidth="1"/>
    <col min="12794" max="12794" width="19.7109375" style="643" customWidth="1"/>
    <col min="12795" max="12795" width="16.5703125" style="643" customWidth="1"/>
    <col min="12796" max="12796" width="16" style="643" customWidth="1"/>
    <col min="12797" max="12797" width="18.7109375" style="643" customWidth="1"/>
    <col min="12798" max="12798" width="19.7109375" style="643" customWidth="1"/>
    <col min="12799" max="12799" width="16.5703125" style="643" customWidth="1"/>
    <col min="12800" max="12800" width="14" style="643" customWidth="1"/>
    <col min="12801" max="12801" width="10.28515625" style="643" customWidth="1"/>
    <col min="12802" max="12803" width="8.7109375" style="643"/>
    <col min="12804" max="12804" width="10.85546875" style="643" customWidth="1"/>
    <col min="12805" max="13039" width="8.7109375" style="643"/>
    <col min="13040" max="13040" width="71" style="643" customWidth="1"/>
    <col min="13041" max="13041" width="20.85546875" style="643" customWidth="1"/>
    <col min="13042" max="13042" width="19.5703125" style="643" customWidth="1"/>
    <col min="13043" max="13043" width="16.5703125" style="643" customWidth="1"/>
    <col min="13044" max="13044" width="18.5703125" style="643" customWidth="1"/>
    <col min="13045" max="13045" width="16.85546875" style="643" customWidth="1"/>
    <col min="13046" max="13046" width="14.5703125" style="643" customWidth="1"/>
    <col min="13047" max="13047" width="16.7109375" style="643" customWidth="1"/>
    <col min="13048" max="13049" width="16" style="643" customWidth="1"/>
    <col min="13050" max="13050" width="19.7109375" style="643" customWidth="1"/>
    <col min="13051" max="13051" width="16.5703125" style="643" customWidth="1"/>
    <col min="13052" max="13052" width="16" style="643" customWidth="1"/>
    <col min="13053" max="13053" width="18.7109375" style="643" customWidth="1"/>
    <col min="13054" max="13054" width="19.7109375" style="643" customWidth="1"/>
    <col min="13055" max="13055" width="16.5703125" style="643" customWidth="1"/>
    <col min="13056" max="13056" width="14" style="643" customWidth="1"/>
    <col min="13057" max="13057" width="10.28515625" style="643" customWidth="1"/>
    <col min="13058" max="13059" width="8.7109375" style="643"/>
    <col min="13060" max="13060" width="10.85546875" style="643" customWidth="1"/>
    <col min="13061" max="13295" width="8.7109375" style="643"/>
    <col min="13296" max="13296" width="71" style="643" customWidth="1"/>
    <col min="13297" max="13297" width="20.85546875" style="643" customWidth="1"/>
    <col min="13298" max="13298" width="19.5703125" style="643" customWidth="1"/>
    <col min="13299" max="13299" width="16.5703125" style="643" customWidth="1"/>
    <col min="13300" max="13300" width="18.5703125" style="643" customWidth="1"/>
    <col min="13301" max="13301" width="16.85546875" style="643" customWidth="1"/>
    <col min="13302" max="13302" width="14.5703125" style="643" customWidth="1"/>
    <col min="13303" max="13303" width="16.7109375" style="643" customWidth="1"/>
    <col min="13304" max="13305" width="16" style="643" customWidth="1"/>
    <col min="13306" max="13306" width="19.7109375" style="643" customWidth="1"/>
    <col min="13307" max="13307" width="16.5703125" style="643" customWidth="1"/>
    <col min="13308" max="13308" width="16" style="643" customWidth="1"/>
    <col min="13309" max="13309" width="18.7109375" style="643" customWidth="1"/>
    <col min="13310" max="13310" width="19.7109375" style="643" customWidth="1"/>
    <col min="13311" max="13311" width="16.5703125" style="643" customWidth="1"/>
    <col min="13312" max="13312" width="14" style="643" customWidth="1"/>
    <col min="13313" max="13313" width="10.28515625" style="643" customWidth="1"/>
    <col min="13314" max="13315" width="8.7109375" style="643"/>
    <col min="13316" max="13316" width="10.85546875" style="643" customWidth="1"/>
    <col min="13317" max="13551" width="8.7109375" style="643"/>
    <col min="13552" max="13552" width="71" style="643" customWidth="1"/>
    <col min="13553" max="13553" width="20.85546875" style="643" customWidth="1"/>
    <col min="13554" max="13554" width="19.5703125" style="643" customWidth="1"/>
    <col min="13555" max="13555" width="16.5703125" style="643" customWidth="1"/>
    <col min="13556" max="13556" width="18.5703125" style="643" customWidth="1"/>
    <col min="13557" max="13557" width="16.85546875" style="643" customWidth="1"/>
    <col min="13558" max="13558" width="14.5703125" style="643" customWidth="1"/>
    <col min="13559" max="13559" width="16.7109375" style="643" customWidth="1"/>
    <col min="13560" max="13561" width="16" style="643" customWidth="1"/>
    <col min="13562" max="13562" width="19.7109375" style="643" customWidth="1"/>
    <col min="13563" max="13563" width="16.5703125" style="643" customWidth="1"/>
    <col min="13564" max="13564" width="16" style="643" customWidth="1"/>
    <col min="13565" max="13565" width="18.7109375" style="643" customWidth="1"/>
    <col min="13566" max="13566" width="19.7109375" style="643" customWidth="1"/>
    <col min="13567" max="13567" width="16.5703125" style="643" customWidth="1"/>
    <col min="13568" max="13568" width="14" style="643" customWidth="1"/>
    <col min="13569" max="13569" width="10.28515625" style="643" customWidth="1"/>
    <col min="13570" max="13571" width="8.7109375" style="643"/>
    <col min="13572" max="13572" width="10.85546875" style="643" customWidth="1"/>
    <col min="13573" max="13807" width="8.7109375" style="643"/>
    <col min="13808" max="13808" width="71" style="643" customWidth="1"/>
    <col min="13809" max="13809" width="20.85546875" style="643" customWidth="1"/>
    <col min="13810" max="13810" width="19.5703125" style="643" customWidth="1"/>
    <col min="13811" max="13811" width="16.5703125" style="643" customWidth="1"/>
    <col min="13812" max="13812" width="18.5703125" style="643" customWidth="1"/>
    <col min="13813" max="13813" width="16.85546875" style="643" customWidth="1"/>
    <col min="13814" max="13814" width="14.5703125" style="643" customWidth="1"/>
    <col min="13815" max="13815" width="16.7109375" style="643" customWidth="1"/>
    <col min="13816" max="13817" width="16" style="643" customWidth="1"/>
    <col min="13818" max="13818" width="19.7109375" style="643" customWidth="1"/>
    <col min="13819" max="13819" width="16.5703125" style="643" customWidth="1"/>
    <col min="13820" max="13820" width="16" style="643" customWidth="1"/>
    <col min="13821" max="13821" width="18.7109375" style="643" customWidth="1"/>
    <col min="13822" max="13822" width="19.7109375" style="643" customWidth="1"/>
    <col min="13823" max="13823" width="16.5703125" style="643" customWidth="1"/>
    <col min="13824" max="13824" width="14" style="643" customWidth="1"/>
    <col min="13825" max="13825" width="10.28515625" style="643" customWidth="1"/>
    <col min="13826" max="13827" width="8.7109375" style="643"/>
    <col min="13828" max="13828" width="10.85546875" style="643" customWidth="1"/>
    <col min="13829" max="14063" width="8.7109375" style="643"/>
    <col min="14064" max="14064" width="71" style="643" customWidth="1"/>
    <col min="14065" max="14065" width="20.85546875" style="643" customWidth="1"/>
    <col min="14066" max="14066" width="19.5703125" style="643" customWidth="1"/>
    <col min="14067" max="14067" width="16.5703125" style="643" customWidth="1"/>
    <col min="14068" max="14068" width="18.5703125" style="643" customWidth="1"/>
    <col min="14069" max="14069" width="16.85546875" style="643" customWidth="1"/>
    <col min="14070" max="14070" width="14.5703125" style="643" customWidth="1"/>
    <col min="14071" max="14071" width="16.7109375" style="643" customWidth="1"/>
    <col min="14072" max="14073" width="16" style="643" customWidth="1"/>
    <col min="14074" max="14074" width="19.7109375" style="643" customWidth="1"/>
    <col min="14075" max="14075" width="16.5703125" style="643" customWidth="1"/>
    <col min="14076" max="14076" width="16" style="643" customWidth="1"/>
    <col min="14077" max="14077" width="18.7109375" style="643" customWidth="1"/>
    <col min="14078" max="14078" width="19.7109375" style="643" customWidth="1"/>
    <col min="14079" max="14079" width="16.5703125" style="643" customWidth="1"/>
    <col min="14080" max="14080" width="14" style="643" customWidth="1"/>
    <col min="14081" max="14081" width="10.28515625" style="643" customWidth="1"/>
    <col min="14082" max="14083" width="8.7109375" style="643"/>
    <col min="14084" max="14084" width="10.85546875" style="643" customWidth="1"/>
    <col min="14085" max="14319" width="8.7109375" style="643"/>
    <col min="14320" max="14320" width="71" style="643" customWidth="1"/>
    <col min="14321" max="14321" width="20.85546875" style="643" customWidth="1"/>
    <col min="14322" max="14322" width="19.5703125" style="643" customWidth="1"/>
    <col min="14323" max="14323" width="16.5703125" style="643" customWidth="1"/>
    <col min="14324" max="14324" width="18.5703125" style="643" customWidth="1"/>
    <col min="14325" max="14325" width="16.85546875" style="643" customWidth="1"/>
    <col min="14326" max="14326" width="14.5703125" style="643" customWidth="1"/>
    <col min="14327" max="14327" width="16.7109375" style="643" customWidth="1"/>
    <col min="14328" max="14329" width="16" style="643" customWidth="1"/>
    <col min="14330" max="14330" width="19.7109375" style="643" customWidth="1"/>
    <col min="14331" max="14331" width="16.5703125" style="643" customWidth="1"/>
    <col min="14332" max="14332" width="16" style="643" customWidth="1"/>
    <col min="14333" max="14333" width="18.7109375" style="643" customWidth="1"/>
    <col min="14334" max="14334" width="19.7109375" style="643" customWidth="1"/>
    <col min="14335" max="14335" width="16.5703125" style="643" customWidth="1"/>
    <col min="14336" max="14336" width="14" style="643" customWidth="1"/>
    <col min="14337" max="14337" width="10.28515625" style="643" customWidth="1"/>
    <col min="14338" max="14339" width="8.7109375" style="643"/>
    <col min="14340" max="14340" width="10.85546875" style="643" customWidth="1"/>
    <col min="14341" max="14575" width="8.7109375" style="643"/>
    <col min="14576" max="14576" width="71" style="643" customWidth="1"/>
    <col min="14577" max="14577" width="20.85546875" style="643" customWidth="1"/>
    <col min="14578" max="14578" width="19.5703125" style="643" customWidth="1"/>
    <col min="14579" max="14579" width="16.5703125" style="643" customWidth="1"/>
    <col min="14580" max="14580" width="18.5703125" style="643" customWidth="1"/>
    <col min="14581" max="14581" width="16.85546875" style="643" customWidth="1"/>
    <col min="14582" max="14582" width="14.5703125" style="643" customWidth="1"/>
    <col min="14583" max="14583" width="16.7109375" style="643" customWidth="1"/>
    <col min="14584" max="14585" width="16" style="643" customWidth="1"/>
    <col min="14586" max="14586" width="19.7109375" style="643" customWidth="1"/>
    <col min="14587" max="14587" width="16.5703125" style="643" customWidth="1"/>
    <col min="14588" max="14588" width="16" style="643" customWidth="1"/>
    <col min="14589" max="14589" width="18.7109375" style="643" customWidth="1"/>
    <col min="14590" max="14590" width="19.7109375" style="643" customWidth="1"/>
    <col min="14591" max="14591" width="16.5703125" style="643" customWidth="1"/>
    <col min="14592" max="14592" width="14" style="643" customWidth="1"/>
    <col min="14593" max="14593" width="10.28515625" style="643" customWidth="1"/>
    <col min="14594" max="14595" width="8.7109375" style="643"/>
    <col min="14596" max="14596" width="10.85546875" style="643" customWidth="1"/>
    <col min="14597" max="14831" width="8.7109375" style="643"/>
    <col min="14832" max="14832" width="71" style="643" customWidth="1"/>
    <col min="14833" max="14833" width="20.85546875" style="643" customWidth="1"/>
    <col min="14834" max="14834" width="19.5703125" style="643" customWidth="1"/>
    <col min="14835" max="14835" width="16.5703125" style="643" customWidth="1"/>
    <col min="14836" max="14836" width="18.5703125" style="643" customWidth="1"/>
    <col min="14837" max="14837" width="16.85546875" style="643" customWidth="1"/>
    <col min="14838" max="14838" width="14.5703125" style="643" customWidth="1"/>
    <col min="14839" max="14839" width="16.7109375" style="643" customWidth="1"/>
    <col min="14840" max="14841" width="16" style="643" customWidth="1"/>
    <col min="14842" max="14842" width="19.7109375" style="643" customWidth="1"/>
    <col min="14843" max="14843" width="16.5703125" style="643" customWidth="1"/>
    <col min="14844" max="14844" width="16" style="643" customWidth="1"/>
    <col min="14845" max="14845" width="18.7109375" style="643" customWidth="1"/>
    <col min="14846" max="14846" width="19.7109375" style="643" customWidth="1"/>
    <col min="14847" max="14847" width="16.5703125" style="643" customWidth="1"/>
    <col min="14848" max="14848" width="14" style="643" customWidth="1"/>
    <col min="14849" max="14849" width="10.28515625" style="643" customWidth="1"/>
    <col min="14850" max="14851" width="8.7109375" style="643"/>
    <col min="14852" max="14852" width="10.85546875" style="643" customWidth="1"/>
    <col min="14853" max="15087" width="8.7109375" style="643"/>
    <col min="15088" max="15088" width="71" style="643" customWidth="1"/>
    <col min="15089" max="15089" width="20.85546875" style="643" customWidth="1"/>
    <col min="15090" max="15090" width="19.5703125" style="643" customWidth="1"/>
    <col min="15091" max="15091" width="16.5703125" style="643" customWidth="1"/>
    <col min="15092" max="15092" width="18.5703125" style="643" customWidth="1"/>
    <col min="15093" max="15093" width="16.85546875" style="643" customWidth="1"/>
    <col min="15094" max="15094" width="14.5703125" style="643" customWidth="1"/>
    <col min="15095" max="15095" width="16.7109375" style="643" customWidth="1"/>
    <col min="15096" max="15097" width="16" style="643" customWidth="1"/>
    <col min="15098" max="15098" width="19.7109375" style="643" customWidth="1"/>
    <col min="15099" max="15099" width="16.5703125" style="643" customWidth="1"/>
    <col min="15100" max="15100" width="16" style="643" customWidth="1"/>
    <col min="15101" max="15101" width="18.7109375" style="643" customWidth="1"/>
    <col min="15102" max="15102" width="19.7109375" style="643" customWidth="1"/>
    <col min="15103" max="15103" width="16.5703125" style="643" customWidth="1"/>
    <col min="15104" max="15104" width="14" style="643" customWidth="1"/>
    <col min="15105" max="15105" width="10.28515625" style="643" customWidth="1"/>
    <col min="15106" max="15107" width="8.7109375" style="643"/>
    <col min="15108" max="15108" width="10.85546875" style="643" customWidth="1"/>
    <col min="15109" max="15343" width="8.7109375" style="643"/>
    <col min="15344" max="15344" width="71" style="643" customWidth="1"/>
    <col min="15345" max="15345" width="20.85546875" style="643" customWidth="1"/>
    <col min="15346" max="15346" width="19.5703125" style="643" customWidth="1"/>
    <col min="15347" max="15347" width="16.5703125" style="643" customWidth="1"/>
    <col min="15348" max="15348" width="18.5703125" style="643" customWidth="1"/>
    <col min="15349" max="15349" width="16.85546875" style="643" customWidth="1"/>
    <col min="15350" max="15350" width="14.5703125" style="643" customWidth="1"/>
    <col min="15351" max="15351" width="16.7109375" style="643" customWidth="1"/>
    <col min="15352" max="15353" width="16" style="643" customWidth="1"/>
    <col min="15354" max="15354" width="19.7109375" style="643" customWidth="1"/>
    <col min="15355" max="15355" width="16.5703125" style="643" customWidth="1"/>
    <col min="15356" max="15356" width="16" style="643" customWidth="1"/>
    <col min="15357" max="15357" width="18.7109375" style="643" customWidth="1"/>
    <col min="15358" max="15358" width="19.7109375" style="643" customWidth="1"/>
    <col min="15359" max="15359" width="16.5703125" style="643" customWidth="1"/>
    <col min="15360" max="15360" width="14" style="643" customWidth="1"/>
    <col min="15361" max="15361" width="10.28515625" style="643" customWidth="1"/>
    <col min="15362" max="15363" width="8.7109375" style="643"/>
    <col min="15364" max="15364" width="10.85546875" style="643" customWidth="1"/>
    <col min="15365" max="15599" width="8.7109375" style="643"/>
    <col min="15600" max="15600" width="71" style="643" customWidth="1"/>
    <col min="15601" max="15601" width="20.85546875" style="643" customWidth="1"/>
    <col min="15602" max="15602" width="19.5703125" style="643" customWidth="1"/>
    <col min="15603" max="15603" width="16.5703125" style="643" customWidth="1"/>
    <col min="15604" max="15604" width="18.5703125" style="643" customWidth="1"/>
    <col min="15605" max="15605" width="16.85546875" style="643" customWidth="1"/>
    <col min="15606" max="15606" width="14.5703125" style="643" customWidth="1"/>
    <col min="15607" max="15607" width="16.7109375" style="643" customWidth="1"/>
    <col min="15608" max="15609" width="16" style="643" customWidth="1"/>
    <col min="15610" max="15610" width="19.7109375" style="643" customWidth="1"/>
    <col min="15611" max="15611" width="16.5703125" style="643" customWidth="1"/>
    <col min="15612" max="15612" width="16" style="643" customWidth="1"/>
    <col min="15613" max="15613" width="18.7109375" style="643" customWidth="1"/>
    <col min="15614" max="15614" width="19.7109375" style="643" customWidth="1"/>
    <col min="15615" max="15615" width="16.5703125" style="643" customWidth="1"/>
    <col min="15616" max="15616" width="14" style="643" customWidth="1"/>
    <col min="15617" max="15617" width="10.28515625" style="643" customWidth="1"/>
    <col min="15618" max="15619" width="8.7109375" style="643"/>
    <col min="15620" max="15620" width="10.85546875" style="643" customWidth="1"/>
    <col min="15621" max="15855" width="8.7109375" style="643"/>
    <col min="15856" max="15856" width="71" style="643" customWidth="1"/>
    <col min="15857" max="15857" width="20.85546875" style="643" customWidth="1"/>
    <col min="15858" max="15858" width="19.5703125" style="643" customWidth="1"/>
    <col min="15859" max="15859" width="16.5703125" style="643" customWidth="1"/>
    <col min="15860" max="15860" width="18.5703125" style="643" customWidth="1"/>
    <col min="15861" max="15861" width="16.85546875" style="643" customWidth="1"/>
    <col min="15862" max="15862" width="14.5703125" style="643" customWidth="1"/>
    <col min="15863" max="15863" width="16.7109375" style="643" customWidth="1"/>
    <col min="15864" max="15865" width="16" style="643" customWidth="1"/>
    <col min="15866" max="15866" width="19.7109375" style="643" customWidth="1"/>
    <col min="15867" max="15867" width="16.5703125" style="643" customWidth="1"/>
    <col min="15868" max="15868" width="16" style="643" customWidth="1"/>
    <col min="15869" max="15869" width="18.7109375" style="643" customWidth="1"/>
    <col min="15870" max="15870" width="19.7109375" style="643" customWidth="1"/>
    <col min="15871" max="15871" width="16.5703125" style="643" customWidth="1"/>
    <col min="15872" max="15872" width="14" style="643" customWidth="1"/>
    <col min="15873" max="15873" width="10.28515625" style="643" customWidth="1"/>
    <col min="15874" max="15875" width="8.7109375" style="643"/>
    <col min="15876" max="15876" width="10.85546875" style="643" customWidth="1"/>
    <col min="15877" max="16111" width="8.7109375" style="643"/>
    <col min="16112" max="16112" width="71" style="643" customWidth="1"/>
    <col min="16113" max="16113" width="20.85546875" style="643" customWidth="1"/>
    <col min="16114" max="16114" width="19.5703125" style="643" customWidth="1"/>
    <col min="16115" max="16115" width="16.5703125" style="643" customWidth="1"/>
    <col min="16116" max="16116" width="18.5703125" style="643" customWidth="1"/>
    <col min="16117" max="16117" width="16.85546875" style="643" customWidth="1"/>
    <col min="16118" max="16118" width="14.5703125" style="643" customWidth="1"/>
    <col min="16119" max="16119" width="16.7109375" style="643" customWidth="1"/>
    <col min="16120" max="16121" width="16" style="643" customWidth="1"/>
    <col min="16122" max="16122" width="19.7109375" style="643" customWidth="1"/>
    <col min="16123" max="16123" width="16.5703125" style="643" customWidth="1"/>
    <col min="16124" max="16124" width="16" style="643" customWidth="1"/>
    <col min="16125" max="16125" width="18.7109375" style="643" customWidth="1"/>
    <col min="16126" max="16126" width="19.7109375" style="643" customWidth="1"/>
    <col min="16127" max="16127" width="16.5703125" style="643" customWidth="1"/>
    <col min="16128" max="16128" width="14" style="643" customWidth="1"/>
    <col min="16129" max="16129" width="10.28515625" style="643" customWidth="1"/>
    <col min="16130" max="16131" width="8.7109375" style="643"/>
    <col min="16132" max="16132" width="10.85546875" style="643" customWidth="1"/>
    <col min="16133" max="16384" width="8.7109375" style="643"/>
  </cols>
  <sheetData>
    <row r="1" spans="1:29" ht="47.25" customHeight="1" x14ac:dyDescent="0.35">
      <c r="A1" s="1712" t="s">
        <v>68</v>
      </c>
      <c r="B1" s="1712"/>
      <c r="C1" s="1712"/>
      <c r="D1" s="1712"/>
      <c r="E1" s="1712"/>
      <c r="F1" s="1712"/>
      <c r="G1" s="1712"/>
      <c r="H1" s="1712"/>
      <c r="I1" s="1712"/>
      <c r="J1" s="1712"/>
      <c r="K1" s="1712"/>
      <c r="L1" s="1712"/>
      <c r="M1" s="1712"/>
      <c r="N1" s="1712"/>
      <c r="O1" s="1712"/>
      <c r="P1" s="1712"/>
      <c r="Q1" s="136"/>
      <c r="R1" s="136"/>
      <c r="S1" s="136"/>
      <c r="T1" s="136"/>
      <c r="U1" s="136"/>
    </row>
    <row r="2" spans="1:29" ht="26.25" customHeight="1" x14ac:dyDescent="0.35">
      <c r="A2" s="1713" t="s">
        <v>133</v>
      </c>
      <c r="B2" s="1713"/>
      <c r="C2" s="1713"/>
      <c r="D2" s="1713"/>
      <c r="E2" s="1713"/>
      <c r="F2" s="1713"/>
      <c r="G2" s="1713"/>
      <c r="H2" s="1713"/>
      <c r="I2" s="1713"/>
      <c r="J2" s="1713"/>
      <c r="K2" s="1713"/>
      <c r="L2" s="1713"/>
      <c r="M2" s="1713"/>
      <c r="N2" s="1713"/>
      <c r="O2" s="1713"/>
      <c r="P2" s="1713"/>
    </row>
    <row r="3" spans="1:29" ht="19.5" customHeight="1" thickBot="1" x14ac:dyDescent="0.45">
      <c r="A3" s="644"/>
      <c r="B3" s="645"/>
      <c r="C3" s="645"/>
      <c r="D3" s="645"/>
      <c r="E3" s="645"/>
      <c r="F3" s="645"/>
      <c r="G3" s="645"/>
      <c r="H3" s="645"/>
      <c r="I3" s="645"/>
      <c r="J3" s="645"/>
      <c r="K3" s="645"/>
      <c r="L3" s="645"/>
      <c r="M3" s="645"/>
      <c r="N3" s="645"/>
      <c r="O3" s="645"/>
      <c r="P3" s="646"/>
    </row>
    <row r="4" spans="1:29" ht="50.25" customHeight="1" thickBot="1" x14ac:dyDescent="0.4">
      <c r="A4" s="1714" t="s">
        <v>7</v>
      </c>
      <c r="B4" s="1716" t="s">
        <v>0</v>
      </c>
      <c r="C4" s="1716"/>
      <c r="D4" s="1716"/>
      <c r="E4" s="1717" t="s">
        <v>1</v>
      </c>
      <c r="F4" s="1716"/>
      <c r="G4" s="1716"/>
      <c r="H4" s="1716" t="s">
        <v>2</v>
      </c>
      <c r="I4" s="1716"/>
      <c r="J4" s="1716"/>
      <c r="K4" s="1716" t="s">
        <v>3</v>
      </c>
      <c r="L4" s="1716"/>
      <c r="M4" s="1718"/>
      <c r="N4" s="1709" t="s">
        <v>22</v>
      </c>
      <c r="O4" s="1710"/>
      <c r="P4" s="1711"/>
    </row>
    <row r="5" spans="1:29" ht="87" customHeight="1" thickBot="1" x14ac:dyDescent="0.4">
      <c r="A5" s="1715"/>
      <c r="B5" s="663" t="s">
        <v>16</v>
      </c>
      <c r="C5" s="663" t="s">
        <v>17</v>
      </c>
      <c r="D5" s="728" t="s">
        <v>4</v>
      </c>
      <c r="E5" s="727" t="s">
        <v>16</v>
      </c>
      <c r="F5" s="663" t="s">
        <v>17</v>
      </c>
      <c r="G5" s="664" t="s">
        <v>4</v>
      </c>
      <c r="H5" s="663" t="s">
        <v>16</v>
      </c>
      <c r="I5" s="663" t="s">
        <v>17</v>
      </c>
      <c r="J5" s="664" t="s">
        <v>4</v>
      </c>
      <c r="K5" s="663" t="s">
        <v>16</v>
      </c>
      <c r="L5" s="665" t="s">
        <v>17</v>
      </c>
      <c r="M5" s="740" t="s">
        <v>4</v>
      </c>
      <c r="N5" s="663" t="s">
        <v>16</v>
      </c>
      <c r="O5" s="665" t="s">
        <v>17</v>
      </c>
      <c r="P5" s="666" t="s">
        <v>4</v>
      </c>
    </row>
    <row r="6" spans="1:29" ht="26.1" customHeight="1" thickBot="1" x14ac:dyDescent="0.4">
      <c r="A6" s="667" t="s">
        <v>13</v>
      </c>
      <c r="B6" s="647"/>
      <c r="C6" s="648"/>
      <c r="D6" s="649"/>
      <c r="E6" s="647"/>
      <c r="F6" s="648"/>
      <c r="G6" s="649"/>
      <c r="H6" s="1307"/>
      <c r="I6" s="1308"/>
      <c r="J6" s="1309"/>
      <c r="K6" s="1306"/>
      <c r="L6" s="648"/>
      <c r="M6" s="650"/>
      <c r="N6" s="1307"/>
      <c r="O6" s="1308"/>
      <c r="P6" s="1309"/>
    </row>
    <row r="7" spans="1:29" ht="37.700000000000003" customHeight="1" thickBot="1" x14ac:dyDescent="0.4">
      <c r="A7" s="668" t="s">
        <v>50</v>
      </c>
      <c r="B7" s="1287">
        <f>SUM(B8:B17)</f>
        <v>0</v>
      </c>
      <c r="C7" s="1299">
        <v>32</v>
      </c>
      <c r="D7" s="1300">
        <v>32</v>
      </c>
      <c r="E7" s="1324">
        <f>SUM(E8:E17)</f>
        <v>0</v>
      </c>
      <c r="F7" s="1299">
        <v>52</v>
      </c>
      <c r="G7" s="1300">
        <v>52</v>
      </c>
      <c r="H7" s="1287">
        <f t="shared" ref="H7:N7" si="0">SUM(H8:H17)</f>
        <v>0</v>
      </c>
      <c r="I7" s="1299">
        <f t="shared" si="0"/>
        <v>15</v>
      </c>
      <c r="J7" s="1300">
        <f t="shared" si="0"/>
        <v>15</v>
      </c>
      <c r="K7" s="1287">
        <f t="shared" si="0"/>
        <v>0</v>
      </c>
      <c r="L7" s="1299">
        <v>0</v>
      </c>
      <c r="M7" s="1300">
        <v>0</v>
      </c>
      <c r="N7" s="1287">
        <f t="shared" si="0"/>
        <v>0</v>
      </c>
      <c r="O7" s="1299">
        <v>99</v>
      </c>
      <c r="P7" s="1300">
        <v>99</v>
      </c>
    </row>
    <row r="8" spans="1:29" s="652" customFormat="1" ht="31.5" customHeight="1" x14ac:dyDescent="0.4">
      <c r="A8" s="669" t="s">
        <v>58</v>
      </c>
      <c r="B8" s="1288">
        <v>0</v>
      </c>
      <c r="C8" s="1289">
        <v>14</v>
      </c>
      <c r="D8" s="1290">
        <v>14</v>
      </c>
      <c r="E8" s="1325">
        <v>0</v>
      </c>
      <c r="F8" s="709">
        <v>20</v>
      </c>
      <c r="G8" s="1290">
        <v>20</v>
      </c>
      <c r="H8" s="711">
        <v>0</v>
      </c>
      <c r="I8" s="709">
        <v>0</v>
      </c>
      <c r="J8" s="710">
        <v>0</v>
      </c>
      <c r="K8" s="711">
        <v>0</v>
      </c>
      <c r="L8" s="712">
        <v>0</v>
      </c>
      <c r="M8" s="710">
        <v>0</v>
      </c>
      <c r="N8" s="1291">
        <v>0</v>
      </c>
      <c r="O8" s="1292">
        <v>34</v>
      </c>
      <c r="P8" s="1290">
        <v>34</v>
      </c>
      <c r="Q8" s="651"/>
      <c r="R8" s="651"/>
      <c r="S8" s="651"/>
      <c r="T8" s="651"/>
      <c r="U8" s="651"/>
      <c r="V8" s="651"/>
      <c r="W8" s="651"/>
      <c r="X8" s="651"/>
      <c r="Y8" s="651"/>
      <c r="Z8" s="651"/>
      <c r="AA8" s="651"/>
      <c r="AB8" s="651"/>
      <c r="AC8" s="651"/>
    </row>
    <row r="9" spans="1:29" ht="33" customHeight="1" x14ac:dyDescent="0.4">
      <c r="A9" s="670" t="s">
        <v>69</v>
      </c>
      <c r="B9" s="711">
        <v>0</v>
      </c>
      <c r="C9" s="712">
        <v>0</v>
      </c>
      <c r="D9" s="710">
        <v>0</v>
      </c>
      <c r="E9" s="1325">
        <v>0</v>
      </c>
      <c r="F9" s="709">
        <v>0</v>
      </c>
      <c r="G9" s="710">
        <v>0</v>
      </c>
      <c r="H9" s="711">
        <v>0</v>
      </c>
      <c r="I9" s="709">
        <v>0</v>
      </c>
      <c r="J9" s="710">
        <v>0</v>
      </c>
      <c r="K9" s="711">
        <v>0</v>
      </c>
      <c r="L9" s="712">
        <v>0</v>
      </c>
      <c r="M9" s="710">
        <v>0</v>
      </c>
      <c r="N9" s="713">
        <v>0</v>
      </c>
      <c r="O9" s="714">
        <v>0</v>
      </c>
      <c r="P9" s="710">
        <v>0</v>
      </c>
      <c r="Q9" s="653"/>
      <c r="R9" s="653"/>
      <c r="S9" s="653"/>
      <c r="T9" s="653"/>
      <c r="U9" s="653"/>
      <c r="V9" s="653"/>
      <c r="W9" s="653"/>
      <c r="X9" s="653"/>
      <c r="Y9" s="653"/>
      <c r="Z9" s="653"/>
      <c r="AA9" s="653"/>
      <c r="AB9" s="653"/>
      <c r="AC9" s="653"/>
    </row>
    <row r="10" spans="1:29" ht="33.75" customHeight="1" x14ac:dyDescent="0.4">
      <c r="A10" s="670" t="s">
        <v>91</v>
      </c>
      <c r="B10" s="711">
        <v>0</v>
      </c>
      <c r="C10" s="712">
        <v>9</v>
      </c>
      <c r="D10" s="710">
        <v>9</v>
      </c>
      <c r="E10" s="1325">
        <v>0</v>
      </c>
      <c r="F10" s="709">
        <v>22</v>
      </c>
      <c r="G10" s="710">
        <v>22</v>
      </c>
      <c r="H10" s="711">
        <v>0</v>
      </c>
      <c r="I10" s="712">
        <v>0</v>
      </c>
      <c r="J10" s="710">
        <v>0</v>
      </c>
      <c r="K10" s="711">
        <v>0</v>
      </c>
      <c r="L10" s="712">
        <v>0</v>
      </c>
      <c r="M10" s="710">
        <v>0</v>
      </c>
      <c r="N10" s="713">
        <v>0</v>
      </c>
      <c r="O10" s="714">
        <v>31</v>
      </c>
      <c r="P10" s="710">
        <v>31</v>
      </c>
      <c r="Q10" s="653"/>
      <c r="R10" s="653"/>
      <c r="S10" s="653"/>
      <c r="T10" s="653"/>
      <c r="U10" s="653"/>
      <c r="V10" s="653"/>
      <c r="W10" s="653"/>
      <c r="X10" s="653"/>
      <c r="Y10" s="653"/>
      <c r="Z10" s="653"/>
      <c r="AA10" s="653"/>
      <c r="AB10" s="653"/>
      <c r="AC10" s="653"/>
    </row>
    <row r="11" spans="1:29" ht="38.85" customHeight="1" x14ac:dyDescent="0.35">
      <c r="A11" s="670" t="s">
        <v>71</v>
      </c>
      <c r="B11" s="711">
        <v>0</v>
      </c>
      <c r="C11" s="712">
        <v>0</v>
      </c>
      <c r="D11" s="710">
        <v>0</v>
      </c>
      <c r="E11" s="1326">
        <v>0</v>
      </c>
      <c r="F11" s="743">
        <v>0</v>
      </c>
      <c r="G11" s="710">
        <v>0</v>
      </c>
      <c r="H11" s="711">
        <v>0</v>
      </c>
      <c r="I11" s="712">
        <v>0</v>
      </c>
      <c r="J11" s="710">
        <v>0</v>
      </c>
      <c r="K11" s="711">
        <v>0</v>
      </c>
      <c r="L11" s="712">
        <v>0</v>
      </c>
      <c r="M11" s="710">
        <v>0</v>
      </c>
      <c r="N11" s="713">
        <v>0</v>
      </c>
      <c r="O11" s="714">
        <v>0</v>
      </c>
      <c r="P11" s="710">
        <v>0</v>
      </c>
      <c r="Q11" s="653"/>
      <c r="R11" s="653"/>
      <c r="S11" s="653"/>
      <c r="T11" s="653"/>
      <c r="U11" s="653"/>
      <c r="V11" s="653"/>
      <c r="W11" s="653"/>
      <c r="X11" s="653"/>
      <c r="Y11" s="653"/>
      <c r="Z11" s="653"/>
      <c r="AA11" s="653"/>
      <c r="AB11" s="653"/>
      <c r="AC11" s="653"/>
    </row>
    <row r="12" spans="1:29" ht="25.5" customHeight="1" x14ac:dyDescent="0.4">
      <c r="A12" s="670" t="s">
        <v>72</v>
      </c>
      <c r="B12" s="711">
        <v>0</v>
      </c>
      <c r="C12" s="712">
        <v>0</v>
      </c>
      <c r="D12" s="710">
        <v>0</v>
      </c>
      <c r="E12" s="1325">
        <v>0</v>
      </c>
      <c r="F12" s="709">
        <v>0</v>
      </c>
      <c r="G12" s="710">
        <v>0</v>
      </c>
      <c r="H12" s="711">
        <v>0</v>
      </c>
      <c r="I12" s="712">
        <v>0</v>
      </c>
      <c r="J12" s="710">
        <v>0</v>
      </c>
      <c r="K12" s="711">
        <v>0</v>
      </c>
      <c r="L12" s="712">
        <v>0</v>
      </c>
      <c r="M12" s="710">
        <v>0</v>
      </c>
      <c r="N12" s="713">
        <v>0</v>
      </c>
      <c r="O12" s="714">
        <v>0</v>
      </c>
      <c r="P12" s="710">
        <v>0</v>
      </c>
      <c r="Q12" s="653"/>
      <c r="R12" s="653"/>
      <c r="S12" s="653"/>
      <c r="T12" s="653"/>
      <c r="U12" s="653"/>
      <c r="V12" s="653"/>
      <c r="W12" s="653"/>
      <c r="X12" s="653"/>
      <c r="Y12" s="653"/>
      <c r="Z12" s="653"/>
      <c r="AA12" s="653"/>
      <c r="AB12" s="653"/>
      <c r="AC12" s="653"/>
    </row>
    <row r="13" spans="1:29" ht="35.25" customHeight="1" x14ac:dyDescent="0.4">
      <c r="A13" s="670" t="s">
        <v>24</v>
      </c>
      <c r="B13" s="711">
        <v>0</v>
      </c>
      <c r="C13" s="712">
        <v>1</v>
      </c>
      <c r="D13" s="710">
        <v>1</v>
      </c>
      <c r="E13" s="1325">
        <v>0</v>
      </c>
      <c r="F13" s="709">
        <v>3</v>
      </c>
      <c r="G13" s="710">
        <v>3</v>
      </c>
      <c r="H13" s="711">
        <v>0</v>
      </c>
      <c r="I13" s="712">
        <v>4</v>
      </c>
      <c r="J13" s="710">
        <v>4</v>
      </c>
      <c r="K13" s="711">
        <v>0</v>
      </c>
      <c r="L13" s="709">
        <v>0</v>
      </c>
      <c r="M13" s="710">
        <v>0</v>
      </c>
      <c r="N13" s="713">
        <v>0</v>
      </c>
      <c r="O13" s="714">
        <v>8</v>
      </c>
      <c r="P13" s="710">
        <v>8</v>
      </c>
      <c r="Q13" s="653"/>
      <c r="R13" s="653"/>
      <c r="S13" s="653"/>
      <c r="T13" s="653"/>
      <c r="U13" s="653"/>
      <c r="V13" s="653"/>
      <c r="W13" s="653"/>
      <c r="X13" s="653"/>
      <c r="Y13" s="653"/>
      <c r="Z13" s="653"/>
      <c r="AA13" s="653"/>
      <c r="AB13" s="653"/>
      <c r="AC13" s="653"/>
    </row>
    <row r="14" spans="1:29" ht="40.5" customHeight="1" x14ac:dyDescent="0.35">
      <c r="A14" s="670" t="s">
        <v>92</v>
      </c>
      <c r="B14" s="711">
        <v>0</v>
      </c>
      <c r="C14" s="712">
        <v>8</v>
      </c>
      <c r="D14" s="710">
        <v>8</v>
      </c>
      <c r="E14" s="1327">
        <v>0</v>
      </c>
      <c r="F14" s="712">
        <v>7</v>
      </c>
      <c r="G14" s="710">
        <v>7</v>
      </c>
      <c r="H14" s="711">
        <v>0</v>
      </c>
      <c r="I14" s="712">
        <v>11</v>
      </c>
      <c r="J14" s="710">
        <v>11</v>
      </c>
      <c r="K14" s="711">
        <v>0</v>
      </c>
      <c r="L14" s="712">
        <v>0</v>
      </c>
      <c r="M14" s="710">
        <v>0</v>
      </c>
      <c r="N14" s="711">
        <v>0</v>
      </c>
      <c r="O14" s="712">
        <v>26</v>
      </c>
      <c r="P14" s="710">
        <v>26</v>
      </c>
      <c r="Q14" s="653"/>
      <c r="R14" s="653"/>
      <c r="S14" s="653"/>
      <c r="T14" s="653"/>
      <c r="U14" s="653"/>
      <c r="V14" s="653"/>
      <c r="W14" s="653"/>
      <c r="X14" s="653"/>
      <c r="Y14" s="653"/>
      <c r="Z14" s="653"/>
      <c r="AA14" s="653"/>
      <c r="AB14" s="653"/>
      <c r="AC14" s="653"/>
    </row>
    <row r="15" spans="1:29" ht="35.25" customHeight="1" x14ac:dyDescent="0.35">
      <c r="A15" s="670" t="s">
        <v>93</v>
      </c>
      <c r="B15" s="711">
        <v>0</v>
      </c>
      <c r="C15" s="712">
        <v>0</v>
      </c>
      <c r="D15" s="710">
        <v>0</v>
      </c>
      <c r="E15" s="1327">
        <v>0</v>
      </c>
      <c r="F15" s="712">
        <v>0</v>
      </c>
      <c r="G15" s="710">
        <v>0</v>
      </c>
      <c r="H15" s="711">
        <v>0</v>
      </c>
      <c r="I15" s="712">
        <v>0</v>
      </c>
      <c r="J15" s="710">
        <v>0</v>
      </c>
      <c r="K15" s="711">
        <v>0</v>
      </c>
      <c r="L15" s="712">
        <v>0</v>
      </c>
      <c r="M15" s="710">
        <v>0</v>
      </c>
      <c r="N15" s="711">
        <v>0</v>
      </c>
      <c r="O15" s="712">
        <v>0</v>
      </c>
      <c r="P15" s="710">
        <v>0</v>
      </c>
      <c r="Q15" s="653"/>
      <c r="R15" s="653"/>
      <c r="S15" s="653"/>
      <c r="T15" s="653"/>
      <c r="U15" s="653"/>
      <c r="V15" s="653"/>
      <c r="W15" s="653"/>
      <c r="X15" s="653"/>
      <c r="Y15" s="653"/>
      <c r="Z15" s="653"/>
      <c r="AA15" s="653"/>
      <c r="AB15" s="653"/>
      <c r="AC15" s="653"/>
    </row>
    <row r="16" spans="1:29" ht="31.5" customHeight="1" x14ac:dyDescent="0.35">
      <c r="A16" s="670" t="s">
        <v>94</v>
      </c>
      <c r="B16" s="711">
        <v>0</v>
      </c>
      <c r="C16" s="712">
        <v>0</v>
      </c>
      <c r="D16" s="710">
        <v>0</v>
      </c>
      <c r="E16" s="1327">
        <v>0</v>
      </c>
      <c r="F16" s="712">
        <v>0</v>
      </c>
      <c r="G16" s="710">
        <v>0</v>
      </c>
      <c r="H16" s="711">
        <v>0</v>
      </c>
      <c r="I16" s="712">
        <v>0</v>
      </c>
      <c r="J16" s="710">
        <v>0</v>
      </c>
      <c r="K16" s="711">
        <v>0</v>
      </c>
      <c r="L16" s="712">
        <v>0</v>
      </c>
      <c r="M16" s="710">
        <v>0</v>
      </c>
      <c r="N16" s="711">
        <v>0</v>
      </c>
      <c r="O16" s="712">
        <v>0</v>
      </c>
      <c r="P16" s="710">
        <v>0</v>
      </c>
      <c r="Q16" s="653"/>
      <c r="R16" s="653"/>
      <c r="S16" s="653"/>
      <c r="T16" s="653"/>
      <c r="U16" s="653"/>
      <c r="V16" s="653"/>
      <c r="W16" s="653"/>
      <c r="X16" s="653"/>
      <c r="Y16" s="653"/>
      <c r="Z16" s="653"/>
      <c r="AA16" s="653"/>
      <c r="AB16" s="653"/>
      <c r="AC16" s="653"/>
    </row>
    <row r="17" spans="1:29" ht="35.25" customHeight="1" thickBot="1" x14ac:dyDescent="0.4">
      <c r="A17" s="670" t="s">
        <v>73</v>
      </c>
      <c r="B17" s="711">
        <v>0</v>
      </c>
      <c r="C17" s="712">
        <v>0</v>
      </c>
      <c r="D17" s="710">
        <v>0</v>
      </c>
      <c r="E17" s="1327">
        <v>0</v>
      </c>
      <c r="F17" s="712">
        <v>0</v>
      </c>
      <c r="G17" s="710">
        <v>0</v>
      </c>
      <c r="H17" s="711">
        <v>0</v>
      </c>
      <c r="I17" s="712">
        <v>0</v>
      </c>
      <c r="J17" s="710">
        <v>0</v>
      </c>
      <c r="K17" s="711">
        <v>0</v>
      </c>
      <c r="L17" s="712">
        <v>0</v>
      </c>
      <c r="M17" s="710">
        <v>0</v>
      </c>
      <c r="N17" s="711">
        <v>0</v>
      </c>
      <c r="O17" s="712">
        <v>0</v>
      </c>
      <c r="P17" s="710">
        <v>0</v>
      </c>
      <c r="Q17" s="653"/>
      <c r="R17" s="653"/>
      <c r="S17" s="653"/>
      <c r="T17" s="653"/>
      <c r="U17" s="653"/>
      <c r="V17" s="653"/>
      <c r="W17" s="653"/>
      <c r="X17" s="653"/>
      <c r="Y17" s="653"/>
      <c r="Z17" s="653"/>
      <c r="AA17" s="653"/>
      <c r="AB17" s="653"/>
      <c r="AC17" s="653"/>
    </row>
    <row r="18" spans="1:29" ht="37.5" customHeight="1" thickBot="1" x14ac:dyDescent="0.4">
      <c r="A18" s="654" t="s">
        <v>51</v>
      </c>
      <c r="B18" s="1287">
        <f t="shared" ref="B18:N18" si="1">SUM(B19:B28)</f>
        <v>107</v>
      </c>
      <c r="C18" s="1299">
        <f t="shared" si="1"/>
        <v>126</v>
      </c>
      <c r="D18" s="1300">
        <f t="shared" si="1"/>
        <v>233</v>
      </c>
      <c r="E18" s="1324">
        <f t="shared" si="1"/>
        <v>65</v>
      </c>
      <c r="F18" s="1299">
        <f t="shared" ref="F18" si="2">SUM(F19:F28)</f>
        <v>157</v>
      </c>
      <c r="G18" s="1300">
        <f t="shared" si="1"/>
        <v>222</v>
      </c>
      <c r="H18" s="1287">
        <f t="shared" si="1"/>
        <v>65</v>
      </c>
      <c r="I18" s="1299">
        <f t="shared" si="1"/>
        <v>167</v>
      </c>
      <c r="J18" s="1300">
        <f t="shared" si="1"/>
        <v>232</v>
      </c>
      <c r="K18" s="1287">
        <f t="shared" si="1"/>
        <v>55</v>
      </c>
      <c r="L18" s="1299">
        <v>77</v>
      </c>
      <c r="M18" s="1300">
        <v>132</v>
      </c>
      <c r="N18" s="1287">
        <f t="shared" si="1"/>
        <v>292</v>
      </c>
      <c r="O18" s="1299">
        <f t="shared" ref="O18:P18" si="3">SUM(O19:O28)</f>
        <v>527</v>
      </c>
      <c r="P18" s="1300">
        <f t="shared" si="3"/>
        <v>819</v>
      </c>
    </row>
    <row r="19" spans="1:29" s="652" customFormat="1" ht="36.75" customHeight="1" x14ac:dyDescent="0.35">
      <c r="A19" s="669" t="s">
        <v>58</v>
      </c>
      <c r="B19" s="716">
        <v>0</v>
      </c>
      <c r="C19" s="715">
        <v>29</v>
      </c>
      <c r="D19" s="741">
        <v>29</v>
      </c>
      <c r="E19" s="1328">
        <v>0</v>
      </c>
      <c r="F19" s="1322">
        <v>35</v>
      </c>
      <c r="G19" s="741">
        <v>35</v>
      </c>
      <c r="H19" s="716">
        <v>1</v>
      </c>
      <c r="I19" s="715">
        <v>38</v>
      </c>
      <c r="J19" s="741">
        <v>39</v>
      </c>
      <c r="K19" s="716">
        <v>0</v>
      </c>
      <c r="L19" s="715">
        <v>0</v>
      </c>
      <c r="M19" s="741">
        <v>0</v>
      </c>
      <c r="N19" s="716">
        <v>1</v>
      </c>
      <c r="O19" s="715">
        <v>102</v>
      </c>
      <c r="P19" s="741">
        <v>103</v>
      </c>
    </row>
    <row r="20" spans="1:29" ht="25.5" customHeight="1" x14ac:dyDescent="0.35">
      <c r="A20" s="670" t="s">
        <v>69</v>
      </c>
      <c r="B20" s="716">
        <v>0</v>
      </c>
      <c r="C20" s="715">
        <v>0</v>
      </c>
      <c r="D20" s="741">
        <v>0</v>
      </c>
      <c r="E20" s="1328">
        <v>0</v>
      </c>
      <c r="F20" s="1322">
        <v>0</v>
      </c>
      <c r="G20" s="741">
        <v>0</v>
      </c>
      <c r="H20" s="716">
        <v>0</v>
      </c>
      <c r="I20" s="715">
        <v>0</v>
      </c>
      <c r="J20" s="741">
        <v>0</v>
      </c>
      <c r="K20" s="716">
        <v>25</v>
      </c>
      <c r="L20" s="715">
        <v>47</v>
      </c>
      <c r="M20" s="741">
        <v>72</v>
      </c>
      <c r="N20" s="716">
        <v>25</v>
      </c>
      <c r="O20" s="715">
        <v>47</v>
      </c>
      <c r="P20" s="741">
        <v>72</v>
      </c>
    </row>
    <row r="21" spans="1:29" ht="25.5" customHeight="1" x14ac:dyDescent="0.35">
      <c r="A21" s="670" t="s">
        <v>91</v>
      </c>
      <c r="B21" s="716">
        <v>25</v>
      </c>
      <c r="C21" s="715">
        <v>63</v>
      </c>
      <c r="D21" s="741">
        <v>88</v>
      </c>
      <c r="E21" s="1328">
        <v>25</v>
      </c>
      <c r="F21" s="1322">
        <v>59</v>
      </c>
      <c r="G21" s="741">
        <v>84</v>
      </c>
      <c r="H21" s="716">
        <v>30</v>
      </c>
      <c r="I21" s="715">
        <v>71</v>
      </c>
      <c r="J21" s="741">
        <v>101</v>
      </c>
      <c r="K21" s="716">
        <v>0</v>
      </c>
      <c r="L21" s="715">
        <v>0</v>
      </c>
      <c r="M21" s="741">
        <v>0</v>
      </c>
      <c r="N21" s="716">
        <v>80</v>
      </c>
      <c r="O21" s="715">
        <v>193</v>
      </c>
      <c r="P21" s="741">
        <v>273</v>
      </c>
    </row>
    <row r="22" spans="1:29" ht="36.200000000000003" customHeight="1" x14ac:dyDescent="0.35">
      <c r="A22" s="670" t="s">
        <v>71</v>
      </c>
      <c r="B22" s="716">
        <v>7</v>
      </c>
      <c r="C22" s="715">
        <v>0</v>
      </c>
      <c r="D22" s="741">
        <v>7</v>
      </c>
      <c r="E22" s="1328">
        <v>10</v>
      </c>
      <c r="F22" s="1322">
        <v>0</v>
      </c>
      <c r="G22" s="741">
        <v>10</v>
      </c>
      <c r="H22" s="716">
        <v>8</v>
      </c>
      <c r="I22" s="715">
        <v>0</v>
      </c>
      <c r="J22" s="741">
        <v>8</v>
      </c>
      <c r="K22" s="716">
        <v>5</v>
      </c>
      <c r="L22" s="715">
        <v>0</v>
      </c>
      <c r="M22" s="741">
        <v>5</v>
      </c>
      <c r="N22" s="716">
        <v>30</v>
      </c>
      <c r="O22" s="715">
        <v>0</v>
      </c>
      <c r="P22" s="741">
        <v>30</v>
      </c>
    </row>
    <row r="23" spans="1:29" ht="27.75" customHeight="1" x14ac:dyDescent="0.35">
      <c r="A23" s="670" t="s">
        <v>72</v>
      </c>
      <c r="B23" s="716">
        <v>9</v>
      </c>
      <c r="C23" s="715">
        <v>0</v>
      </c>
      <c r="D23" s="741">
        <v>9</v>
      </c>
      <c r="E23" s="1328">
        <v>10</v>
      </c>
      <c r="F23" s="1322">
        <v>0</v>
      </c>
      <c r="G23" s="741">
        <v>10</v>
      </c>
      <c r="H23" s="716">
        <v>6</v>
      </c>
      <c r="I23" s="715">
        <v>0</v>
      </c>
      <c r="J23" s="741">
        <v>6</v>
      </c>
      <c r="K23" s="716">
        <v>4</v>
      </c>
      <c r="L23" s="715">
        <v>0</v>
      </c>
      <c r="M23" s="741">
        <v>4</v>
      </c>
      <c r="N23" s="716">
        <v>29</v>
      </c>
      <c r="O23" s="715">
        <v>0</v>
      </c>
      <c r="P23" s="741">
        <v>29</v>
      </c>
    </row>
    <row r="24" spans="1:29" ht="27.75" customHeight="1" x14ac:dyDescent="0.35">
      <c r="A24" s="670" t="s">
        <v>24</v>
      </c>
      <c r="B24" s="716">
        <v>10</v>
      </c>
      <c r="C24" s="715">
        <v>12</v>
      </c>
      <c r="D24" s="741">
        <v>22</v>
      </c>
      <c r="E24" s="1328">
        <v>10</v>
      </c>
      <c r="F24" s="1322">
        <v>19</v>
      </c>
      <c r="G24" s="741">
        <v>29</v>
      </c>
      <c r="H24" s="716">
        <v>13</v>
      </c>
      <c r="I24" s="715">
        <v>19</v>
      </c>
      <c r="J24" s="741">
        <v>32</v>
      </c>
      <c r="K24" s="716">
        <v>14</v>
      </c>
      <c r="L24" s="715">
        <v>29</v>
      </c>
      <c r="M24" s="741">
        <v>43</v>
      </c>
      <c r="N24" s="716">
        <v>47</v>
      </c>
      <c r="O24" s="715">
        <v>79</v>
      </c>
      <c r="P24" s="741">
        <v>126</v>
      </c>
    </row>
    <row r="25" spans="1:29" ht="33" customHeight="1" x14ac:dyDescent="0.35">
      <c r="A25" s="670" t="s">
        <v>95</v>
      </c>
      <c r="B25" s="716">
        <v>15</v>
      </c>
      <c r="C25" s="715">
        <v>7</v>
      </c>
      <c r="D25" s="741">
        <v>22</v>
      </c>
      <c r="E25" s="1328">
        <v>0</v>
      </c>
      <c r="F25" s="1322">
        <v>18</v>
      </c>
      <c r="G25" s="741">
        <v>18</v>
      </c>
      <c r="H25" s="716">
        <v>0</v>
      </c>
      <c r="I25" s="715">
        <v>14</v>
      </c>
      <c r="J25" s="741">
        <v>14</v>
      </c>
      <c r="K25" s="716">
        <v>0</v>
      </c>
      <c r="L25" s="715">
        <v>0</v>
      </c>
      <c r="M25" s="741">
        <v>0</v>
      </c>
      <c r="N25" s="716">
        <v>15</v>
      </c>
      <c r="O25" s="715">
        <v>39</v>
      </c>
      <c r="P25" s="741">
        <v>54</v>
      </c>
    </row>
    <row r="26" spans="1:29" ht="34.9" customHeight="1" x14ac:dyDescent="0.35">
      <c r="A26" s="670" t="s">
        <v>93</v>
      </c>
      <c r="B26" s="716">
        <v>20</v>
      </c>
      <c r="C26" s="715">
        <v>5</v>
      </c>
      <c r="D26" s="741">
        <v>25</v>
      </c>
      <c r="E26" s="1328">
        <v>0</v>
      </c>
      <c r="F26" s="1322">
        <v>22</v>
      </c>
      <c r="G26" s="741">
        <v>22</v>
      </c>
      <c r="H26" s="716">
        <v>0</v>
      </c>
      <c r="I26" s="715">
        <v>17</v>
      </c>
      <c r="J26" s="741">
        <v>17</v>
      </c>
      <c r="K26" s="716">
        <v>0</v>
      </c>
      <c r="L26" s="715">
        <v>0</v>
      </c>
      <c r="M26" s="741">
        <v>0</v>
      </c>
      <c r="N26" s="716">
        <v>20</v>
      </c>
      <c r="O26" s="715">
        <v>44</v>
      </c>
      <c r="P26" s="741">
        <v>64</v>
      </c>
    </row>
    <row r="27" spans="1:29" ht="33.75" customHeight="1" x14ac:dyDescent="0.35">
      <c r="A27" s="670" t="s">
        <v>94</v>
      </c>
      <c r="B27" s="716">
        <v>10</v>
      </c>
      <c r="C27" s="715">
        <v>8</v>
      </c>
      <c r="D27" s="741">
        <v>18</v>
      </c>
      <c r="E27" s="1328">
        <v>0</v>
      </c>
      <c r="F27" s="1322">
        <v>2</v>
      </c>
      <c r="G27" s="741">
        <v>2</v>
      </c>
      <c r="H27" s="716">
        <v>0</v>
      </c>
      <c r="I27" s="715">
        <v>6</v>
      </c>
      <c r="J27" s="741">
        <v>6</v>
      </c>
      <c r="K27" s="716">
        <v>0</v>
      </c>
      <c r="L27" s="715">
        <v>0</v>
      </c>
      <c r="M27" s="741">
        <v>0</v>
      </c>
      <c r="N27" s="716">
        <v>10</v>
      </c>
      <c r="O27" s="715">
        <v>16</v>
      </c>
      <c r="P27" s="741">
        <v>26</v>
      </c>
    </row>
    <row r="28" spans="1:29" ht="35.25" customHeight="1" thickBot="1" x14ac:dyDescent="0.4">
      <c r="A28" s="670" t="s">
        <v>73</v>
      </c>
      <c r="B28" s="716">
        <v>11</v>
      </c>
      <c r="C28" s="715">
        <v>2</v>
      </c>
      <c r="D28" s="741">
        <v>13</v>
      </c>
      <c r="E28" s="1328">
        <v>10</v>
      </c>
      <c r="F28" s="1322">
        <v>2</v>
      </c>
      <c r="G28" s="741">
        <v>12</v>
      </c>
      <c r="H28" s="716">
        <v>7</v>
      </c>
      <c r="I28" s="715">
        <v>2</v>
      </c>
      <c r="J28" s="741">
        <v>9</v>
      </c>
      <c r="K28" s="716">
        <v>7</v>
      </c>
      <c r="L28" s="715">
        <v>1</v>
      </c>
      <c r="M28" s="741">
        <v>8</v>
      </c>
      <c r="N28" s="716">
        <v>35</v>
      </c>
      <c r="O28" s="715">
        <v>7</v>
      </c>
      <c r="P28" s="741">
        <v>42</v>
      </c>
    </row>
    <row r="29" spans="1:29" ht="36.75" customHeight="1" thickBot="1" x14ac:dyDescent="0.4">
      <c r="A29" s="671" t="s">
        <v>10</v>
      </c>
      <c r="B29" s="1293">
        <v>107</v>
      </c>
      <c r="C29" s="1301">
        <v>158</v>
      </c>
      <c r="D29" s="1302">
        <v>265</v>
      </c>
      <c r="E29" s="1329">
        <v>65</v>
      </c>
      <c r="F29" s="1301">
        <v>209</v>
      </c>
      <c r="G29" s="1302">
        <v>273</v>
      </c>
      <c r="H29" s="1293">
        <v>65</v>
      </c>
      <c r="I29" s="1301">
        <v>182</v>
      </c>
      <c r="J29" s="1302">
        <v>247</v>
      </c>
      <c r="K29" s="1293">
        <v>55</v>
      </c>
      <c r="L29" s="1301">
        <v>77</v>
      </c>
      <c r="M29" s="1302">
        <v>132</v>
      </c>
      <c r="N29" s="1293">
        <v>292</v>
      </c>
      <c r="O29" s="1301">
        <v>626</v>
      </c>
      <c r="P29" s="1302">
        <v>918</v>
      </c>
    </row>
    <row r="30" spans="1:29" ht="26.1" customHeight="1" thickBot="1" x14ac:dyDescent="0.4">
      <c r="A30" s="671" t="s">
        <v>14</v>
      </c>
      <c r="B30" s="717"/>
      <c r="C30" s="718"/>
      <c r="D30" s="719"/>
      <c r="E30" s="1330"/>
      <c r="F30" s="718"/>
      <c r="G30" s="719"/>
      <c r="H30" s="717"/>
      <c r="I30" s="718"/>
      <c r="J30" s="719"/>
      <c r="K30" s="717"/>
      <c r="L30" s="718"/>
      <c r="M30" s="719"/>
      <c r="N30" s="1294"/>
      <c r="O30" s="1310"/>
      <c r="P30" s="742"/>
    </row>
    <row r="31" spans="1:29" ht="26.1" customHeight="1" thickBot="1" x14ac:dyDescent="0.4">
      <c r="A31" s="671" t="s">
        <v>9</v>
      </c>
      <c r="B31" s="1295"/>
      <c r="C31" s="1296"/>
      <c r="D31" s="1297"/>
      <c r="E31" s="1331"/>
      <c r="F31" s="1296"/>
      <c r="G31" s="1297"/>
      <c r="H31" s="1295"/>
      <c r="I31" s="1296"/>
      <c r="J31" s="1297"/>
      <c r="K31" s="1295"/>
      <c r="L31" s="1296"/>
      <c r="M31" s="1297"/>
      <c r="N31" s="1311"/>
      <c r="O31" s="1298"/>
      <c r="P31" s="1312"/>
    </row>
    <row r="32" spans="1:29" ht="25.5" customHeight="1" thickBot="1" x14ac:dyDescent="0.4">
      <c r="A32" s="668" t="s">
        <v>50</v>
      </c>
      <c r="B32" s="1287">
        <f t="shared" ref="B32:N32" si="4">SUM(B34:B43)</f>
        <v>0</v>
      </c>
      <c r="C32" s="1299">
        <f t="shared" si="4"/>
        <v>0</v>
      </c>
      <c r="D32" s="1300">
        <f t="shared" si="4"/>
        <v>0</v>
      </c>
      <c r="E32" s="1324">
        <f t="shared" si="4"/>
        <v>0</v>
      </c>
      <c r="F32" s="1299">
        <f t="shared" ref="F32" si="5">SUM(F34:F43)</f>
        <v>0</v>
      </c>
      <c r="G32" s="1300">
        <f t="shared" si="4"/>
        <v>0</v>
      </c>
      <c r="H32" s="1287">
        <f t="shared" si="4"/>
        <v>0</v>
      </c>
      <c r="I32" s="1299">
        <f t="shared" si="4"/>
        <v>0</v>
      </c>
      <c r="J32" s="1300">
        <f t="shared" si="4"/>
        <v>0</v>
      </c>
      <c r="K32" s="1287">
        <f t="shared" si="4"/>
        <v>0</v>
      </c>
      <c r="L32" s="1299">
        <v>0</v>
      </c>
      <c r="M32" s="1300">
        <v>0</v>
      </c>
      <c r="N32" s="1287">
        <f t="shared" si="4"/>
        <v>0</v>
      </c>
      <c r="O32" s="1299">
        <f t="shared" ref="O32:P32" si="6">SUM(O34:O43)</f>
        <v>0</v>
      </c>
      <c r="P32" s="1300">
        <f t="shared" si="6"/>
        <v>0</v>
      </c>
    </row>
    <row r="33" spans="1:16" ht="25.5" customHeight="1" x14ac:dyDescent="0.35">
      <c r="A33" s="669" t="s">
        <v>58</v>
      </c>
      <c r="B33" s="716">
        <v>0</v>
      </c>
      <c r="C33" s="715">
        <v>0</v>
      </c>
      <c r="D33" s="729">
        <v>0</v>
      </c>
      <c r="E33" s="1328">
        <v>0</v>
      </c>
      <c r="F33" s="1322">
        <v>0</v>
      </c>
      <c r="G33" s="729">
        <v>0</v>
      </c>
      <c r="H33" s="716">
        <v>0</v>
      </c>
      <c r="I33" s="715">
        <v>0</v>
      </c>
      <c r="J33" s="729">
        <v>0</v>
      </c>
      <c r="K33" s="716">
        <v>0</v>
      </c>
      <c r="L33" s="715">
        <v>0</v>
      </c>
      <c r="M33" s="729">
        <v>0</v>
      </c>
      <c r="N33" s="716">
        <v>0</v>
      </c>
      <c r="O33" s="715">
        <v>0</v>
      </c>
      <c r="P33" s="729">
        <v>0</v>
      </c>
    </row>
    <row r="34" spans="1:16" ht="25.5" customHeight="1" x14ac:dyDescent="0.35">
      <c r="A34" s="670" t="s">
        <v>69</v>
      </c>
      <c r="B34" s="716">
        <v>0</v>
      </c>
      <c r="C34" s="715">
        <v>0</v>
      </c>
      <c r="D34" s="729">
        <v>0</v>
      </c>
      <c r="E34" s="1328">
        <v>0</v>
      </c>
      <c r="F34" s="1322">
        <v>0</v>
      </c>
      <c r="G34" s="729">
        <v>0</v>
      </c>
      <c r="H34" s="716">
        <v>0</v>
      </c>
      <c r="I34" s="715">
        <v>0</v>
      </c>
      <c r="J34" s="729">
        <v>0</v>
      </c>
      <c r="K34" s="716">
        <v>0</v>
      </c>
      <c r="L34" s="715">
        <v>0</v>
      </c>
      <c r="M34" s="729">
        <v>0</v>
      </c>
      <c r="N34" s="716">
        <v>0</v>
      </c>
      <c r="O34" s="715">
        <v>0</v>
      </c>
      <c r="P34" s="729">
        <v>0</v>
      </c>
    </row>
    <row r="35" spans="1:16" ht="25.5" customHeight="1" x14ac:dyDescent="0.35">
      <c r="A35" s="670" t="s">
        <v>91</v>
      </c>
      <c r="B35" s="716">
        <v>0</v>
      </c>
      <c r="C35" s="715">
        <v>0</v>
      </c>
      <c r="D35" s="729">
        <v>0</v>
      </c>
      <c r="E35" s="1328">
        <v>0</v>
      </c>
      <c r="F35" s="1322">
        <v>0</v>
      </c>
      <c r="G35" s="729">
        <v>0</v>
      </c>
      <c r="H35" s="716">
        <v>0</v>
      </c>
      <c r="I35" s="715">
        <v>0</v>
      </c>
      <c r="J35" s="729">
        <v>0</v>
      </c>
      <c r="K35" s="716">
        <v>0</v>
      </c>
      <c r="L35" s="715">
        <v>0</v>
      </c>
      <c r="M35" s="729">
        <v>0</v>
      </c>
      <c r="N35" s="716">
        <v>0</v>
      </c>
      <c r="O35" s="715">
        <v>0</v>
      </c>
      <c r="P35" s="729">
        <v>0</v>
      </c>
    </row>
    <row r="36" spans="1:16" ht="25.5" customHeight="1" x14ac:dyDescent="0.35">
      <c r="A36" s="670" t="s">
        <v>70</v>
      </c>
      <c r="B36" s="716">
        <v>0</v>
      </c>
      <c r="C36" s="715">
        <v>0</v>
      </c>
      <c r="D36" s="729">
        <v>0</v>
      </c>
      <c r="E36" s="1328">
        <v>0</v>
      </c>
      <c r="F36" s="1322">
        <v>0</v>
      </c>
      <c r="G36" s="729">
        <v>0</v>
      </c>
      <c r="H36" s="716">
        <v>0</v>
      </c>
      <c r="I36" s="715">
        <v>0</v>
      </c>
      <c r="J36" s="729">
        <v>0</v>
      </c>
      <c r="K36" s="716">
        <v>0</v>
      </c>
      <c r="L36" s="715">
        <v>0</v>
      </c>
      <c r="M36" s="729">
        <v>0</v>
      </c>
      <c r="N36" s="716">
        <v>0</v>
      </c>
      <c r="O36" s="715">
        <v>0</v>
      </c>
      <c r="P36" s="729">
        <v>0</v>
      </c>
    </row>
    <row r="37" spans="1:16" ht="38.25" customHeight="1" x14ac:dyDescent="0.35">
      <c r="A37" s="670" t="s">
        <v>71</v>
      </c>
      <c r="B37" s="716">
        <v>0</v>
      </c>
      <c r="C37" s="715">
        <v>0</v>
      </c>
      <c r="D37" s="729">
        <v>0</v>
      </c>
      <c r="E37" s="1328">
        <v>0</v>
      </c>
      <c r="F37" s="1322">
        <v>0</v>
      </c>
      <c r="G37" s="729">
        <v>0</v>
      </c>
      <c r="H37" s="716">
        <v>0</v>
      </c>
      <c r="I37" s="715">
        <v>0</v>
      </c>
      <c r="J37" s="729">
        <v>0</v>
      </c>
      <c r="K37" s="716">
        <v>0</v>
      </c>
      <c r="L37" s="715">
        <v>0</v>
      </c>
      <c r="M37" s="729">
        <v>0</v>
      </c>
      <c r="N37" s="716">
        <v>0</v>
      </c>
      <c r="O37" s="715">
        <v>0</v>
      </c>
      <c r="P37" s="729">
        <v>0</v>
      </c>
    </row>
    <row r="38" spans="1:16" ht="25.5" customHeight="1" x14ac:dyDescent="0.35">
      <c r="A38" s="670" t="s">
        <v>72</v>
      </c>
      <c r="B38" s="716">
        <v>0</v>
      </c>
      <c r="C38" s="715">
        <v>0</v>
      </c>
      <c r="D38" s="729">
        <v>0</v>
      </c>
      <c r="E38" s="1328">
        <v>0</v>
      </c>
      <c r="F38" s="1322">
        <v>0</v>
      </c>
      <c r="G38" s="729">
        <v>0</v>
      </c>
      <c r="H38" s="716">
        <v>0</v>
      </c>
      <c r="I38" s="715">
        <v>0</v>
      </c>
      <c r="J38" s="729">
        <v>0</v>
      </c>
      <c r="K38" s="716">
        <v>0</v>
      </c>
      <c r="L38" s="715">
        <v>0</v>
      </c>
      <c r="M38" s="729">
        <v>0</v>
      </c>
      <c r="N38" s="716">
        <v>0</v>
      </c>
      <c r="O38" s="715">
        <v>0</v>
      </c>
      <c r="P38" s="729">
        <v>0</v>
      </c>
    </row>
    <row r="39" spans="1:16" ht="25.5" customHeight="1" x14ac:dyDescent="0.35">
      <c r="A39" s="670" t="s">
        <v>24</v>
      </c>
      <c r="B39" s="716">
        <v>0</v>
      </c>
      <c r="C39" s="715">
        <v>0</v>
      </c>
      <c r="D39" s="729">
        <v>0</v>
      </c>
      <c r="E39" s="1328">
        <v>0</v>
      </c>
      <c r="F39" s="1322">
        <v>0</v>
      </c>
      <c r="G39" s="729">
        <v>0</v>
      </c>
      <c r="H39" s="716">
        <v>0</v>
      </c>
      <c r="I39" s="715">
        <v>0</v>
      </c>
      <c r="J39" s="729">
        <v>0</v>
      </c>
      <c r="K39" s="716">
        <v>0</v>
      </c>
      <c r="L39" s="715">
        <v>0</v>
      </c>
      <c r="M39" s="729">
        <v>0</v>
      </c>
      <c r="N39" s="716">
        <v>0</v>
      </c>
      <c r="O39" s="715">
        <v>0</v>
      </c>
      <c r="P39" s="729">
        <v>0</v>
      </c>
    </row>
    <row r="40" spans="1:16" ht="25.5" customHeight="1" x14ac:dyDescent="0.35">
      <c r="A40" s="670" t="s">
        <v>95</v>
      </c>
      <c r="B40" s="716">
        <v>0</v>
      </c>
      <c r="C40" s="715">
        <v>0</v>
      </c>
      <c r="D40" s="729">
        <v>0</v>
      </c>
      <c r="E40" s="1328">
        <v>0</v>
      </c>
      <c r="F40" s="1322">
        <v>0</v>
      </c>
      <c r="G40" s="729">
        <v>0</v>
      </c>
      <c r="H40" s="716">
        <v>0</v>
      </c>
      <c r="I40" s="715">
        <v>0</v>
      </c>
      <c r="J40" s="729">
        <v>0</v>
      </c>
      <c r="K40" s="716">
        <v>0</v>
      </c>
      <c r="L40" s="715">
        <v>0</v>
      </c>
      <c r="M40" s="729">
        <v>0</v>
      </c>
      <c r="N40" s="716">
        <v>0</v>
      </c>
      <c r="O40" s="715">
        <v>0</v>
      </c>
      <c r="P40" s="729">
        <v>0</v>
      </c>
    </row>
    <row r="41" spans="1:16" ht="35.25" customHeight="1" x14ac:dyDescent="0.35">
      <c r="A41" s="670" t="s">
        <v>93</v>
      </c>
      <c r="B41" s="716">
        <v>0</v>
      </c>
      <c r="C41" s="715">
        <v>0</v>
      </c>
      <c r="D41" s="729">
        <v>0</v>
      </c>
      <c r="E41" s="1328">
        <v>0</v>
      </c>
      <c r="F41" s="1322">
        <v>0</v>
      </c>
      <c r="G41" s="729">
        <v>0</v>
      </c>
      <c r="H41" s="716">
        <v>0</v>
      </c>
      <c r="I41" s="715">
        <v>0</v>
      </c>
      <c r="J41" s="729">
        <v>0</v>
      </c>
      <c r="K41" s="716">
        <v>0</v>
      </c>
      <c r="L41" s="715">
        <v>0</v>
      </c>
      <c r="M41" s="729">
        <v>0</v>
      </c>
      <c r="N41" s="716">
        <v>0</v>
      </c>
      <c r="O41" s="715">
        <v>0</v>
      </c>
      <c r="P41" s="729">
        <v>0</v>
      </c>
    </row>
    <row r="42" spans="1:16" ht="29.25" customHeight="1" x14ac:dyDescent="0.35">
      <c r="A42" s="670" t="s">
        <v>94</v>
      </c>
      <c r="B42" s="716">
        <v>0</v>
      </c>
      <c r="C42" s="715">
        <v>0</v>
      </c>
      <c r="D42" s="729">
        <v>0</v>
      </c>
      <c r="E42" s="1328">
        <v>0</v>
      </c>
      <c r="F42" s="1322">
        <v>0</v>
      </c>
      <c r="G42" s="729">
        <v>0</v>
      </c>
      <c r="H42" s="716">
        <v>0</v>
      </c>
      <c r="I42" s="715">
        <v>0</v>
      </c>
      <c r="J42" s="729">
        <v>0</v>
      </c>
      <c r="K42" s="716">
        <v>0</v>
      </c>
      <c r="L42" s="715">
        <v>0</v>
      </c>
      <c r="M42" s="729">
        <v>0</v>
      </c>
      <c r="N42" s="716">
        <v>0</v>
      </c>
      <c r="O42" s="715">
        <v>0</v>
      </c>
      <c r="P42" s="729">
        <v>0</v>
      </c>
    </row>
    <row r="43" spans="1:16" ht="40.5" customHeight="1" thickBot="1" x14ac:dyDescent="0.4">
      <c r="A43" s="670" t="s">
        <v>73</v>
      </c>
      <c r="B43" s="716">
        <v>0</v>
      </c>
      <c r="C43" s="715">
        <v>0</v>
      </c>
      <c r="D43" s="729">
        <v>0</v>
      </c>
      <c r="E43" s="1328">
        <v>0</v>
      </c>
      <c r="F43" s="1322">
        <v>0</v>
      </c>
      <c r="G43" s="729">
        <v>0</v>
      </c>
      <c r="H43" s="716">
        <v>0</v>
      </c>
      <c r="I43" s="715">
        <v>0</v>
      </c>
      <c r="J43" s="729">
        <v>0</v>
      </c>
      <c r="K43" s="716">
        <v>0</v>
      </c>
      <c r="L43" s="715">
        <v>0</v>
      </c>
      <c r="M43" s="729">
        <v>0</v>
      </c>
      <c r="N43" s="716">
        <v>0</v>
      </c>
      <c r="O43" s="715">
        <v>0</v>
      </c>
      <c r="P43" s="729">
        <v>0</v>
      </c>
    </row>
    <row r="44" spans="1:16" ht="39" customHeight="1" thickBot="1" x14ac:dyDescent="0.4">
      <c r="A44" s="654" t="s">
        <v>51</v>
      </c>
      <c r="B44" s="1287">
        <f t="shared" ref="B44:N44" si="7">SUM(B45:B55)</f>
        <v>107</v>
      </c>
      <c r="C44" s="1299">
        <f t="shared" si="7"/>
        <v>156</v>
      </c>
      <c r="D44" s="1300">
        <f t="shared" si="7"/>
        <v>263</v>
      </c>
      <c r="E44" s="1324">
        <f t="shared" si="7"/>
        <v>65</v>
      </c>
      <c r="F44" s="1299">
        <f t="shared" ref="F44" si="8">SUM(F45:F55)</f>
        <v>209</v>
      </c>
      <c r="G44" s="1300">
        <f t="shared" si="7"/>
        <v>274</v>
      </c>
      <c r="H44" s="1287">
        <f t="shared" si="7"/>
        <v>65</v>
      </c>
      <c r="I44" s="1299">
        <f t="shared" si="7"/>
        <v>181</v>
      </c>
      <c r="J44" s="1300">
        <f t="shared" si="7"/>
        <v>246</v>
      </c>
      <c r="K44" s="1287">
        <f t="shared" si="7"/>
        <v>55</v>
      </c>
      <c r="L44" s="1299">
        <v>77</v>
      </c>
      <c r="M44" s="1300">
        <v>132</v>
      </c>
      <c r="N44" s="1287">
        <f t="shared" si="7"/>
        <v>292</v>
      </c>
      <c r="O44" s="1299">
        <f t="shared" ref="O44:P44" si="9">SUM(O45:O55)</f>
        <v>623</v>
      </c>
      <c r="P44" s="1300">
        <f t="shared" si="9"/>
        <v>915</v>
      </c>
    </row>
    <row r="45" spans="1:16" ht="25.5" customHeight="1" x14ac:dyDescent="0.35">
      <c r="A45" s="669" t="s">
        <v>58</v>
      </c>
      <c r="B45" s="716">
        <v>0</v>
      </c>
      <c r="C45" s="715">
        <v>42</v>
      </c>
      <c r="D45" s="741">
        <v>42</v>
      </c>
      <c r="E45" s="1328">
        <v>0</v>
      </c>
      <c r="F45" s="1322">
        <v>55</v>
      </c>
      <c r="G45" s="741">
        <v>55</v>
      </c>
      <c r="H45" s="716">
        <v>1</v>
      </c>
      <c r="I45" s="715">
        <v>38</v>
      </c>
      <c r="J45" s="741">
        <v>39</v>
      </c>
      <c r="K45" s="716">
        <v>0</v>
      </c>
      <c r="L45" s="715">
        <v>0</v>
      </c>
      <c r="M45" s="741">
        <v>0</v>
      </c>
      <c r="N45" s="716">
        <v>1</v>
      </c>
      <c r="O45" s="715">
        <v>135</v>
      </c>
      <c r="P45" s="741">
        <v>136</v>
      </c>
    </row>
    <row r="46" spans="1:16" ht="25.5" customHeight="1" x14ac:dyDescent="0.35">
      <c r="A46" s="670" t="s">
        <v>69</v>
      </c>
      <c r="B46" s="716">
        <v>0</v>
      </c>
      <c r="C46" s="715">
        <v>0</v>
      </c>
      <c r="D46" s="741">
        <v>0</v>
      </c>
      <c r="E46" s="1328">
        <v>0</v>
      </c>
      <c r="F46" s="1322">
        <v>0</v>
      </c>
      <c r="G46" s="741">
        <v>0</v>
      </c>
      <c r="H46" s="716">
        <v>0</v>
      </c>
      <c r="I46" s="715">
        <v>0</v>
      </c>
      <c r="J46" s="741">
        <v>0</v>
      </c>
      <c r="K46" s="716">
        <v>25</v>
      </c>
      <c r="L46" s="715">
        <v>47</v>
      </c>
      <c r="M46" s="741">
        <v>72</v>
      </c>
      <c r="N46" s="716">
        <v>25</v>
      </c>
      <c r="O46" s="715">
        <v>47</v>
      </c>
      <c r="P46" s="741">
        <v>72</v>
      </c>
    </row>
    <row r="47" spans="1:16" ht="25.5" customHeight="1" x14ac:dyDescent="0.35">
      <c r="A47" s="670" t="s">
        <v>91</v>
      </c>
      <c r="B47" s="716">
        <v>25</v>
      </c>
      <c r="C47" s="715">
        <v>71</v>
      </c>
      <c r="D47" s="741">
        <v>96</v>
      </c>
      <c r="E47" s="1328">
        <v>25</v>
      </c>
      <c r="F47" s="1322">
        <v>81</v>
      </c>
      <c r="G47" s="741">
        <v>106</v>
      </c>
      <c r="H47" s="716">
        <v>30</v>
      </c>
      <c r="I47" s="715">
        <v>70</v>
      </c>
      <c r="J47" s="741">
        <v>100</v>
      </c>
      <c r="K47" s="716">
        <v>0</v>
      </c>
      <c r="L47" s="715">
        <v>0</v>
      </c>
      <c r="M47" s="741">
        <v>0</v>
      </c>
      <c r="N47" s="716">
        <v>80</v>
      </c>
      <c r="O47" s="715">
        <v>222</v>
      </c>
      <c r="P47" s="741">
        <v>302</v>
      </c>
    </row>
    <row r="48" spans="1:16" ht="25.5" customHeight="1" x14ac:dyDescent="0.35">
      <c r="A48" s="670" t="s">
        <v>70</v>
      </c>
      <c r="B48" s="716"/>
      <c r="C48" s="715"/>
      <c r="D48" s="741"/>
      <c r="E48" s="1328"/>
      <c r="F48" s="715"/>
      <c r="G48" s="741"/>
      <c r="H48" s="716"/>
      <c r="I48" s="715"/>
      <c r="J48" s="741"/>
      <c r="K48" s="716"/>
      <c r="L48" s="715"/>
      <c r="M48" s="741"/>
      <c r="N48" s="716"/>
      <c r="O48" s="715"/>
      <c r="P48" s="741"/>
    </row>
    <row r="49" spans="1:16" ht="38.85" customHeight="1" x14ac:dyDescent="0.35">
      <c r="A49" s="670" t="s">
        <v>71</v>
      </c>
      <c r="B49" s="716">
        <v>7</v>
      </c>
      <c r="C49" s="715">
        <v>0</v>
      </c>
      <c r="D49" s="741">
        <v>7</v>
      </c>
      <c r="E49" s="1328">
        <v>10</v>
      </c>
      <c r="F49" s="1322">
        <v>0</v>
      </c>
      <c r="G49" s="741">
        <v>10</v>
      </c>
      <c r="H49" s="716">
        <v>8</v>
      </c>
      <c r="I49" s="715">
        <v>0</v>
      </c>
      <c r="J49" s="741">
        <v>8</v>
      </c>
      <c r="K49" s="716">
        <v>5</v>
      </c>
      <c r="L49" s="715">
        <v>0</v>
      </c>
      <c r="M49" s="741">
        <v>5</v>
      </c>
      <c r="N49" s="716">
        <v>30</v>
      </c>
      <c r="O49" s="715">
        <v>0</v>
      </c>
      <c r="P49" s="741">
        <v>30</v>
      </c>
    </row>
    <row r="50" spans="1:16" ht="25.5" customHeight="1" x14ac:dyDescent="0.35">
      <c r="A50" s="670" t="s">
        <v>72</v>
      </c>
      <c r="B50" s="716">
        <v>9</v>
      </c>
      <c r="C50" s="715">
        <v>0</v>
      </c>
      <c r="D50" s="741">
        <v>9</v>
      </c>
      <c r="E50" s="1328">
        <v>10</v>
      </c>
      <c r="F50" s="1322">
        <v>0</v>
      </c>
      <c r="G50" s="741">
        <v>10</v>
      </c>
      <c r="H50" s="716">
        <v>6</v>
      </c>
      <c r="I50" s="715">
        <v>0</v>
      </c>
      <c r="J50" s="741">
        <v>6</v>
      </c>
      <c r="K50" s="716">
        <v>4</v>
      </c>
      <c r="L50" s="715">
        <v>0</v>
      </c>
      <c r="M50" s="741">
        <v>4</v>
      </c>
      <c r="N50" s="716">
        <v>29</v>
      </c>
      <c r="O50" s="715">
        <v>0</v>
      </c>
      <c r="P50" s="741">
        <v>29</v>
      </c>
    </row>
    <row r="51" spans="1:16" ht="25.5" customHeight="1" x14ac:dyDescent="0.35">
      <c r="A51" s="670" t="s">
        <v>24</v>
      </c>
      <c r="B51" s="716">
        <v>10</v>
      </c>
      <c r="C51" s="715">
        <v>13</v>
      </c>
      <c r="D51" s="741">
        <v>23</v>
      </c>
      <c r="E51" s="1328">
        <v>10</v>
      </c>
      <c r="F51" s="1322">
        <v>22</v>
      </c>
      <c r="G51" s="741">
        <v>32</v>
      </c>
      <c r="H51" s="716">
        <v>13</v>
      </c>
      <c r="I51" s="715">
        <v>23</v>
      </c>
      <c r="J51" s="741">
        <v>36</v>
      </c>
      <c r="K51" s="716">
        <v>14</v>
      </c>
      <c r="L51" s="715">
        <v>29</v>
      </c>
      <c r="M51" s="741">
        <v>43</v>
      </c>
      <c r="N51" s="716">
        <v>47</v>
      </c>
      <c r="O51" s="715">
        <v>87</v>
      </c>
      <c r="P51" s="741">
        <v>134</v>
      </c>
    </row>
    <row r="52" spans="1:16" ht="35.25" customHeight="1" x14ac:dyDescent="0.35">
      <c r="A52" s="670" t="s">
        <v>95</v>
      </c>
      <c r="B52" s="716">
        <v>15</v>
      </c>
      <c r="C52" s="715">
        <v>15</v>
      </c>
      <c r="D52" s="741">
        <v>30</v>
      </c>
      <c r="E52" s="1328">
        <v>0</v>
      </c>
      <c r="F52" s="1322">
        <v>25</v>
      </c>
      <c r="G52" s="741">
        <v>25</v>
      </c>
      <c r="H52" s="716">
        <v>0</v>
      </c>
      <c r="I52" s="715">
        <v>25</v>
      </c>
      <c r="J52" s="741">
        <v>25</v>
      </c>
      <c r="K52" s="716">
        <v>0</v>
      </c>
      <c r="L52" s="715">
        <v>0</v>
      </c>
      <c r="M52" s="741">
        <v>0</v>
      </c>
      <c r="N52" s="716">
        <v>15</v>
      </c>
      <c r="O52" s="715">
        <v>65</v>
      </c>
      <c r="P52" s="741">
        <v>80</v>
      </c>
    </row>
    <row r="53" spans="1:16" ht="25.5" customHeight="1" x14ac:dyDescent="0.35">
      <c r="A53" s="670" t="s">
        <v>93</v>
      </c>
      <c r="B53" s="716">
        <v>20</v>
      </c>
      <c r="C53" s="715">
        <v>5</v>
      </c>
      <c r="D53" s="741">
        <v>25</v>
      </c>
      <c r="E53" s="1328">
        <v>0</v>
      </c>
      <c r="F53" s="1322">
        <v>22</v>
      </c>
      <c r="G53" s="741">
        <v>22</v>
      </c>
      <c r="H53" s="716">
        <v>0</v>
      </c>
      <c r="I53" s="715">
        <v>17</v>
      </c>
      <c r="J53" s="741">
        <v>17</v>
      </c>
      <c r="K53" s="716">
        <v>0</v>
      </c>
      <c r="L53" s="715">
        <v>0</v>
      </c>
      <c r="M53" s="741">
        <v>0</v>
      </c>
      <c r="N53" s="716">
        <v>20</v>
      </c>
      <c r="O53" s="715">
        <v>44</v>
      </c>
      <c r="P53" s="741">
        <v>64</v>
      </c>
    </row>
    <row r="54" spans="1:16" ht="25.5" customHeight="1" x14ac:dyDescent="0.35">
      <c r="A54" s="670" t="s">
        <v>94</v>
      </c>
      <c r="B54" s="716">
        <v>10</v>
      </c>
      <c r="C54" s="715">
        <v>8</v>
      </c>
      <c r="D54" s="741">
        <v>18</v>
      </c>
      <c r="E54" s="1328">
        <v>0</v>
      </c>
      <c r="F54" s="1322">
        <v>2</v>
      </c>
      <c r="G54" s="741">
        <v>2</v>
      </c>
      <c r="H54" s="716">
        <v>0</v>
      </c>
      <c r="I54" s="715">
        <v>6</v>
      </c>
      <c r="J54" s="741">
        <v>6</v>
      </c>
      <c r="K54" s="716">
        <v>0</v>
      </c>
      <c r="L54" s="715">
        <v>0</v>
      </c>
      <c r="M54" s="741">
        <v>0</v>
      </c>
      <c r="N54" s="716">
        <v>10</v>
      </c>
      <c r="O54" s="715">
        <v>16</v>
      </c>
      <c r="P54" s="741">
        <v>26</v>
      </c>
    </row>
    <row r="55" spans="1:16" ht="39" customHeight="1" thickBot="1" x14ac:dyDescent="0.4">
      <c r="A55" s="670" t="s">
        <v>73</v>
      </c>
      <c r="B55" s="716">
        <v>11</v>
      </c>
      <c r="C55" s="715">
        <v>2</v>
      </c>
      <c r="D55" s="741">
        <v>13</v>
      </c>
      <c r="E55" s="1328">
        <v>10</v>
      </c>
      <c r="F55" s="1322">
        <v>2</v>
      </c>
      <c r="G55" s="741">
        <v>12</v>
      </c>
      <c r="H55" s="716">
        <v>7</v>
      </c>
      <c r="I55" s="715">
        <v>2</v>
      </c>
      <c r="J55" s="741">
        <v>9</v>
      </c>
      <c r="K55" s="716">
        <v>7</v>
      </c>
      <c r="L55" s="715">
        <v>1</v>
      </c>
      <c r="M55" s="741">
        <v>8</v>
      </c>
      <c r="N55" s="716">
        <v>35</v>
      </c>
      <c r="O55" s="715">
        <v>7</v>
      </c>
      <c r="P55" s="741">
        <v>42</v>
      </c>
    </row>
    <row r="56" spans="1:16" ht="36.75" customHeight="1" thickBot="1" x14ac:dyDescent="0.4">
      <c r="A56" s="672" t="s">
        <v>6</v>
      </c>
      <c r="B56" s="1287">
        <f t="shared" ref="B56:P56" si="10">B32+B44</f>
        <v>107</v>
      </c>
      <c r="C56" s="1299">
        <f t="shared" si="10"/>
        <v>156</v>
      </c>
      <c r="D56" s="1300">
        <f t="shared" si="10"/>
        <v>263</v>
      </c>
      <c r="E56" s="1324">
        <f t="shared" si="10"/>
        <v>65</v>
      </c>
      <c r="F56" s="1299">
        <f t="shared" si="10"/>
        <v>209</v>
      </c>
      <c r="G56" s="1300">
        <f t="shared" si="10"/>
        <v>274</v>
      </c>
      <c r="H56" s="1287">
        <f t="shared" si="10"/>
        <v>65</v>
      </c>
      <c r="I56" s="1299">
        <f t="shared" si="10"/>
        <v>181</v>
      </c>
      <c r="J56" s="1300">
        <f t="shared" si="10"/>
        <v>246</v>
      </c>
      <c r="K56" s="1287">
        <f t="shared" si="10"/>
        <v>55</v>
      </c>
      <c r="L56" s="1299">
        <v>77</v>
      </c>
      <c r="M56" s="1300">
        <v>132</v>
      </c>
      <c r="N56" s="1287">
        <f t="shared" si="10"/>
        <v>292</v>
      </c>
      <c r="O56" s="1299">
        <f t="shared" si="10"/>
        <v>623</v>
      </c>
      <c r="P56" s="1300">
        <f t="shared" si="10"/>
        <v>915</v>
      </c>
    </row>
    <row r="57" spans="1:16" ht="40.5" customHeight="1" thickBot="1" x14ac:dyDescent="0.4">
      <c r="A57" s="673" t="s">
        <v>15</v>
      </c>
      <c r="B57" s="720"/>
      <c r="C57" s="721"/>
      <c r="D57" s="722"/>
      <c r="E57" s="1332"/>
      <c r="F57" s="721"/>
      <c r="G57" s="722"/>
      <c r="H57" s="720"/>
      <c r="I57" s="721"/>
      <c r="J57" s="722"/>
      <c r="K57" s="720"/>
      <c r="L57" s="721"/>
      <c r="M57" s="722"/>
      <c r="N57" s="723"/>
      <c r="O57" s="724"/>
      <c r="P57" s="725"/>
    </row>
    <row r="58" spans="1:16" ht="36.75" customHeight="1" thickBot="1" x14ac:dyDescent="0.4">
      <c r="A58" s="668" t="s">
        <v>50</v>
      </c>
      <c r="B58" s="1287">
        <f t="shared" ref="B58:N58" si="11">SUM(B59:B69)</f>
        <v>0</v>
      </c>
      <c r="C58" s="1299">
        <f t="shared" si="11"/>
        <v>0</v>
      </c>
      <c r="D58" s="1300">
        <f t="shared" si="11"/>
        <v>0</v>
      </c>
      <c r="E58" s="1324">
        <f t="shared" si="11"/>
        <v>0</v>
      </c>
      <c r="F58" s="1299">
        <f t="shared" ref="F58" si="12">SUM(F59:F69)</f>
        <v>0</v>
      </c>
      <c r="G58" s="1300">
        <f t="shared" si="11"/>
        <v>0</v>
      </c>
      <c r="H58" s="1287">
        <f t="shared" si="11"/>
        <v>0</v>
      </c>
      <c r="I58" s="1299">
        <f t="shared" si="11"/>
        <v>0</v>
      </c>
      <c r="J58" s="1300">
        <f t="shared" si="11"/>
        <v>0</v>
      </c>
      <c r="K58" s="1287">
        <f t="shared" si="11"/>
        <v>0</v>
      </c>
      <c r="L58" s="1299">
        <v>0</v>
      </c>
      <c r="M58" s="1300">
        <v>0</v>
      </c>
      <c r="N58" s="1287">
        <f t="shared" si="11"/>
        <v>0</v>
      </c>
      <c r="O58" s="1299">
        <f t="shared" ref="O58:P58" si="13">SUM(O59:O69)</f>
        <v>0</v>
      </c>
      <c r="P58" s="1300">
        <f t="shared" si="13"/>
        <v>0</v>
      </c>
    </row>
    <row r="59" spans="1:16" ht="33" customHeight="1" x14ac:dyDescent="0.35">
      <c r="A59" s="669" t="s">
        <v>58</v>
      </c>
      <c r="B59" s="716">
        <v>0</v>
      </c>
      <c r="C59" s="715">
        <v>0</v>
      </c>
      <c r="D59" s="729">
        <v>0</v>
      </c>
      <c r="E59" s="1328">
        <v>0</v>
      </c>
      <c r="F59" s="1322">
        <v>0</v>
      </c>
      <c r="G59" s="729">
        <v>0</v>
      </c>
      <c r="H59" s="716">
        <v>0</v>
      </c>
      <c r="I59" s="715">
        <v>0</v>
      </c>
      <c r="J59" s="729">
        <v>0</v>
      </c>
      <c r="K59" s="716">
        <v>0</v>
      </c>
      <c r="L59" s="715">
        <v>0</v>
      </c>
      <c r="M59" s="729">
        <v>0</v>
      </c>
      <c r="N59" s="716">
        <v>0</v>
      </c>
      <c r="O59" s="715">
        <v>0</v>
      </c>
      <c r="P59" s="729">
        <v>0</v>
      </c>
    </row>
    <row r="60" spans="1:16" ht="35.25" customHeight="1" x14ac:dyDescent="0.35">
      <c r="A60" s="670" t="s">
        <v>69</v>
      </c>
      <c r="B60" s="716">
        <v>0</v>
      </c>
      <c r="C60" s="715">
        <v>0</v>
      </c>
      <c r="D60" s="729">
        <v>0</v>
      </c>
      <c r="E60" s="1328">
        <v>0</v>
      </c>
      <c r="F60" s="1322">
        <v>0</v>
      </c>
      <c r="G60" s="729">
        <v>0</v>
      </c>
      <c r="H60" s="716">
        <v>0</v>
      </c>
      <c r="I60" s="715">
        <v>0</v>
      </c>
      <c r="J60" s="729">
        <v>0</v>
      </c>
      <c r="K60" s="716">
        <v>0</v>
      </c>
      <c r="L60" s="715">
        <v>0</v>
      </c>
      <c r="M60" s="729">
        <v>0</v>
      </c>
      <c r="N60" s="716">
        <v>0</v>
      </c>
      <c r="O60" s="715">
        <v>0</v>
      </c>
      <c r="P60" s="729">
        <v>0</v>
      </c>
    </row>
    <row r="61" spans="1:16" ht="27.75" customHeight="1" x14ac:dyDescent="0.35">
      <c r="A61" s="670" t="s">
        <v>91</v>
      </c>
      <c r="B61" s="716">
        <v>0</v>
      </c>
      <c r="C61" s="715">
        <v>0</v>
      </c>
      <c r="D61" s="729">
        <v>0</v>
      </c>
      <c r="E61" s="1328">
        <v>0</v>
      </c>
      <c r="F61" s="1322">
        <v>0</v>
      </c>
      <c r="G61" s="729">
        <v>0</v>
      </c>
      <c r="H61" s="716">
        <v>0</v>
      </c>
      <c r="I61" s="715">
        <v>0</v>
      </c>
      <c r="J61" s="729">
        <v>0</v>
      </c>
      <c r="K61" s="716">
        <v>0</v>
      </c>
      <c r="L61" s="715">
        <v>0</v>
      </c>
      <c r="M61" s="729">
        <v>0</v>
      </c>
      <c r="N61" s="716">
        <v>0</v>
      </c>
      <c r="O61" s="715">
        <v>0</v>
      </c>
      <c r="P61" s="729">
        <v>0</v>
      </c>
    </row>
    <row r="62" spans="1:16" ht="35.25" customHeight="1" x14ac:dyDescent="0.35">
      <c r="A62" s="670" t="s">
        <v>70</v>
      </c>
      <c r="B62" s="716">
        <v>0</v>
      </c>
      <c r="C62" s="715">
        <v>0</v>
      </c>
      <c r="D62" s="729">
        <v>0</v>
      </c>
      <c r="E62" s="1328">
        <v>0</v>
      </c>
      <c r="F62" s="1322">
        <v>0</v>
      </c>
      <c r="G62" s="729">
        <v>0</v>
      </c>
      <c r="H62" s="716">
        <v>0</v>
      </c>
      <c r="I62" s="715">
        <v>0</v>
      </c>
      <c r="J62" s="729">
        <v>0</v>
      </c>
      <c r="K62" s="716">
        <v>0</v>
      </c>
      <c r="L62" s="715">
        <v>0</v>
      </c>
      <c r="M62" s="729">
        <v>0</v>
      </c>
      <c r="N62" s="716">
        <v>0</v>
      </c>
      <c r="O62" s="715">
        <v>0</v>
      </c>
      <c r="P62" s="729">
        <v>0</v>
      </c>
    </row>
    <row r="63" spans="1:16" ht="41.45" customHeight="1" x14ac:dyDescent="0.35">
      <c r="A63" s="670" t="s">
        <v>71</v>
      </c>
      <c r="B63" s="716">
        <v>0</v>
      </c>
      <c r="C63" s="715">
        <v>0</v>
      </c>
      <c r="D63" s="729">
        <v>0</v>
      </c>
      <c r="E63" s="1328">
        <v>0</v>
      </c>
      <c r="F63" s="1322">
        <v>0</v>
      </c>
      <c r="G63" s="729">
        <v>0</v>
      </c>
      <c r="H63" s="716">
        <v>0</v>
      </c>
      <c r="I63" s="715">
        <v>0</v>
      </c>
      <c r="J63" s="729">
        <v>0</v>
      </c>
      <c r="K63" s="716">
        <v>0</v>
      </c>
      <c r="L63" s="715">
        <v>0</v>
      </c>
      <c r="M63" s="729">
        <v>0</v>
      </c>
      <c r="N63" s="716">
        <v>0</v>
      </c>
      <c r="O63" s="715">
        <v>0</v>
      </c>
      <c r="P63" s="729">
        <v>0</v>
      </c>
    </row>
    <row r="64" spans="1:16" ht="25.5" customHeight="1" x14ac:dyDescent="0.35">
      <c r="A64" s="670" t="s">
        <v>72</v>
      </c>
      <c r="B64" s="716">
        <v>0</v>
      </c>
      <c r="C64" s="715">
        <v>0</v>
      </c>
      <c r="D64" s="729">
        <v>0</v>
      </c>
      <c r="E64" s="1328">
        <v>0</v>
      </c>
      <c r="F64" s="1322">
        <v>0</v>
      </c>
      <c r="G64" s="729">
        <v>0</v>
      </c>
      <c r="H64" s="716">
        <v>0</v>
      </c>
      <c r="I64" s="715">
        <v>0</v>
      </c>
      <c r="J64" s="729">
        <v>0</v>
      </c>
      <c r="K64" s="716">
        <v>0</v>
      </c>
      <c r="L64" s="715">
        <v>0</v>
      </c>
      <c r="M64" s="729">
        <v>0</v>
      </c>
      <c r="N64" s="716">
        <v>0</v>
      </c>
      <c r="O64" s="715">
        <v>0</v>
      </c>
      <c r="P64" s="729">
        <v>0</v>
      </c>
    </row>
    <row r="65" spans="1:16" ht="25.5" customHeight="1" x14ac:dyDescent="0.35">
      <c r="A65" s="670" t="s">
        <v>24</v>
      </c>
      <c r="B65" s="716">
        <v>0</v>
      </c>
      <c r="C65" s="715">
        <v>0</v>
      </c>
      <c r="D65" s="729">
        <v>0</v>
      </c>
      <c r="E65" s="1328">
        <v>0</v>
      </c>
      <c r="F65" s="1322">
        <v>0</v>
      </c>
      <c r="G65" s="729">
        <v>0</v>
      </c>
      <c r="H65" s="716">
        <v>0</v>
      </c>
      <c r="I65" s="715">
        <v>0</v>
      </c>
      <c r="J65" s="729">
        <v>0</v>
      </c>
      <c r="K65" s="716">
        <v>0</v>
      </c>
      <c r="L65" s="715">
        <v>0</v>
      </c>
      <c r="M65" s="729">
        <v>0</v>
      </c>
      <c r="N65" s="716">
        <v>0</v>
      </c>
      <c r="O65" s="715">
        <v>0</v>
      </c>
      <c r="P65" s="729">
        <v>0</v>
      </c>
    </row>
    <row r="66" spans="1:16" ht="34.5" customHeight="1" x14ac:dyDescent="0.35">
      <c r="A66" s="670" t="s">
        <v>95</v>
      </c>
      <c r="B66" s="716">
        <v>0</v>
      </c>
      <c r="C66" s="715">
        <v>0</v>
      </c>
      <c r="D66" s="729">
        <v>0</v>
      </c>
      <c r="E66" s="1328">
        <v>0</v>
      </c>
      <c r="F66" s="1322">
        <v>0</v>
      </c>
      <c r="G66" s="729">
        <v>0</v>
      </c>
      <c r="H66" s="716">
        <v>0</v>
      </c>
      <c r="I66" s="715">
        <v>0</v>
      </c>
      <c r="J66" s="729">
        <v>0</v>
      </c>
      <c r="K66" s="716">
        <v>0</v>
      </c>
      <c r="L66" s="715">
        <v>0</v>
      </c>
      <c r="M66" s="729">
        <v>0</v>
      </c>
      <c r="N66" s="716">
        <v>0</v>
      </c>
      <c r="O66" s="715">
        <v>0</v>
      </c>
      <c r="P66" s="729">
        <v>0</v>
      </c>
    </row>
    <row r="67" spans="1:16" ht="31.5" customHeight="1" x14ac:dyDescent="0.35">
      <c r="A67" s="670" t="s">
        <v>93</v>
      </c>
      <c r="B67" s="716">
        <v>0</v>
      </c>
      <c r="C67" s="715">
        <v>0</v>
      </c>
      <c r="D67" s="729">
        <v>0</v>
      </c>
      <c r="E67" s="1328">
        <v>0</v>
      </c>
      <c r="F67" s="1322">
        <v>0</v>
      </c>
      <c r="G67" s="729">
        <v>0</v>
      </c>
      <c r="H67" s="716">
        <v>0</v>
      </c>
      <c r="I67" s="715">
        <v>0</v>
      </c>
      <c r="J67" s="729">
        <v>0</v>
      </c>
      <c r="K67" s="716">
        <v>0</v>
      </c>
      <c r="L67" s="715">
        <v>0</v>
      </c>
      <c r="M67" s="729">
        <v>0</v>
      </c>
      <c r="N67" s="716">
        <v>0</v>
      </c>
      <c r="O67" s="715">
        <v>0</v>
      </c>
      <c r="P67" s="729">
        <v>0</v>
      </c>
    </row>
    <row r="68" spans="1:16" ht="35.25" customHeight="1" x14ac:dyDescent="0.35">
      <c r="A68" s="670" t="s">
        <v>94</v>
      </c>
      <c r="B68" s="716">
        <v>0</v>
      </c>
      <c r="C68" s="715">
        <v>0</v>
      </c>
      <c r="D68" s="729">
        <v>0</v>
      </c>
      <c r="E68" s="716">
        <v>0</v>
      </c>
      <c r="F68" s="1322">
        <v>0</v>
      </c>
      <c r="G68" s="729">
        <v>0</v>
      </c>
      <c r="H68" s="716">
        <v>0</v>
      </c>
      <c r="I68" s="715">
        <v>0</v>
      </c>
      <c r="J68" s="729">
        <v>0</v>
      </c>
      <c r="K68" s="716">
        <v>0</v>
      </c>
      <c r="L68" s="715">
        <v>0</v>
      </c>
      <c r="M68" s="729">
        <v>0</v>
      </c>
      <c r="N68" s="716">
        <v>0</v>
      </c>
      <c r="O68" s="715">
        <v>0</v>
      </c>
      <c r="P68" s="729">
        <v>0</v>
      </c>
    </row>
    <row r="69" spans="1:16" ht="33" customHeight="1" thickBot="1" x14ac:dyDescent="0.4">
      <c r="A69" s="670" t="s">
        <v>73</v>
      </c>
      <c r="B69" s="716">
        <v>0</v>
      </c>
      <c r="C69" s="715">
        <v>0</v>
      </c>
      <c r="D69" s="729">
        <v>0</v>
      </c>
      <c r="E69" s="716">
        <v>0</v>
      </c>
      <c r="F69" s="1322">
        <v>0</v>
      </c>
      <c r="G69" s="729">
        <v>0</v>
      </c>
      <c r="H69" s="716">
        <v>0</v>
      </c>
      <c r="I69" s="715">
        <v>0</v>
      </c>
      <c r="J69" s="729">
        <v>0</v>
      </c>
      <c r="K69" s="716">
        <v>0</v>
      </c>
      <c r="L69" s="715">
        <v>0</v>
      </c>
      <c r="M69" s="729">
        <v>0</v>
      </c>
      <c r="N69" s="716">
        <v>0</v>
      </c>
      <c r="O69" s="715">
        <v>0</v>
      </c>
      <c r="P69" s="729">
        <v>0</v>
      </c>
    </row>
    <row r="70" spans="1:16" ht="42.75" customHeight="1" thickBot="1" x14ac:dyDescent="0.4">
      <c r="A70" s="654" t="s">
        <v>51</v>
      </c>
      <c r="B70" s="1287">
        <f t="shared" ref="B70:N70" si="14">SUM(B71:B81)</f>
        <v>0</v>
      </c>
      <c r="C70" s="1299">
        <f t="shared" si="14"/>
        <v>2</v>
      </c>
      <c r="D70" s="1300">
        <f t="shared" si="14"/>
        <v>2</v>
      </c>
      <c r="E70" s="1287">
        <f t="shared" si="14"/>
        <v>0</v>
      </c>
      <c r="F70" s="1323">
        <f t="shared" ref="F70" si="15">SUM(F71:F81)</f>
        <v>0</v>
      </c>
      <c r="G70" s="1300">
        <f t="shared" si="14"/>
        <v>0</v>
      </c>
      <c r="H70" s="1287">
        <f t="shared" si="14"/>
        <v>0</v>
      </c>
      <c r="I70" s="1299">
        <f t="shared" si="14"/>
        <v>1</v>
      </c>
      <c r="J70" s="1300">
        <f t="shared" si="14"/>
        <v>1</v>
      </c>
      <c r="K70" s="1287">
        <f t="shared" si="14"/>
        <v>0</v>
      </c>
      <c r="L70" s="1299">
        <v>0</v>
      </c>
      <c r="M70" s="1300">
        <v>0</v>
      </c>
      <c r="N70" s="1287">
        <f t="shared" si="14"/>
        <v>0</v>
      </c>
      <c r="O70" s="1299">
        <v>3</v>
      </c>
      <c r="P70" s="1300">
        <v>3</v>
      </c>
    </row>
    <row r="71" spans="1:16" ht="29.25" customHeight="1" x14ac:dyDescent="0.35">
      <c r="A71" s="669" t="s">
        <v>58</v>
      </c>
      <c r="B71" s="716">
        <v>0</v>
      </c>
      <c r="C71" s="715">
        <v>1</v>
      </c>
      <c r="D71" s="741">
        <v>1</v>
      </c>
      <c r="E71" s="716">
        <v>0</v>
      </c>
      <c r="F71" s="1322">
        <v>0</v>
      </c>
      <c r="G71" s="741">
        <v>0</v>
      </c>
      <c r="H71" s="716">
        <v>0</v>
      </c>
      <c r="I71" s="715">
        <v>0</v>
      </c>
      <c r="J71" s="741">
        <v>0</v>
      </c>
      <c r="K71" s="716">
        <v>0</v>
      </c>
      <c r="L71" s="715">
        <v>0</v>
      </c>
      <c r="M71" s="741">
        <v>0</v>
      </c>
      <c r="N71" s="716">
        <v>0</v>
      </c>
      <c r="O71" s="715">
        <v>1</v>
      </c>
      <c r="P71" s="741">
        <v>1</v>
      </c>
    </row>
    <row r="72" spans="1:16" ht="35.25" customHeight="1" x14ac:dyDescent="0.35">
      <c r="A72" s="670" t="s">
        <v>69</v>
      </c>
      <c r="B72" s="730">
        <v>0</v>
      </c>
      <c r="C72" s="726">
        <v>0</v>
      </c>
      <c r="D72" s="731">
        <v>0</v>
      </c>
      <c r="E72" s="730">
        <v>0</v>
      </c>
      <c r="F72" s="726">
        <v>0</v>
      </c>
      <c r="G72" s="731">
        <v>0</v>
      </c>
      <c r="H72" s="730">
        <v>0</v>
      </c>
      <c r="I72" s="726">
        <v>0</v>
      </c>
      <c r="J72" s="731">
        <v>0</v>
      </c>
      <c r="K72" s="730">
        <v>0</v>
      </c>
      <c r="L72" s="726">
        <v>0</v>
      </c>
      <c r="M72" s="731">
        <v>0</v>
      </c>
      <c r="N72" s="730">
        <v>0</v>
      </c>
      <c r="O72" s="726">
        <v>0</v>
      </c>
      <c r="P72" s="731">
        <v>0</v>
      </c>
    </row>
    <row r="73" spans="1:16" ht="29.25" customHeight="1" x14ac:dyDescent="0.35">
      <c r="A73" s="670" t="s">
        <v>91</v>
      </c>
      <c r="B73" s="716">
        <v>0</v>
      </c>
      <c r="C73" s="715">
        <v>1</v>
      </c>
      <c r="D73" s="741">
        <v>1</v>
      </c>
      <c r="E73" s="716">
        <v>0</v>
      </c>
      <c r="F73" s="1322">
        <v>0</v>
      </c>
      <c r="G73" s="741">
        <v>0</v>
      </c>
      <c r="H73" s="716">
        <v>0</v>
      </c>
      <c r="I73" s="715">
        <v>1</v>
      </c>
      <c r="J73" s="741">
        <v>1</v>
      </c>
      <c r="K73" s="716">
        <v>0</v>
      </c>
      <c r="L73" s="715">
        <v>0</v>
      </c>
      <c r="M73" s="741">
        <v>0</v>
      </c>
      <c r="N73" s="716">
        <v>0</v>
      </c>
      <c r="O73" s="715">
        <v>2</v>
      </c>
      <c r="P73" s="741">
        <v>2</v>
      </c>
    </row>
    <row r="74" spans="1:16" ht="35.25" customHeight="1" x14ac:dyDescent="0.35">
      <c r="A74" s="670" t="s">
        <v>70</v>
      </c>
      <c r="B74" s="730">
        <v>0</v>
      </c>
      <c r="C74" s="726">
        <v>0</v>
      </c>
      <c r="D74" s="731">
        <v>0</v>
      </c>
      <c r="E74" s="730">
        <v>0</v>
      </c>
      <c r="F74" s="726">
        <v>0</v>
      </c>
      <c r="G74" s="731">
        <v>0</v>
      </c>
      <c r="H74" s="730">
        <v>0</v>
      </c>
      <c r="I74" s="726">
        <v>0</v>
      </c>
      <c r="J74" s="731">
        <v>0</v>
      </c>
      <c r="K74" s="730">
        <v>0</v>
      </c>
      <c r="L74" s="726">
        <v>0</v>
      </c>
      <c r="M74" s="731">
        <v>0</v>
      </c>
      <c r="N74" s="730">
        <v>0</v>
      </c>
      <c r="O74" s="726">
        <v>0</v>
      </c>
      <c r="P74" s="731">
        <v>0</v>
      </c>
    </row>
    <row r="75" spans="1:16" ht="36" customHeight="1" x14ac:dyDescent="0.35">
      <c r="A75" s="670" t="s">
        <v>71</v>
      </c>
      <c r="B75" s="730">
        <v>0</v>
      </c>
      <c r="C75" s="726">
        <v>0</v>
      </c>
      <c r="D75" s="731">
        <v>0</v>
      </c>
      <c r="E75" s="730">
        <v>0</v>
      </c>
      <c r="F75" s="726">
        <v>0</v>
      </c>
      <c r="G75" s="731">
        <v>0</v>
      </c>
      <c r="H75" s="730">
        <v>0</v>
      </c>
      <c r="I75" s="726">
        <v>0</v>
      </c>
      <c r="J75" s="731">
        <v>0</v>
      </c>
      <c r="K75" s="730">
        <v>0</v>
      </c>
      <c r="L75" s="726">
        <v>0</v>
      </c>
      <c r="M75" s="731">
        <v>0</v>
      </c>
      <c r="N75" s="730">
        <v>0</v>
      </c>
      <c r="O75" s="726">
        <v>0</v>
      </c>
      <c r="P75" s="731">
        <v>0</v>
      </c>
    </row>
    <row r="76" spans="1:16" ht="25.5" customHeight="1" x14ac:dyDescent="0.35">
      <c r="A76" s="670" t="s">
        <v>72</v>
      </c>
      <c r="B76" s="730">
        <v>0</v>
      </c>
      <c r="C76" s="726">
        <v>0</v>
      </c>
      <c r="D76" s="731">
        <v>0</v>
      </c>
      <c r="E76" s="730">
        <v>0</v>
      </c>
      <c r="F76" s="726">
        <v>0</v>
      </c>
      <c r="G76" s="731">
        <v>0</v>
      </c>
      <c r="H76" s="730">
        <v>0</v>
      </c>
      <c r="I76" s="726">
        <v>0</v>
      </c>
      <c r="J76" s="731">
        <v>0</v>
      </c>
      <c r="K76" s="730">
        <v>0</v>
      </c>
      <c r="L76" s="726">
        <v>0</v>
      </c>
      <c r="M76" s="731">
        <v>0</v>
      </c>
      <c r="N76" s="730">
        <v>0</v>
      </c>
      <c r="O76" s="726">
        <v>0</v>
      </c>
      <c r="P76" s="731">
        <v>0</v>
      </c>
    </row>
    <row r="77" spans="1:16" ht="25.5" customHeight="1" x14ac:dyDescent="0.35">
      <c r="A77" s="670" t="s">
        <v>24</v>
      </c>
      <c r="B77" s="730">
        <v>0</v>
      </c>
      <c r="C77" s="726">
        <v>0</v>
      </c>
      <c r="D77" s="731">
        <v>0</v>
      </c>
      <c r="E77" s="730">
        <v>0</v>
      </c>
      <c r="F77" s="726">
        <v>0</v>
      </c>
      <c r="G77" s="731">
        <v>0</v>
      </c>
      <c r="H77" s="730">
        <v>0</v>
      </c>
      <c r="I77" s="726">
        <v>0</v>
      </c>
      <c r="J77" s="731">
        <v>0</v>
      </c>
      <c r="K77" s="730">
        <v>0</v>
      </c>
      <c r="L77" s="726">
        <v>0</v>
      </c>
      <c r="M77" s="731">
        <v>0</v>
      </c>
      <c r="N77" s="730">
        <v>0</v>
      </c>
      <c r="O77" s="726">
        <v>0</v>
      </c>
      <c r="P77" s="731">
        <v>0</v>
      </c>
    </row>
    <row r="78" spans="1:16" ht="40.5" customHeight="1" x14ac:dyDescent="0.35">
      <c r="A78" s="670" t="s">
        <v>95</v>
      </c>
      <c r="B78" s="730">
        <v>0</v>
      </c>
      <c r="C78" s="726">
        <v>0</v>
      </c>
      <c r="D78" s="731">
        <v>0</v>
      </c>
      <c r="E78" s="730">
        <v>0</v>
      </c>
      <c r="F78" s="726">
        <v>0</v>
      </c>
      <c r="G78" s="731">
        <v>0</v>
      </c>
      <c r="H78" s="730">
        <v>0</v>
      </c>
      <c r="I78" s="726">
        <v>0</v>
      </c>
      <c r="J78" s="731">
        <v>0</v>
      </c>
      <c r="K78" s="730">
        <v>0</v>
      </c>
      <c r="L78" s="726">
        <v>0</v>
      </c>
      <c r="M78" s="731">
        <v>0</v>
      </c>
      <c r="N78" s="730">
        <v>0</v>
      </c>
      <c r="O78" s="726">
        <v>0</v>
      </c>
      <c r="P78" s="731">
        <v>0</v>
      </c>
    </row>
    <row r="79" spans="1:16" ht="31.5" customHeight="1" x14ac:dyDescent="0.35">
      <c r="A79" s="670" t="s">
        <v>93</v>
      </c>
      <c r="B79" s="730">
        <v>0</v>
      </c>
      <c r="C79" s="726">
        <v>0</v>
      </c>
      <c r="D79" s="731">
        <v>0</v>
      </c>
      <c r="E79" s="730">
        <v>0</v>
      </c>
      <c r="F79" s="726">
        <v>0</v>
      </c>
      <c r="G79" s="731">
        <v>0</v>
      </c>
      <c r="H79" s="730">
        <v>0</v>
      </c>
      <c r="I79" s="726">
        <v>0</v>
      </c>
      <c r="J79" s="731">
        <v>0</v>
      </c>
      <c r="K79" s="730">
        <v>0</v>
      </c>
      <c r="L79" s="726">
        <v>0</v>
      </c>
      <c r="M79" s="731">
        <v>0</v>
      </c>
      <c r="N79" s="730">
        <v>0</v>
      </c>
      <c r="O79" s="726">
        <v>0</v>
      </c>
      <c r="P79" s="731">
        <v>0</v>
      </c>
    </row>
    <row r="80" spans="1:16" ht="36.75" customHeight="1" x14ac:dyDescent="0.35">
      <c r="A80" s="670" t="s">
        <v>94</v>
      </c>
      <c r="B80" s="730">
        <v>0</v>
      </c>
      <c r="C80" s="726">
        <v>0</v>
      </c>
      <c r="D80" s="731">
        <v>0</v>
      </c>
      <c r="E80" s="730">
        <v>0</v>
      </c>
      <c r="F80" s="726">
        <v>0</v>
      </c>
      <c r="G80" s="731">
        <v>0</v>
      </c>
      <c r="H80" s="730">
        <v>0</v>
      </c>
      <c r="I80" s="726">
        <v>0</v>
      </c>
      <c r="J80" s="731">
        <v>0</v>
      </c>
      <c r="K80" s="730">
        <v>0</v>
      </c>
      <c r="L80" s="726">
        <v>0</v>
      </c>
      <c r="M80" s="731">
        <v>0</v>
      </c>
      <c r="N80" s="730">
        <v>0</v>
      </c>
      <c r="O80" s="726">
        <v>0</v>
      </c>
      <c r="P80" s="731">
        <v>0</v>
      </c>
    </row>
    <row r="81" spans="1:16" ht="39.75" customHeight="1" thickBot="1" x14ac:dyDescent="0.4">
      <c r="A81" s="670" t="s">
        <v>73</v>
      </c>
      <c r="B81" s="730">
        <v>0</v>
      </c>
      <c r="C81" s="726">
        <v>0</v>
      </c>
      <c r="D81" s="731">
        <v>0</v>
      </c>
      <c r="E81" s="730">
        <v>0</v>
      </c>
      <c r="F81" s="726">
        <v>0</v>
      </c>
      <c r="G81" s="731">
        <v>0</v>
      </c>
      <c r="H81" s="730">
        <v>0</v>
      </c>
      <c r="I81" s="726">
        <v>0</v>
      </c>
      <c r="J81" s="731">
        <v>0</v>
      </c>
      <c r="K81" s="730">
        <v>0</v>
      </c>
      <c r="L81" s="726">
        <v>0</v>
      </c>
      <c r="M81" s="731">
        <v>0</v>
      </c>
      <c r="N81" s="730">
        <v>0</v>
      </c>
      <c r="O81" s="726">
        <v>0</v>
      </c>
      <c r="P81" s="731">
        <v>0</v>
      </c>
    </row>
    <row r="82" spans="1:16" ht="43.5" customHeight="1" thickBot="1" x14ac:dyDescent="0.4">
      <c r="A82" s="672" t="s">
        <v>11</v>
      </c>
      <c r="B82" s="1287">
        <f t="shared" ref="B82:N82" si="16">B58+B70</f>
        <v>0</v>
      </c>
      <c r="C82" s="1299">
        <f t="shared" si="16"/>
        <v>2</v>
      </c>
      <c r="D82" s="1300">
        <f t="shared" si="16"/>
        <v>2</v>
      </c>
      <c r="E82" s="1287">
        <f t="shared" si="16"/>
        <v>0</v>
      </c>
      <c r="F82" s="1299">
        <f t="shared" si="16"/>
        <v>0</v>
      </c>
      <c r="G82" s="1300">
        <f t="shared" si="16"/>
        <v>0</v>
      </c>
      <c r="H82" s="1287">
        <f t="shared" si="16"/>
        <v>0</v>
      </c>
      <c r="I82" s="1299">
        <f t="shared" si="16"/>
        <v>1</v>
      </c>
      <c r="J82" s="1300">
        <f t="shared" si="16"/>
        <v>1</v>
      </c>
      <c r="K82" s="1287">
        <f t="shared" si="16"/>
        <v>0</v>
      </c>
      <c r="L82" s="1299">
        <v>0</v>
      </c>
      <c r="M82" s="1300">
        <v>0</v>
      </c>
      <c r="N82" s="1287">
        <f t="shared" si="16"/>
        <v>0</v>
      </c>
      <c r="O82" s="1299">
        <v>3</v>
      </c>
      <c r="P82" s="1300">
        <v>3</v>
      </c>
    </row>
    <row r="83" spans="1:16" ht="41.25" customHeight="1" thickBot="1" x14ac:dyDescent="0.4">
      <c r="A83" s="674" t="s">
        <v>8</v>
      </c>
      <c r="B83" s="1303">
        <f t="shared" ref="B83:P83" si="17">B56</f>
        <v>107</v>
      </c>
      <c r="C83" s="1304">
        <f t="shared" si="17"/>
        <v>156</v>
      </c>
      <c r="D83" s="1305">
        <f t="shared" si="17"/>
        <v>263</v>
      </c>
      <c r="E83" s="1303">
        <f t="shared" si="17"/>
        <v>65</v>
      </c>
      <c r="F83" s="1304">
        <f t="shared" si="17"/>
        <v>209</v>
      </c>
      <c r="G83" s="1305">
        <f t="shared" si="17"/>
        <v>274</v>
      </c>
      <c r="H83" s="1303">
        <f t="shared" si="17"/>
        <v>65</v>
      </c>
      <c r="I83" s="1304">
        <f t="shared" si="17"/>
        <v>181</v>
      </c>
      <c r="J83" s="1305">
        <f t="shared" si="17"/>
        <v>246</v>
      </c>
      <c r="K83" s="1303">
        <f t="shared" si="17"/>
        <v>55</v>
      </c>
      <c r="L83" s="1304">
        <v>77</v>
      </c>
      <c r="M83" s="1305">
        <v>132</v>
      </c>
      <c r="N83" s="1303">
        <f t="shared" si="17"/>
        <v>292</v>
      </c>
      <c r="O83" s="1304">
        <f t="shared" si="17"/>
        <v>623</v>
      </c>
      <c r="P83" s="1305">
        <f t="shared" si="17"/>
        <v>915</v>
      </c>
    </row>
    <row r="84" spans="1:16" ht="39" customHeight="1" thickBot="1" x14ac:dyDescent="0.4">
      <c r="A84" s="675" t="s">
        <v>15</v>
      </c>
      <c r="B84" s="1303">
        <f t="shared" ref="B84:N84" si="18">B82</f>
        <v>0</v>
      </c>
      <c r="C84" s="1304">
        <f t="shared" si="18"/>
        <v>2</v>
      </c>
      <c r="D84" s="1305">
        <f t="shared" si="18"/>
        <v>2</v>
      </c>
      <c r="E84" s="1303">
        <f t="shared" si="18"/>
        <v>0</v>
      </c>
      <c r="F84" s="1304">
        <f t="shared" si="18"/>
        <v>0</v>
      </c>
      <c r="G84" s="1305">
        <f t="shared" si="18"/>
        <v>0</v>
      </c>
      <c r="H84" s="1303">
        <f t="shared" si="18"/>
        <v>0</v>
      </c>
      <c r="I84" s="1304">
        <f t="shared" si="18"/>
        <v>1</v>
      </c>
      <c r="J84" s="1305">
        <f t="shared" si="18"/>
        <v>1</v>
      </c>
      <c r="K84" s="1303">
        <f t="shared" si="18"/>
        <v>0</v>
      </c>
      <c r="L84" s="1304">
        <f t="shared" si="18"/>
        <v>0</v>
      </c>
      <c r="M84" s="1305">
        <f t="shared" si="18"/>
        <v>0</v>
      </c>
      <c r="N84" s="1303">
        <f t="shared" si="18"/>
        <v>0</v>
      </c>
      <c r="O84" s="1304">
        <v>3</v>
      </c>
      <c r="P84" s="1305">
        <v>3</v>
      </c>
    </row>
    <row r="85" spans="1:16" ht="51" customHeight="1" thickBot="1" x14ac:dyDescent="0.4">
      <c r="A85" s="1313" t="s">
        <v>12</v>
      </c>
      <c r="B85" s="1314">
        <f t="shared" ref="B85:P85" si="19">SUM(B83:B84)</f>
        <v>107</v>
      </c>
      <c r="C85" s="1315">
        <f t="shared" si="19"/>
        <v>158</v>
      </c>
      <c r="D85" s="1316">
        <f t="shared" si="19"/>
        <v>265</v>
      </c>
      <c r="E85" s="1317">
        <f t="shared" si="19"/>
        <v>65</v>
      </c>
      <c r="F85" s="1314">
        <f t="shared" si="19"/>
        <v>209</v>
      </c>
      <c r="G85" s="1314">
        <f t="shared" si="19"/>
        <v>274</v>
      </c>
      <c r="H85" s="1318">
        <f t="shared" si="19"/>
        <v>65</v>
      </c>
      <c r="I85" s="1319">
        <f t="shared" si="19"/>
        <v>182</v>
      </c>
      <c r="J85" s="1320">
        <f t="shared" si="19"/>
        <v>247</v>
      </c>
      <c r="K85" s="1318">
        <f t="shared" si="19"/>
        <v>55</v>
      </c>
      <c r="L85" s="1319">
        <f t="shared" si="19"/>
        <v>77</v>
      </c>
      <c r="M85" s="1320">
        <f t="shared" si="19"/>
        <v>132</v>
      </c>
      <c r="N85" s="1318">
        <f t="shared" si="19"/>
        <v>292</v>
      </c>
      <c r="O85" s="1319">
        <f t="shared" si="19"/>
        <v>626</v>
      </c>
      <c r="P85" s="1320">
        <f t="shared" si="19"/>
        <v>918</v>
      </c>
    </row>
    <row r="86" spans="1:16" ht="9.75" customHeight="1" x14ac:dyDescent="0.4">
      <c r="A86" s="655"/>
      <c r="B86" s="656"/>
      <c r="C86" s="656"/>
      <c r="D86" s="656"/>
      <c r="E86" s="656"/>
      <c r="F86" s="656"/>
      <c r="G86" s="656"/>
      <c r="H86" s="656"/>
      <c r="I86" s="656"/>
      <c r="J86" s="656"/>
      <c r="K86" s="656"/>
      <c r="L86" s="656"/>
      <c r="M86" s="656"/>
      <c r="N86" s="656"/>
      <c r="O86" s="656"/>
      <c r="P86" s="656"/>
    </row>
    <row r="87" spans="1:16" ht="9.75" customHeight="1" x14ac:dyDescent="0.4">
      <c r="A87" s="655"/>
      <c r="B87" s="656"/>
      <c r="C87" s="656"/>
      <c r="D87" s="656"/>
      <c r="E87" s="656"/>
      <c r="F87" s="656"/>
      <c r="G87" s="656"/>
      <c r="H87" s="656"/>
      <c r="I87" s="656"/>
      <c r="J87" s="656"/>
      <c r="K87" s="656"/>
      <c r="L87" s="656"/>
      <c r="M87" s="656"/>
      <c r="N87" s="656"/>
      <c r="O87" s="656"/>
      <c r="P87" s="656"/>
    </row>
    <row r="88" spans="1:16" ht="27.75" x14ac:dyDescent="0.4">
      <c r="A88" s="657"/>
      <c r="B88" s="656"/>
      <c r="C88" s="656"/>
      <c r="D88" s="656"/>
      <c r="E88" s="656"/>
      <c r="F88" s="656"/>
      <c r="G88" s="656"/>
      <c r="H88" s="656"/>
      <c r="I88" s="656"/>
      <c r="J88" s="656"/>
      <c r="K88" s="656"/>
      <c r="L88" s="656"/>
      <c r="M88" s="656"/>
      <c r="N88" s="656"/>
      <c r="O88" s="656"/>
      <c r="P88" s="656"/>
    </row>
    <row r="89" spans="1:16" ht="27.75" x14ac:dyDescent="0.4">
      <c r="A89" s="657"/>
      <c r="B89" s="645"/>
      <c r="C89" s="645"/>
      <c r="D89" s="645"/>
      <c r="E89" s="645"/>
      <c r="F89" s="645"/>
      <c r="G89" s="645"/>
      <c r="H89" s="645"/>
      <c r="I89" s="645"/>
      <c r="J89" s="645"/>
      <c r="K89" s="645"/>
      <c r="L89" s="645"/>
      <c r="M89" s="645"/>
      <c r="N89" s="645"/>
      <c r="O89" s="645"/>
      <c r="P89" s="646"/>
    </row>
    <row r="90" spans="1:16" ht="24.95" customHeight="1" x14ac:dyDescent="0.35">
      <c r="A90" s="1719"/>
      <c r="B90" s="1719"/>
      <c r="C90" s="1719"/>
      <c r="D90" s="1719"/>
      <c r="E90" s="1719"/>
      <c r="F90" s="1719"/>
      <c r="G90" s="1719"/>
      <c r="H90" s="1719"/>
      <c r="I90" s="1719"/>
      <c r="J90" s="1719"/>
      <c r="K90" s="1719"/>
      <c r="L90" s="1719"/>
      <c r="M90" s="1719"/>
      <c r="N90" s="1719"/>
      <c r="O90" s="1719"/>
      <c r="P90" s="1719"/>
    </row>
    <row r="91" spans="1:16" ht="24.95" customHeight="1" x14ac:dyDescent="0.35">
      <c r="A91" s="658"/>
      <c r="B91" s="659"/>
      <c r="C91" s="659"/>
      <c r="D91" s="659"/>
      <c r="E91" s="659"/>
      <c r="F91" s="659"/>
      <c r="G91" s="659"/>
      <c r="H91" s="659"/>
      <c r="I91" s="659"/>
      <c r="J91" s="659"/>
      <c r="K91" s="659"/>
      <c r="L91" s="659"/>
      <c r="M91" s="659"/>
      <c r="N91" s="659"/>
      <c r="O91" s="659"/>
      <c r="P91" s="659"/>
    </row>
    <row r="92" spans="1:16" ht="45" customHeight="1" x14ac:dyDescent="0.4">
      <c r="A92" s="657"/>
      <c r="B92" s="660"/>
      <c r="C92" s="660"/>
      <c r="D92" s="660"/>
      <c r="E92" s="660"/>
      <c r="F92" s="660"/>
      <c r="G92" s="660"/>
      <c r="H92" s="660"/>
      <c r="I92" s="660"/>
      <c r="J92" s="660"/>
      <c r="K92" s="660"/>
      <c r="L92" s="660"/>
      <c r="M92" s="660"/>
      <c r="N92" s="660"/>
      <c r="O92" s="660"/>
      <c r="P92" s="661"/>
    </row>
    <row r="93" spans="1:16" ht="25.5" customHeight="1" x14ac:dyDescent="0.4">
      <c r="A93" s="657"/>
      <c r="B93" s="656"/>
      <c r="C93" s="656"/>
      <c r="D93" s="656"/>
      <c r="E93" s="656"/>
      <c r="F93" s="656"/>
      <c r="G93" s="656"/>
      <c r="H93" s="656"/>
      <c r="I93" s="656"/>
      <c r="J93" s="656"/>
      <c r="K93" s="656"/>
      <c r="L93" s="656"/>
      <c r="M93" s="656"/>
      <c r="N93" s="656"/>
      <c r="O93" s="656"/>
      <c r="P93" s="656"/>
    </row>
    <row r="94" spans="1:16" ht="5.65" customHeight="1" x14ac:dyDescent="0.4">
      <c r="A94" s="645"/>
      <c r="B94" s="645"/>
      <c r="C94" s="645"/>
      <c r="D94" s="645"/>
      <c r="E94" s="645"/>
      <c r="F94" s="645"/>
      <c r="G94" s="645"/>
      <c r="H94" s="645"/>
      <c r="I94" s="645"/>
      <c r="J94" s="645"/>
      <c r="K94" s="645"/>
      <c r="L94" s="645"/>
      <c r="M94" s="645"/>
      <c r="N94" s="645"/>
      <c r="O94" s="645"/>
      <c r="P94" s="646"/>
    </row>
    <row r="95" spans="1:16" ht="5.65" customHeight="1" x14ac:dyDescent="0.4">
      <c r="A95" s="645"/>
      <c r="B95" s="645"/>
      <c r="C95" s="645"/>
      <c r="D95" s="645"/>
      <c r="E95" s="645"/>
      <c r="F95" s="645"/>
      <c r="G95" s="645"/>
      <c r="H95" s="645"/>
      <c r="I95" s="645"/>
      <c r="J95" s="645"/>
      <c r="K95" s="645"/>
      <c r="L95" s="645"/>
      <c r="M95" s="645"/>
      <c r="N95" s="645"/>
      <c r="O95" s="645"/>
      <c r="P95" s="646"/>
    </row>
    <row r="96" spans="1:16" ht="5.65" customHeight="1" x14ac:dyDescent="0.4">
      <c r="A96" s="645"/>
      <c r="B96" s="645"/>
      <c r="C96" s="645"/>
      <c r="D96" s="645"/>
      <c r="E96" s="645"/>
      <c r="F96" s="645"/>
      <c r="G96" s="645"/>
      <c r="H96" s="645"/>
      <c r="I96" s="645"/>
      <c r="J96" s="645"/>
      <c r="K96" s="645"/>
      <c r="L96" s="645"/>
      <c r="M96" s="645"/>
      <c r="N96" s="645"/>
      <c r="O96" s="645"/>
      <c r="P96" s="646"/>
    </row>
    <row r="97" spans="1:16" ht="5.65" customHeight="1" x14ac:dyDescent="0.4">
      <c r="A97" s="645"/>
      <c r="B97" s="645"/>
      <c r="C97" s="645"/>
      <c r="D97" s="645"/>
      <c r="E97" s="645"/>
      <c r="F97" s="645"/>
      <c r="G97" s="645"/>
      <c r="H97" s="645"/>
      <c r="I97" s="645"/>
      <c r="J97" s="645"/>
      <c r="K97" s="645"/>
      <c r="L97" s="645"/>
      <c r="M97" s="645"/>
      <c r="N97" s="645"/>
      <c r="O97" s="645"/>
      <c r="P97" s="646"/>
    </row>
    <row r="98" spans="1:16" ht="5.65" customHeight="1" x14ac:dyDescent="0.4">
      <c r="A98" s="645"/>
      <c r="B98" s="645"/>
      <c r="C98" s="645"/>
      <c r="D98" s="645"/>
      <c r="E98" s="645"/>
      <c r="F98" s="645"/>
      <c r="G98" s="645"/>
      <c r="H98" s="645"/>
      <c r="I98" s="645"/>
      <c r="J98" s="645"/>
      <c r="K98" s="645"/>
      <c r="L98" s="645"/>
      <c r="M98" s="645"/>
      <c r="N98" s="645"/>
      <c r="O98" s="645"/>
      <c r="P98" s="646"/>
    </row>
    <row r="99" spans="1:16" ht="5.65" customHeight="1" x14ac:dyDescent="0.4">
      <c r="A99" s="645"/>
      <c r="B99" s="645"/>
      <c r="C99" s="645"/>
      <c r="D99" s="645"/>
      <c r="E99" s="645"/>
      <c r="F99" s="645"/>
      <c r="G99" s="645"/>
      <c r="H99" s="645"/>
      <c r="I99" s="645"/>
      <c r="J99" s="645"/>
      <c r="K99" s="645"/>
      <c r="L99" s="645"/>
      <c r="M99" s="645"/>
      <c r="N99" s="645"/>
      <c r="O99" s="645"/>
      <c r="P99" s="646"/>
    </row>
    <row r="100" spans="1:16" ht="5.65" customHeight="1" x14ac:dyDescent="0.4">
      <c r="A100" s="645"/>
      <c r="B100" s="645"/>
      <c r="C100" s="645"/>
      <c r="D100" s="645"/>
      <c r="E100" s="645"/>
      <c r="F100" s="645"/>
      <c r="G100" s="645"/>
      <c r="H100" s="645"/>
      <c r="I100" s="645"/>
      <c r="J100" s="645"/>
      <c r="K100" s="645"/>
      <c r="L100" s="645"/>
      <c r="M100" s="645"/>
      <c r="N100" s="645"/>
      <c r="O100" s="645"/>
      <c r="P100" s="646"/>
    </row>
    <row r="101" spans="1:16" ht="5.65" customHeight="1" x14ac:dyDescent="0.4">
      <c r="A101" s="645"/>
      <c r="B101" s="645"/>
      <c r="C101" s="645"/>
      <c r="D101" s="645"/>
      <c r="E101" s="645"/>
      <c r="F101" s="645"/>
      <c r="G101" s="645"/>
      <c r="H101" s="645"/>
      <c r="I101" s="645"/>
      <c r="J101" s="645"/>
      <c r="K101" s="645"/>
      <c r="L101" s="645"/>
      <c r="M101" s="645"/>
      <c r="N101" s="645"/>
      <c r="O101" s="645"/>
      <c r="P101" s="646"/>
    </row>
    <row r="102" spans="1:16" ht="5.65" customHeight="1" x14ac:dyDescent="0.4">
      <c r="A102" s="645"/>
      <c r="B102" s="645"/>
      <c r="C102" s="645"/>
      <c r="D102" s="645"/>
      <c r="E102" s="645"/>
      <c r="F102" s="645"/>
      <c r="G102" s="645"/>
      <c r="H102" s="645"/>
      <c r="I102" s="645"/>
      <c r="J102" s="645"/>
      <c r="K102" s="645"/>
      <c r="L102" s="645"/>
      <c r="M102" s="645"/>
      <c r="N102" s="645"/>
      <c r="O102" s="645"/>
      <c r="P102" s="646"/>
    </row>
    <row r="103" spans="1:16" ht="5.65" customHeight="1" x14ac:dyDescent="0.4">
      <c r="A103" s="645"/>
      <c r="B103" s="645"/>
      <c r="C103" s="645"/>
      <c r="D103" s="645"/>
      <c r="E103" s="645"/>
      <c r="F103" s="645"/>
      <c r="G103" s="645"/>
      <c r="H103" s="645"/>
      <c r="I103" s="645"/>
      <c r="J103" s="645"/>
      <c r="K103" s="645"/>
      <c r="L103" s="645"/>
      <c r="M103" s="645"/>
      <c r="N103" s="645"/>
      <c r="O103" s="645"/>
      <c r="P103" s="646"/>
    </row>
    <row r="104" spans="1:16" ht="24.95" customHeight="1" x14ac:dyDescent="0.35">
      <c r="A104" s="1708"/>
      <c r="B104" s="1708"/>
      <c r="C104" s="1708"/>
      <c r="D104" s="1708"/>
      <c r="E104" s="1708"/>
      <c r="F104" s="1708"/>
      <c r="G104" s="1708"/>
      <c r="H104" s="1708"/>
      <c r="I104" s="1708"/>
      <c r="J104" s="1708"/>
      <c r="K104" s="1708"/>
      <c r="L104" s="1708"/>
      <c r="M104" s="1708"/>
      <c r="N104" s="1708"/>
      <c r="O104" s="1708"/>
      <c r="P104" s="1708"/>
    </row>
  </sheetData>
  <mergeCells count="10">
    <mergeCell ref="A104:P104"/>
    <mergeCell ref="N4:P4"/>
    <mergeCell ref="A1:P1"/>
    <mergeCell ref="A2:P2"/>
    <mergeCell ref="A4:A5"/>
    <mergeCell ref="B4:D4"/>
    <mergeCell ref="E4:G4"/>
    <mergeCell ref="H4:J4"/>
    <mergeCell ref="K4:M4"/>
    <mergeCell ref="A90:P90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topLeftCell="A13" zoomScale="60" zoomScaleNormal="60" zoomScaleSheetLayoutView="40" workbookViewId="0">
      <selection activeCell="F48" sqref="F48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733" t="s">
        <v>30</v>
      </c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</row>
    <row r="2" spans="1:21" ht="24" customHeight="1" x14ac:dyDescent="0.2">
      <c r="A2" s="1732" t="s">
        <v>126</v>
      </c>
      <c r="B2" s="1732"/>
      <c r="C2" s="1732"/>
      <c r="D2" s="1732"/>
      <c r="E2" s="1732"/>
      <c r="F2" s="1732"/>
      <c r="G2" s="1732"/>
      <c r="H2" s="1732"/>
      <c r="I2" s="1732"/>
      <c r="J2" s="1732"/>
      <c r="K2" s="1732"/>
      <c r="L2" s="1732"/>
      <c r="M2" s="1732"/>
      <c r="N2" s="1732"/>
      <c r="O2" s="1732"/>
      <c r="P2" s="1732"/>
    </row>
    <row r="3" spans="1:21" ht="20.25" x14ac:dyDescent="0.2">
      <c r="A3" s="1732" t="s">
        <v>31</v>
      </c>
      <c r="B3" s="1732"/>
      <c r="C3" s="1732"/>
      <c r="D3" s="1732"/>
      <c r="E3" s="1732"/>
      <c r="F3" s="1732"/>
      <c r="G3" s="1732"/>
      <c r="H3" s="1732"/>
      <c r="I3" s="1732"/>
      <c r="J3" s="1732"/>
      <c r="K3" s="1732"/>
      <c r="L3" s="1732"/>
      <c r="M3" s="1732"/>
      <c r="N3" s="1732"/>
      <c r="O3" s="1732"/>
      <c r="P3" s="1732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885" t="s">
        <v>7</v>
      </c>
      <c r="B5" s="1720" t="s">
        <v>101</v>
      </c>
      <c r="C5" s="1721"/>
      <c r="D5" s="1722"/>
      <c r="E5" s="1720" t="s">
        <v>102</v>
      </c>
      <c r="F5" s="1721"/>
      <c r="G5" s="1722"/>
      <c r="H5" s="1720" t="s">
        <v>103</v>
      </c>
      <c r="I5" s="1721"/>
      <c r="J5" s="1722"/>
      <c r="K5" s="1720" t="s">
        <v>104</v>
      </c>
      <c r="L5" s="1721"/>
      <c r="M5" s="1722"/>
      <c r="N5" s="1720" t="s">
        <v>4</v>
      </c>
      <c r="O5" s="1722"/>
      <c r="P5" s="1730" t="s">
        <v>32</v>
      </c>
    </row>
    <row r="6" spans="1:21" ht="13.5" customHeight="1" thickBot="1" x14ac:dyDescent="0.25">
      <c r="A6" s="886"/>
      <c r="B6" s="1723"/>
      <c r="C6" s="1724"/>
      <c r="D6" s="1725"/>
      <c r="E6" s="1723"/>
      <c r="F6" s="1724"/>
      <c r="G6" s="1725"/>
      <c r="H6" s="1723"/>
      <c r="I6" s="1724"/>
      <c r="J6" s="1725"/>
      <c r="K6" s="1723"/>
      <c r="L6" s="1724"/>
      <c r="M6" s="1725"/>
      <c r="N6" s="1723"/>
      <c r="O6" s="1725"/>
      <c r="P6" s="1731"/>
    </row>
    <row r="7" spans="1:21" ht="66.75" customHeight="1" thickBot="1" x14ac:dyDescent="0.25">
      <c r="A7" s="887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734"/>
    </row>
    <row r="8" spans="1:21" ht="30" customHeight="1" x14ac:dyDescent="0.35">
      <c r="A8" s="1488" t="s">
        <v>36</v>
      </c>
      <c r="B8" s="1489">
        <v>104</v>
      </c>
      <c r="C8" s="1490">
        <v>201</v>
      </c>
      <c r="D8" s="1491">
        <v>305</v>
      </c>
      <c r="E8" s="1489">
        <v>85</v>
      </c>
      <c r="F8" s="1490">
        <v>173</v>
      </c>
      <c r="G8" s="1491">
        <v>258</v>
      </c>
      <c r="H8" s="1489">
        <v>94</v>
      </c>
      <c r="I8" s="1490">
        <v>141</v>
      </c>
      <c r="J8" s="1491">
        <v>235</v>
      </c>
      <c r="K8" s="1489">
        <v>92</v>
      </c>
      <c r="L8" s="1490">
        <v>67</v>
      </c>
      <c r="M8" s="1492">
        <v>159</v>
      </c>
      <c r="N8" s="1493">
        <f>B8+E8+H8+K8</f>
        <v>375</v>
      </c>
      <c r="O8" s="1494">
        <f t="shared" ref="O8" si="0">C8+F8+I8+L8</f>
        <v>582</v>
      </c>
      <c r="P8" s="1495">
        <f t="shared" ref="P8" si="1">D8+G8+J8+M8</f>
        <v>957</v>
      </c>
      <c r="S8" s="186"/>
    </row>
    <row r="9" spans="1:21" ht="42.75" customHeight="1" x14ac:dyDescent="0.35">
      <c r="A9" s="1496" t="s">
        <v>48</v>
      </c>
      <c r="B9" s="1497">
        <v>61</v>
      </c>
      <c r="C9" s="1498">
        <v>62</v>
      </c>
      <c r="D9" s="1499">
        <v>123</v>
      </c>
      <c r="E9" s="1497">
        <v>67</v>
      </c>
      <c r="F9" s="1498">
        <v>59</v>
      </c>
      <c r="G9" s="1499">
        <v>126</v>
      </c>
      <c r="H9" s="1497">
        <v>83</v>
      </c>
      <c r="I9" s="1498">
        <v>56</v>
      </c>
      <c r="J9" s="1500">
        <v>139</v>
      </c>
      <c r="K9" s="1501">
        <v>40</v>
      </c>
      <c r="L9" s="1498">
        <v>6</v>
      </c>
      <c r="M9" s="1500">
        <v>46</v>
      </c>
      <c r="N9" s="1493">
        <f t="shared" ref="N9:N16" si="2">B9+E9+H9+K9</f>
        <v>251</v>
      </c>
      <c r="O9" s="1494">
        <f t="shared" ref="O9:O16" si="3">C9+F9+I9+L9</f>
        <v>183</v>
      </c>
      <c r="P9" s="1495">
        <f t="shared" ref="P9:P16" si="4">D9+G9+J9+M9</f>
        <v>434</v>
      </c>
      <c r="S9" s="186"/>
    </row>
    <row r="10" spans="1:21" ht="28.5" customHeight="1" x14ac:dyDescent="0.35">
      <c r="A10" s="1502" t="s">
        <v>37</v>
      </c>
      <c r="B10" s="1497">
        <v>76</v>
      </c>
      <c r="C10" s="1498">
        <v>45</v>
      </c>
      <c r="D10" s="1499">
        <v>121</v>
      </c>
      <c r="E10" s="1497">
        <v>71</v>
      </c>
      <c r="F10" s="1498">
        <v>50</v>
      </c>
      <c r="G10" s="1499">
        <v>121</v>
      </c>
      <c r="H10" s="1497">
        <v>99</v>
      </c>
      <c r="I10" s="1498">
        <v>25</v>
      </c>
      <c r="J10" s="1499">
        <v>124</v>
      </c>
      <c r="K10" s="1497">
        <v>101</v>
      </c>
      <c r="L10" s="1498">
        <v>23</v>
      </c>
      <c r="M10" s="1500">
        <v>124</v>
      </c>
      <c r="N10" s="1493">
        <f t="shared" si="2"/>
        <v>347</v>
      </c>
      <c r="O10" s="1494">
        <f t="shared" ref="O10" si="5">C10+F10+I10+L10</f>
        <v>143</v>
      </c>
      <c r="P10" s="1495">
        <f t="shared" ref="P10" si="6">D10+G10+J10+M10</f>
        <v>490</v>
      </c>
      <c r="R10" s="186"/>
      <c r="S10" s="186"/>
    </row>
    <row r="11" spans="1:21" ht="27" customHeight="1" x14ac:dyDescent="0.35">
      <c r="A11" s="1503" t="s">
        <v>38</v>
      </c>
      <c r="B11" s="1504">
        <v>85</v>
      </c>
      <c r="C11" s="1505">
        <v>92</v>
      </c>
      <c r="D11" s="1506">
        <v>177</v>
      </c>
      <c r="E11" s="1504">
        <v>74</v>
      </c>
      <c r="F11" s="1505">
        <v>75</v>
      </c>
      <c r="G11" s="1506">
        <v>149</v>
      </c>
      <c r="H11" s="1504">
        <v>115</v>
      </c>
      <c r="I11" s="1505">
        <v>42</v>
      </c>
      <c r="J11" s="1506">
        <v>157</v>
      </c>
      <c r="K11" s="1504">
        <v>110</v>
      </c>
      <c r="L11" s="1505">
        <v>16</v>
      </c>
      <c r="M11" s="1507">
        <v>126</v>
      </c>
      <c r="N11" s="1493">
        <f t="shared" si="2"/>
        <v>384</v>
      </c>
      <c r="O11" s="1494">
        <f t="shared" si="3"/>
        <v>225</v>
      </c>
      <c r="P11" s="1495">
        <f t="shared" si="4"/>
        <v>609</v>
      </c>
      <c r="R11" s="185"/>
      <c r="S11" s="186"/>
    </row>
    <row r="12" spans="1:21" ht="27" customHeight="1" x14ac:dyDescent="0.35">
      <c r="A12" s="1502" t="s">
        <v>39</v>
      </c>
      <c r="B12" s="1508">
        <v>106</v>
      </c>
      <c r="C12" s="1509">
        <v>36</v>
      </c>
      <c r="D12" s="1510">
        <v>142</v>
      </c>
      <c r="E12" s="1508">
        <v>61</v>
      </c>
      <c r="F12" s="1509">
        <v>76</v>
      </c>
      <c r="G12" s="1511">
        <v>137</v>
      </c>
      <c r="H12" s="1512">
        <v>68</v>
      </c>
      <c r="I12" s="1509">
        <v>27</v>
      </c>
      <c r="J12" s="1510">
        <v>95</v>
      </c>
      <c r="K12" s="1508">
        <v>44</v>
      </c>
      <c r="L12" s="1509">
        <v>12</v>
      </c>
      <c r="M12" s="1511">
        <v>56</v>
      </c>
      <c r="N12" s="1493">
        <f t="shared" si="2"/>
        <v>279</v>
      </c>
      <c r="O12" s="1494">
        <f t="shared" ref="O12" si="7">C12+F12+I12+L12</f>
        <v>151</v>
      </c>
      <c r="P12" s="1495">
        <f t="shared" ref="P12" si="8">D12+G12+J12+M12</f>
        <v>430</v>
      </c>
      <c r="R12" s="185"/>
      <c r="S12" s="186"/>
    </row>
    <row r="13" spans="1:21" ht="29.25" customHeight="1" x14ac:dyDescent="0.35">
      <c r="A13" s="1105" t="s">
        <v>98</v>
      </c>
      <c r="B13" s="1106">
        <v>104</v>
      </c>
      <c r="C13" s="1107">
        <v>373</v>
      </c>
      <c r="D13" s="1108">
        <v>477</v>
      </c>
      <c r="E13" s="1106">
        <v>98</v>
      </c>
      <c r="F13" s="1107">
        <v>372</v>
      </c>
      <c r="G13" s="1108">
        <v>470</v>
      </c>
      <c r="H13" s="1106">
        <v>1</v>
      </c>
      <c r="I13" s="1107">
        <v>2</v>
      </c>
      <c r="J13" s="1108">
        <v>3</v>
      </c>
      <c r="K13" s="1106">
        <v>0</v>
      </c>
      <c r="L13" s="1107">
        <v>0</v>
      </c>
      <c r="M13" s="1109">
        <v>0</v>
      </c>
      <c r="N13" s="1493">
        <f t="shared" si="2"/>
        <v>203</v>
      </c>
      <c r="O13" s="1110">
        <f>C13+F13+I13+L13</f>
        <v>747</v>
      </c>
      <c r="P13" s="1111">
        <f t="shared" ref="N11:P16" si="9">D13+G13+J13+M13</f>
        <v>950</v>
      </c>
      <c r="S13" s="186"/>
      <c r="U13" s="13" t="s">
        <v>45</v>
      </c>
    </row>
    <row r="14" spans="1:21" ht="42.75" customHeight="1" x14ac:dyDescent="0.35">
      <c r="A14" s="1513" t="s">
        <v>111</v>
      </c>
      <c r="B14" s="1497">
        <v>10</v>
      </c>
      <c r="C14" s="1498">
        <v>2</v>
      </c>
      <c r="D14" s="1499">
        <v>12</v>
      </c>
      <c r="E14" s="1497">
        <v>0</v>
      </c>
      <c r="F14" s="1498">
        <v>10</v>
      </c>
      <c r="G14" s="1499">
        <v>10</v>
      </c>
      <c r="H14" s="1497">
        <v>0</v>
      </c>
      <c r="I14" s="1498">
        <v>0</v>
      </c>
      <c r="J14" s="1499">
        <v>0</v>
      </c>
      <c r="K14" s="1497">
        <v>0</v>
      </c>
      <c r="L14" s="1498">
        <v>0</v>
      </c>
      <c r="M14" s="1500">
        <v>0</v>
      </c>
      <c r="N14" s="1493">
        <f t="shared" si="2"/>
        <v>10</v>
      </c>
      <c r="O14" s="1514">
        <f t="shared" ref="O14" si="10">C14+F14+I14+L14</f>
        <v>12</v>
      </c>
      <c r="P14" s="1495">
        <f t="shared" si="9"/>
        <v>22</v>
      </c>
      <c r="S14" s="186"/>
    </row>
    <row r="15" spans="1:21" ht="26.25" customHeight="1" x14ac:dyDescent="0.35">
      <c r="A15" s="1515" t="s">
        <v>107</v>
      </c>
      <c r="B15" s="1106">
        <v>0</v>
      </c>
      <c r="C15" s="1107">
        <v>159</v>
      </c>
      <c r="D15" s="1108">
        <v>159</v>
      </c>
      <c r="E15" s="1106">
        <v>0</v>
      </c>
      <c r="F15" s="1107">
        <v>55</v>
      </c>
      <c r="G15" s="1108">
        <v>55</v>
      </c>
      <c r="H15" s="1106">
        <v>0</v>
      </c>
      <c r="I15" s="1107">
        <v>0</v>
      </c>
      <c r="J15" s="1108">
        <v>0</v>
      </c>
      <c r="K15" s="1106">
        <v>0</v>
      </c>
      <c r="L15" s="1107">
        <v>0</v>
      </c>
      <c r="M15" s="1109">
        <v>0</v>
      </c>
      <c r="N15" s="1493">
        <f t="shared" si="2"/>
        <v>0</v>
      </c>
      <c r="O15" s="1494">
        <f t="shared" si="3"/>
        <v>214</v>
      </c>
      <c r="P15" s="1516">
        <f t="shared" si="4"/>
        <v>214</v>
      </c>
      <c r="S15" s="186"/>
    </row>
    <row r="16" spans="1:21" ht="42.75" customHeight="1" thickBot="1" x14ac:dyDescent="0.4">
      <c r="A16" s="1517" t="s">
        <v>40</v>
      </c>
      <c r="B16" s="1518">
        <v>107</v>
      </c>
      <c r="C16" s="1519">
        <v>158</v>
      </c>
      <c r="D16" s="1520">
        <v>265</v>
      </c>
      <c r="E16" s="1518">
        <v>65</v>
      </c>
      <c r="F16" s="1519">
        <v>209</v>
      </c>
      <c r="G16" s="1520">
        <v>274</v>
      </c>
      <c r="H16" s="1518">
        <v>65</v>
      </c>
      <c r="I16" s="1519">
        <v>182</v>
      </c>
      <c r="J16" s="1520">
        <v>247</v>
      </c>
      <c r="K16" s="1518">
        <v>55</v>
      </c>
      <c r="L16" s="1519">
        <v>77</v>
      </c>
      <c r="M16" s="1521">
        <v>132</v>
      </c>
      <c r="N16" s="1493">
        <f t="shared" si="2"/>
        <v>292</v>
      </c>
      <c r="O16" s="1494">
        <f t="shared" si="3"/>
        <v>626</v>
      </c>
      <c r="P16" s="1495">
        <f t="shared" si="4"/>
        <v>918</v>
      </c>
      <c r="S16" s="186"/>
    </row>
    <row r="17" spans="1:29" ht="33.75" customHeight="1" thickBot="1" x14ac:dyDescent="0.4">
      <c r="A17" s="19" t="s">
        <v>49</v>
      </c>
      <c r="B17" s="177">
        <f t="shared" ref="B17:P17" si="11">SUM(B8:B16)</f>
        <v>653</v>
      </c>
      <c r="C17" s="178">
        <f t="shared" si="11"/>
        <v>1128</v>
      </c>
      <c r="D17" s="179">
        <f t="shared" si="11"/>
        <v>1781</v>
      </c>
      <c r="E17" s="177">
        <f t="shared" si="11"/>
        <v>521</v>
      </c>
      <c r="F17" s="178">
        <f t="shared" si="11"/>
        <v>1079</v>
      </c>
      <c r="G17" s="179">
        <f t="shared" si="11"/>
        <v>1600</v>
      </c>
      <c r="H17" s="177">
        <f t="shared" si="11"/>
        <v>525</v>
      </c>
      <c r="I17" s="178">
        <f t="shared" si="11"/>
        <v>475</v>
      </c>
      <c r="J17" s="180">
        <f t="shared" si="11"/>
        <v>1000</v>
      </c>
      <c r="K17" s="181">
        <f t="shared" si="11"/>
        <v>442</v>
      </c>
      <c r="L17" s="178">
        <f t="shared" si="11"/>
        <v>201</v>
      </c>
      <c r="M17" s="180">
        <f t="shared" si="11"/>
        <v>643</v>
      </c>
      <c r="N17" s="182">
        <f t="shared" si="11"/>
        <v>2141</v>
      </c>
      <c r="O17" s="183">
        <f t="shared" si="11"/>
        <v>2883</v>
      </c>
      <c r="P17" s="184">
        <f t="shared" si="11"/>
        <v>5024</v>
      </c>
      <c r="S17" s="260"/>
    </row>
    <row r="18" spans="1:29" ht="25.5" customHeight="1" x14ac:dyDescent="0.3">
      <c r="A18" s="1733" t="s">
        <v>41</v>
      </c>
      <c r="B18" s="1733"/>
      <c r="C18" s="1733"/>
      <c r="D18" s="1733"/>
      <c r="E18" s="1733"/>
      <c r="F18" s="1733"/>
      <c r="G18" s="1733"/>
      <c r="H18" s="1733"/>
      <c r="I18" s="1733"/>
      <c r="J18" s="1733"/>
      <c r="K18" s="1733"/>
      <c r="L18" s="1733"/>
      <c r="M18" s="1733"/>
      <c r="N18" s="1733"/>
      <c r="O18" s="1733"/>
      <c r="P18" s="1733"/>
    </row>
    <row r="19" spans="1:29" ht="25.5" customHeight="1" x14ac:dyDescent="0.2">
      <c r="A19" s="1732" t="s">
        <v>126</v>
      </c>
      <c r="B19" s="1732"/>
      <c r="C19" s="1732"/>
      <c r="D19" s="1732"/>
      <c r="E19" s="1732"/>
      <c r="F19" s="1732"/>
      <c r="G19" s="1732"/>
      <c r="H19" s="1732"/>
      <c r="I19" s="1732"/>
      <c r="J19" s="1732"/>
      <c r="K19" s="1732"/>
      <c r="L19" s="1732"/>
      <c r="M19" s="1732"/>
      <c r="N19" s="1732"/>
      <c r="O19" s="1732"/>
      <c r="P19" s="1732"/>
      <c r="X19" s="13" t="s">
        <v>47</v>
      </c>
    </row>
    <row r="20" spans="1:29" ht="20.25" customHeight="1" x14ac:dyDescent="0.3">
      <c r="A20" s="1733" t="s">
        <v>31</v>
      </c>
      <c r="B20" s="1733"/>
      <c r="C20" s="1733"/>
      <c r="D20" s="1733"/>
      <c r="E20" s="1733"/>
      <c r="F20" s="1733"/>
      <c r="G20" s="1733"/>
      <c r="H20" s="1733"/>
      <c r="I20" s="1733"/>
      <c r="J20" s="1733"/>
      <c r="K20" s="1733"/>
      <c r="L20" s="1733"/>
      <c r="M20" s="1733"/>
      <c r="N20" s="1733"/>
      <c r="O20" s="1733"/>
      <c r="P20" s="1733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885" t="s">
        <v>7</v>
      </c>
      <c r="B22" s="1720" t="s">
        <v>101</v>
      </c>
      <c r="C22" s="1721"/>
      <c r="D22" s="1722"/>
      <c r="E22" s="1720" t="s">
        <v>102</v>
      </c>
      <c r="F22" s="1721"/>
      <c r="G22" s="1722"/>
      <c r="H22" s="1720" t="s">
        <v>103</v>
      </c>
      <c r="I22" s="1721"/>
      <c r="J22" s="1722"/>
      <c r="K22" s="1720" t="s">
        <v>104</v>
      </c>
      <c r="L22" s="1721"/>
      <c r="M22" s="1722"/>
      <c r="N22" s="1726" t="s">
        <v>4</v>
      </c>
      <c r="O22" s="1727"/>
      <c r="P22" s="1730" t="s">
        <v>42</v>
      </c>
    </row>
    <row r="23" spans="1:29" ht="13.5" customHeight="1" thickBot="1" x14ac:dyDescent="0.25">
      <c r="A23" s="886"/>
      <c r="B23" s="1723"/>
      <c r="C23" s="1724"/>
      <c r="D23" s="1725"/>
      <c r="E23" s="1723"/>
      <c r="F23" s="1724"/>
      <c r="G23" s="1725"/>
      <c r="H23" s="1723"/>
      <c r="I23" s="1724"/>
      <c r="J23" s="1725"/>
      <c r="K23" s="1723"/>
      <c r="L23" s="1724"/>
      <c r="M23" s="1725"/>
      <c r="N23" s="1728"/>
      <c r="O23" s="1729"/>
      <c r="P23" s="1731"/>
    </row>
    <row r="24" spans="1:29" ht="72.75" customHeight="1" thickBot="1" x14ac:dyDescent="0.25">
      <c r="A24" s="886"/>
      <c r="B24" s="172" t="s">
        <v>33</v>
      </c>
      <c r="C24" s="173" t="s">
        <v>34</v>
      </c>
      <c r="D24" s="12" t="s">
        <v>35</v>
      </c>
      <c r="E24" s="172" t="s">
        <v>33</v>
      </c>
      <c r="F24" s="173" t="s">
        <v>34</v>
      </c>
      <c r="G24" s="12" t="s">
        <v>35</v>
      </c>
      <c r="H24" s="172" t="s">
        <v>33</v>
      </c>
      <c r="I24" s="173" t="s">
        <v>34</v>
      </c>
      <c r="J24" s="12" t="s">
        <v>35</v>
      </c>
      <c r="K24" s="172" t="s">
        <v>33</v>
      </c>
      <c r="L24" s="173" t="s">
        <v>34</v>
      </c>
      <c r="M24" s="12" t="s">
        <v>35</v>
      </c>
      <c r="N24" s="172" t="s">
        <v>33</v>
      </c>
      <c r="O24" s="173" t="s">
        <v>34</v>
      </c>
      <c r="P24" s="1731"/>
    </row>
    <row r="25" spans="1:29" ht="29.25" customHeight="1" x14ac:dyDescent="0.2">
      <c r="A25" s="1522" t="s">
        <v>36</v>
      </c>
      <c r="B25" s="1523">
        <v>0</v>
      </c>
      <c r="C25" s="1524">
        <v>27</v>
      </c>
      <c r="D25" s="1525">
        <v>27</v>
      </c>
      <c r="E25" s="1523">
        <v>0</v>
      </c>
      <c r="F25" s="1524">
        <v>36</v>
      </c>
      <c r="G25" s="1525">
        <v>36</v>
      </c>
      <c r="H25" s="1523">
        <v>0</v>
      </c>
      <c r="I25" s="1524">
        <v>26</v>
      </c>
      <c r="J25" s="1525">
        <v>26</v>
      </c>
      <c r="K25" s="1526">
        <v>0</v>
      </c>
      <c r="L25" s="1524">
        <v>0</v>
      </c>
      <c r="M25" s="1527">
        <v>0</v>
      </c>
      <c r="N25" s="1528">
        <f t="shared" ref="N25:P29" si="12">B25+E25+H25+K25</f>
        <v>0</v>
      </c>
      <c r="O25" s="1529">
        <f t="shared" si="12"/>
        <v>89</v>
      </c>
      <c r="P25" s="1530">
        <f t="shared" si="12"/>
        <v>89</v>
      </c>
      <c r="Z25" s="13" t="s">
        <v>5</v>
      </c>
    </row>
    <row r="26" spans="1:29" ht="39.75" customHeight="1" x14ac:dyDescent="0.3">
      <c r="A26" s="1496" t="s">
        <v>48</v>
      </c>
      <c r="B26" s="1531">
        <v>0</v>
      </c>
      <c r="C26" s="1532">
        <v>29</v>
      </c>
      <c r="D26" s="1533">
        <v>29</v>
      </c>
      <c r="E26" s="1531">
        <v>0</v>
      </c>
      <c r="F26" s="1532">
        <v>51</v>
      </c>
      <c r="G26" s="1533">
        <v>51</v>
      </c>
      <c r="H26" s="1531">
        <v>15</v>
      </c>
      <c r="I26" s="1532">
        <v>27</v>
      </c>
      <c r="J26" s="1533">
        <v>42</v>
      </c>
      <c r="K26" s="1531">
        <v>11</v>
      </c>
      <c r="L26" s="1532">
        <v>3</v>
      </c>
      <c r="M26" s="1533">
        <v>14</v>
      </c>
      <c r="N26" s="1534">
        <f t="shared" si="12"/>
        <v>26</v>
      </c>
      <c r="O26" s="1535">
        <f t="shared" si="12"/>
        <v>110</v>
      </c>
      <c r="P26" s="1536">
        <f t="shared" si="12"/>
        <v>136</v>
      </c>
    </row>
    <row r="27" spans="1:29" ht="28.5" customHeight="1" x14ac:dyDescent="0.2">
      <c r="A27" s="1502" t="s">
        <v>37</v>
      </c>
      <c r="B27" s="1531">
        <v>0</v>
      </c>
      <c r="C27" s="1532">
        <v>14</v>
      </c>
      <c r="D27" s="1533">
        <v>14</v>
      </c>
      <c r="E27" s="1531">
        <v>0</v>
      </c>
      <c r="F27" s="1532">
        <v>14</v>
      </c>
      <c r="G27" s="1533">
        <v>14</v>
      </c>
      <c r="H27" s="1531">
        <v>0</v>
      </c>
      <c r="I27" s="1532">
        <v>10</v>
      </c>
      <c r="J27" s="1533">
        <v>10</v>
      </c>
      <c r="K27" s="1531">
        <v>0</v>
      </c>
      <c r="L27" s="1532">
        <v>26</v>
      </c>
      <c r="M27" s="1533">
        <v>26</v>
      </c>
      <c r="N27" s="1534">
        <f>B27+E27+H27+K27</f>
        <v>0</v>
      </c>
      <c r="O27" s="1535">
        <f t="shared" si="12"/>
        <v>64</v>
      </c>
      <c r="P27" s="1536">
        <f t="shared" si="12"/>
        <v>64</v>
      </c>
      <c r="AC27" s="13" t="s">
        <v>5</v>
      </c>
    </row>
    <row r="28" spans="1:29" ht="26.25" customHeight="1" x14ac:dyDescent="0.2">
      <c r="A28" s="1502" t="s">
        <v>38</v>
      </c>
      <c r="B28" s="1531">
        <v>0</v>
      </c>
      <c r="C28" s="1532">
        <v>0</v>
      </c>
      <c r="D28" s="1533">
        <v>0</v>
      </c>
      <c r="E28" s="1531">
        <v>0</v>
      </c>
      <c r="F28" s="1532">
        <v>19</v>
      </c>
      <c r="G28" s="1533">
        <v>19</v>
      </c>
      <c r="H28" s="1531">
        <v>10</v>
      </c>
      <c r="I28" s="1532">
        <v>14</v>
      </c>
      <c r="J28" s="1533">
        <v>24</v>
      </c>
      <c r="K28" s="1531">
        <v>9</v>
      </c>
      <c r="L28" s="1532">
        <v>0</v>
      </c>
      <c r="M28" s="1533">
        <v>9</v>
      </c>
      <c r="N28" s="1534">
        <f>B28+E28+H28+K28</f>
        <v>19</v>
      </c>
      <c r="O28" s="1535">
        <f t="shared" si="12"/>
        <v>33</v>
      </c>
      <c r="P28" s="1536">
        <f t="shared" si="12"/>
        <v>52</v>
      </c>
    </row>
    <row r="29" spans="1:29" ht="30" customHeight="1" thickBot="1" x14ac:dyDescent="0.25">
      <c r="A29" s="1537" t="s">
        <v>39</v>
      </c>
      <c r="B29" s="1538">
        <v>0</v>
      </c>
      <c r="C29" s="1539">
        <v>0</v>
      </c>
      <c r="D29" s="1540">
        <v>0</v>
      </c>
      <c r="E29" s="1538">
        <v>0</v>
      </c>
      <c r="F29" s="1539">
        <v>10</v>
      </c>
      <c r="G29" s="1540">
        <v>10</v>
      </c>
      <c r="H29" s="1538">
        <v>0</v>
      </c>
      <c r="I29" s="1539">
        <v>0</v>
      </c>
      <c r="J29" s="1540">
        <v>0</v>
      </c>
      <c r="K29" s="1538">
        <v>0</v>
      </c>
      <c r="L29" s="1539">
        <v>5</v>
      </c>
      <c r="M29" s="1540">
        <v>5</v>
      </c>
      <c r="N29" s="1541">
        <f t="shared" si="12"/>
        <v>0</v>
      </c>
      <c r="O29" s="1542">
        <f t="shared" si="12"/>
        <v>15</v>
      </c>
      <c r="P29" s="1543">
        <f t="shared" si="12"/>
        <v>15</v>
      </c>
    </row>
    <row r="30" spans="1:29" ht="27" customHeight="1" thickBot="1" x14ac:dyDescent="0.25">
      <c r="A30" s="19" t="s">
        <v>49</v>
      </c>
      <c r="B30" s="188">
        <f t="shared" ref="B30:P30" si="13">SUM(B25:B29)</f>
        <v>0</v>
      </c>
      <c r="C30" s="188">
        <f t="shared" si="13"/>
        <v>70</v>
      </c>
      <c r="D30" s="188">
        <f t="shared" si="13"/>
        <v>70</v>
      </c>
      <c r="E30" s="188">
        <f t="shared" si="13"/>
        <v>0</v>
      </c>
      <c r="F30" s="188">
        <f t="shared" si="13"/>
        <v>130</v>
      </c>
      <c r="G30" s="189">
        <f t="shared" si="13"/>
        <v>130</v>
      </c>
      <c r="H30" s="190">
        <f t="shared" si="13"/>
        <v>25</v>
      </c>
      <c r="I30" s="188">
        <f t="shared" si="13"/>
        <v>77</v>
      </c>
      <c r="J30" s="188">
        <f t="shared" si="13"/>
        <v>102</v>
      </c>
      <c r="K30" s="188">
        <f t="shared" si="13"/>
        <v>20</v>
      </c>
      <c r="L30" s="188">
        <f t="shared" si="13"/>
        <v>34</v>
      </c>
      <c r="M30" s="188">
        <f t="shared" si="13"/>
        <v>54</v>
      </c>
      <c r="N30" s="188">
        <f t="shared" si="13"/>
        <v>45</v>
      </c>
      <c r="O30" s="188">
        <f t="shared" si="13"/>
        <v>311</v>
      </c>
      <c r="P30" s="189">
        <f t="shared" si="13"/>
        <v>356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733" t="s">
        <v>83</v>
      </c>
      <c r="B34" s="1733"/>
      <c r="C34" s="1733"/>
      <c r="D34" s="1733"/>
      <c r="E34" s="1733"/>
      <c r="F34" s="1733"/>
      <c r="G34" s="1733"/>
      <c r="H34" s="1733"/>
      <c r="I34" s="1733"/>
      <c r="J34" s="1733"/>
      <c r="K34" s="1733"/>
      <c r="L34" s="1733"/>
      <c r="M34" s="1733"/>
      <c r="N34" s="1733"/>
      <c r="O34" s="1733"/>
      <c r="P34" s="1733"/>
    </row>
    <row r="35" spans="1:19" ht="20.25" x14ac:dyDescent="0.2">
      <c r="A35" s="1732" t="s">
        <v>126</v>
      </c>
      <c r="B35" s="1732"/>
      <c r="C35" s="1732"/>
      <c r="D35" s="1732"/>
      <c r="E35" s="1732"/>
      <c r="F35" s="1732"/>
      <c r="G35" s="1732"/>
      <c r="H35" s="1732"/>
      <c r="I35" s="1732"/>
      <c r="J35" s="1732"/>
      <c r="K35" s="1732"/>
      <c r="L35" s="1732"/>
      <c r="M35" s="1732"/>
      <c r="N35" s="1732"/>
      <c r="O35" s="1732"/>
      <c r="P35" s="1732"/>
    </row>
    <row r="36" spans="1:19" ht="28.5" customHeight="1" thickBot="1" x14ac:dyDescent="0.25">
      <c r="A36" s="1732" t="s">
        <v>31</v>
      </c>
      <c r="B36" s="1732"/>
      <c r="C36" s="1732"/>
      <c r="D36" s="1732"/>
      <c r="E36" s="1732"/>
      <c r="F36" s="1732"/>
      <c r="G36" s="1732"/>
      <c r="H36" s="1732"/>
      <c r="I36" s="1732"/>
      <c r="J36" s="1732"/>
      <c r="K36" s="1732"/>
      <c r="L36" s="1732"/>
      <c r="M36" s="1732"/>
      <c r="N36" s="1732"/>
      <c r="O36" s="1732"/>
      <c r="P36" s="1732"/>
    </row>
    <row r="37" spans="1:19" ht="21" customHeight="1" x14ac:dyDescent="0.2">
      <c r="A37" s="885" t="s">
        <v>7</v>
      </c>
      <c r="B37" s="1720" t="s">
        <v>101</v>
      </c>
      <c r="C37" s="1721"/>
      <c r="D37" s="1722"/>
      <c r="E37" s="1720" t="s">
        <v>102</v>
      </c>
      <c r="F37" s="1721"/>
      <c r="G37" s="1722"/>
      <c r="H37" s="1720" t="s">
        <v>103</v>
      </c>
      <c r="I37" s="1721"/>
      <c r="J37" s="1722"/>
      <c r="K37" s="1720" t="s">
        <v>104</v>
      </c>
      <c r="L37" s="1721"/>
      <c r="M37" s="1722"/>
      <c r="N37" s="1726" t="s">
        <v>4</v>
      </c>
      <c r="O37" s="1727"/>
      <c r="P37" s="1730" t="s">
        <v>42</v>
      </c>
      <c r="S37" s="13" t="s">
        <v>5</v>
      </c>
    </row>
    <row r="38" spans="1:19" ht="4.5" customHeight="1" thickBot="1" x14ac:dyDescent="0.25">
      <c r="A38" s="886"/>
      <c r="B38" s="1723"/>
      <c r="C38" s="1724"/>
      <c r="D38" s="1725"/>
      <c r="E38" s="1723"/>
      <c r="F38" s="1724"/>
      <c r="G38" s="1725"/>
      <c r="H38" s="1723"/>
      <c r="I38" s="1724"/>
      <c r="J38" s="1725"/>
      <c r="K38" s="1723"/>
      <c r="L38" s="1724"/>
      <c r="M38" s="1725"/>
      <c r="N38" s="1728"/>
      <c r="O38" s="1729"/>
      <c r="P38" s="1731"/>
    </row>
    <row r="39" spans="1:19" ht="71.25" customHeight="1" thickBot="1" x14ac:dyDescent="0.25">
      <c r="A39" s="886"/>
      <c r="B39" s="172" t="s">
        <v>33</v>
      </c>
      <c r="C39" s="173" t="s">
        <v>34</v>
      </c>
      <c r="D39" s="12" t="s">
        <v>35</v>
      </c>
      <c r="E39" s="172" t="s">
        <v>33</v>
      </c>
      <c r="F39" s="173" t="s">
        <v>34</v>
      </c>
      <c r="G39" s="12" t="s">
        <v>35</v>
      </c>
      <c r="H39" s="172" t="s">
        <v>33</v>
      </c>
      <c r="I39" s="173" t="s">
        <v>34</v>
      </c>
      <c r="J39" s="12" t="s">
        <v>35</v>
      </c>
      <c r="K39" s="172" t="s">
        <v>33</v>
      </c>
      <c r="L39" s="173" t="s">
        <v>34</v>
      </c>
      <c r="M39" s="12" t="s">
        <v>35</v>
      </c>
      <c r="N39" s="172" t="s">
        <v>33</v>
      </c>
      <c r="O39" s="173" t="s">
        <v>34</v>
      </c>
      <c r="P39" s="1731"/>
    </row>
    <row r="40" spans="1:19" ht="28.5" customHeight="1" thickBot="1" x14ac:dyDescent="0.25">
      <c r="A40" s="1112" t="s">
        <v>98</v>
      </c>
      <c r="B40" s="1113">
        <v>0</v>
      </c>
      <c r="C40" s="1114">
        <v>0</v>
      </c>
      <c r="D40" s="1115">
        <v>0</v>
      </c>
      <c r="E40" s="1116">
        <v>0</v>
      </c>
      <c r="F40" s="1117">
        <v>1</v>
      </c>
      <c r="G40" s="1118">
        <v>1</v>
      </c>
      <c r="H40" s="1116">
        <v>0</v>
      </c>
      <c r="I40" s="1117">
        <v>61</v>
      </c>
      <c r="J40" s="1118">
        <v>61</v>
      </c>
      <c r="K40" s="1116">
        <v>0</v>
      </c>
      <c r="L40" s="1117">
        <v>0</v>
      </c>
      <c r="M40" s="1119">
        <v>0</v>
      </c>
      <c r="N40" s="1120">
        <f>B40+E40+H40+K40</f>
        <v>0</v>
      </c>
      <c r="O40" s="1121">
        <f>C40+F40+I40+L40</f>
        <v>62</v>
      </c>
      <c r="P40" s="1122">
        <f>D40+G40+J40+M40</f>
        <v>62</v>
      </c>
    </row>
    <row r="41" spans="1:19" ht="24.75" customHeight="1" thickBot="1" x14ac:dyDescent="0.25"/>
    <row r="42" spans="1:19" ht="32.25" customHeight="1" thickBot="1" x14ac:dyDescent="0.25">
      <c r="A42" s="19" t="s">
        <v>43</v>
      </c>
      <c r="B42" s="273">
        <f>N17+N30+N40</f>
        <v>2186</v>
      </c>
      <c r="C42" s="273">
        <f>O17+O30+O40</f>
        <v>3256</v>
      </c>
      <c r="D42" s="274">
        <f>P17+P30+P40</f>
        <v>5442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8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2025-10-22T09:53:11Z</cp:lastPrinted>
  <dcterms:created xsi:type="dcterms:W3CDTF">2004-12-10T12:36:05Z</dcterms:created>
  <dcterms:modified xsi:type="dcterms:W3CDTF">2025-11-26T07:51:35Z</dcterms:modified>
</cp:coreProperties>
</file>